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unsford\Desktop\"/>
    </mc:Choice>
  </mc:AlternateContent>
  <bookViews>
    <workbookView xWindow="0" yWindow="0" windowWidth="15360" windowHeight="7650" firstSheet="1" activeTab="1"/>
  </bookViews>
  <sheets>
    <sheet name="Sheet1" sheetId="13" state="hidden" r:id="rId1"/>
    <sheet name="Requirement list" sheetId="1" r:id="rId2"/>
    <sheet name="Sheet2" sheetId="14" r:id="rId3"/>
    <sheet name="3 months" sheetId="4" state="hidden" r:id="rId4"/>
    <sheet name="6 months" sheetId="7" state="hidden" r:id="rId5"/>
    <sheet name="9 months" sheetId="6" state="hidden" r:id="rId6"/>
    <sheet name="12 months" sheetId="5" state="hidden" r:id="rId7"/>
    <sheet name="Expired Contracts" sheetId="2" state="hidden" r:id="rId8"/>
  </sheets>
  <definedNames>
    <definedName name="_xlnm.Print_Area" localSheetId="6">'12 months'!$A$1:$O$72</definedName>
    <definedName name="_xlnm.Print_Area" localSheetId="3">'3 months'!$A$1:$M$102</definedName>
    <definedName name="_xlnm.Print_Area" localSheetId="4">'6 months'!$A$1:$M$154</definedName>
    <definedName name="_xlnm.Print_Area" localSheetId="5">'9 months'!$A$1:$M$79</definedName>
    <definedName name="_xlnm.Print_Area" localSheetId="7">'Expired Contracts'!$A$1:$M$51</definedName>
    <definedName name="_xlnm.Print_Area" localSheetId="1">'Requirement list'!$A$1:$Y$803</definedName>
    <definedName name="_xlnm.Print_Titles" localSheetId="6">'12 months'!$1:$2</definedName>
    <definedName name="_xlnm.Print_Titles" localSheetId="3">'3 months'!$1:$2</definedName>
    <definedName name="_xlnm.Print_Titles" localSheetId="4">'6 months'!$1:$2</definedName>
    <definedName name="_xlnm.Print_Titles" localSheetId="5">'9 months'!$1:$2</definedName>
    <definedName name="_xlnm.Print_Titles" localSheetId="7">'Expired Contracts'!$1:$2</definedName>
    <definedName name="_xlnm.Print_Titles" localSheetId="1">'Requirement list'!$1:$3</definedName>
  </definedNames>
  <calcPr calcId="162913"/>
  <pivotCaches>
    <pivotCache cacheId="0" r:id="rId9"/>
  </pivotCaches>
</workbook>
</file>

<file path=xl/calcChain.xml><?xml version="1.0" encoding="utf-8"?>
<calcChain xmlns="http://schemas.openxmlformats.org/spreadsheetml/2006/main">
  <c r="J259" i="1" l="1"/>
  <c r="O259" i="1"/>
  <c r="P259" i="1"/>
  <c r="Y259" i="1"/>
  <c r="J548" i="1"/>
  <c r="O548" i="1"/>
  <c r="P548" i="1"/>
  <c r="Y548" i="1"/>
  <c r="J121" i="1"/>
  <c r="O121" i="1"/>
  <c r="P121" i="1"/>
  <c r="Y121" i="1"/>
  <c r="J36" i="1"/>
  <c r="O36" i="1"/>
  <c r="P36" i="1"/>
  <c r="Y36" i="1"/>
  <c r="J92" i="1"/>
  <c r="O92" i="1"/>
  <c r="P92" i="1"/>
  <c r="Y92" i="1"/>
  <c r="J451" i="1"/>
  <c r="O451" i="1"/>
  <c r="P451" i="1"/>
  <c r="Y451" i="1"/>
  <c r="J727" i="1"/>
  <c r="O727" i="1"/>
  <c r="P727" i="1"/>
  <c r="Y727" i="1"/>
  <c r="J455" i="1"/>
  <c r="O455" i="1"/>
  <c r="P455" i="1"/>
  <c r="Y455" i="1"/>
  <c r="J456" i="1"/>
  <c r="O456" i="1"/>
  <c r="P456" i="1"/>
  <c r="Y456" i="1"/>
  <c r="J122" i="1"/>
  <c r="O122" i="1"/>
  <c r="P122" i="1"/>
  <c r="Y122" i="1"/>
  <c r="J179" i="1"/>
  <c r="O179" i="1"/>
  <c r="P179" i="1"/>
  <c r="Y179" i="1"/>
  <c r="J175" i="1"/>
  <c r="O175" i="1"/>
  <c r="P175" i="1"/>
  <c r="Y175" i="1"/>
  <c r="J176" i="1"/>
  <c r="O176" i="1"/>
  <c r="P176" i="1"/>
  <c r="Y176" i="1"/>
  <c r="J174" i="1"/>
  <c r="O174" i="1"/>
  <c r="P174" i="1"/>
  <c r="Y174" i="1"/>
  <c r="J178" i="1"/>
  <c r="O178" i="1"/>
  <c r="P178" i="1"/>
  <c r="Y178" i="1"/>
  <c r="J177" i="1"/>
  <c r="O177" i="1"/>
  <c r="P177" i="1"/>
  <c r="Y177" i="1"/>
  <c r="J180" i="1"/>
  <c r="O180" i="1"/>
  <c r="P180" i="1"/>
  <c r="Y180" i="1"/>
  <c r="Q259" i="1" l="1"/>
  <c r="Q548" i="1"/>
  <c r="Q121" i="1"/>
  <c r="Q36" i="1"/>
  <c r="Q92" i="1"/>
  <c r="Q451" i="1"/>
  <c r="Q455" i="1"/>
  <c r="Q456" i="1"/>
  <c r="Q727" i="1"/>
  <c r="Q177" i="1"/>
  <c r="Q174" i="1"/>
  <c r="Q175" i="1"/>
  <c r="Q122" i="1"/>
  <c r="Q179" i="1"/>
  <c r="Q180" i="1"/>
  <c r="Q178" i="1"/>
  <c r="Q176" i="1"/>
  <c r="J358" i="1"/>
  <c r="O358" i="1"/>
  <c r="P358" i="1"/>
  <c r="Y358" i="1"/>
  <c r="J261" i="1"/>
  <c r="O261" i="1"/>
  <c r="P261" i="1"/>
  <c r="Y261" i="1"/>
  <c r="J260" i="1"/>
  <c r="O260" i="1"/>
  <c r="P260" i="1"/>
  <c r="Y260" i="1"/>
  <c r="J481" i="1"/>
  <c r="O481" i="1"/>
  <c r="P481" i="1"/>
  <c r="Y481" i="1"/>
  <c r="J728" i="1"/>
  <c r="O728" i="1"/>
  <c r="P728" i="1"/>
  <c r="Y728" i="1"/>
  <c r="Q260" i="1" l="1"/>
  <c r="Q358" i="1"/>
  <c r="Q261" i="1"/>
  <c r="Q728" i="1"/>
  <c r="Q481" i="1"/>
  <c r="J133" i="1"/>
  <c r="O133" i="1"/>
  <c r="P133" i="1"/>
  <c r="Y133" i="1"/>
  <c r="Q133" i="1" l="1"/>
  <c r="J93" i="1"/>
  <c r="O93" i="1"/>
  <c r="P93" i="1"/>
  <c r="Y93" i="1"/>
  <c r="J58" i="1"/>
  <c r="O58" i="1"/>
  <c r="P58" i="1"/>
  <c r="Y58" i="1"/>
  <c r="J253" i="1"/>
  <c r="O253" i="1"/>
  <c r="P253" i="1"/>
  <c r="Y253" i="1"/>
  <c r="J43" i="1"/>
  <c r="O43" i="1"/>
  <c r="P43" i="1"/>
  <c r="Y43" i="1"/>
  <c r="Q93" i="1" l="1"/>
  <c r="Q58" i="1"/>
  <c r="Q253" i="1"/>
  <c r="Q43" i="1"/>
  <c r="J338" i="1"/>
  <c r="O338" i="1"/>
  <c r="P338" i="1"/>
  <c r="Y338" i="1"/>
  <c r="J794" i="1"/>
  <c r="O794" i="1"/>
  <c r="P794" i="1"/>
  <c r="Y794" i="1"/>
  <c r="Q338" i="1" l="1"/>
  <c r="Q794" i="1"/>
  <c r="J791" i="1"/>
  <c r="O791" i="1"/>
  <c r="P791" i="1"/>
  <c r="Y791" i="1"/>
  <c r="J662" i="1"/>
  <c r="O662" i="1"/>
  <c r="P662" i="1"/>
  <c r="Y662" i="1"/>
  <c r="J748" i="1"/>
  <c r="O748" i="1"/>
  <c r="P748" i="1"/>
  <c r="Y748" i="1"/>
  <c r="J235" i="1"/>
  <c r="O235" i="1"/>
  <c r="P235" i="1"/>
  <c r="Y235" i="1"/>
  <c r="J234" i="1"/>
  <c r="O234" i="1"/>
  <c r="P234" i="1"/>
  <c r="Y234" i="1"/>
  <c r="J233" i="1"/>
  <c r="O233" i="1"/>
  <c r="P233" i="1"/>
  <c r="Y233" i="1"/>
  <c r="J232" i="1"/>
  <c r="O232" i="1"/>
  <c r="P232" i="1"/>
  <c r="Y232" i="1"/>
  <c r="J37" i="1"/>
  <c r="O37" i="1"/>
  <c r="P37" i="1"/>
  <c r="Y37" i="1"/>
  <c r="J339" i="1"/>
  <c r="O339" i="1"/>
  <c r="P339" i="1"/>
  <c r="Y339" i="1"/>
  <c r="J502" i="1"/>
  <c r="O502" i="1"/>
  <c r="P502" i="1"/>
  <c r="Y502" i="1"/>
  <c r="J501" i="1"/>
  <c r="O501" i="1"/>
  <c r="P501" i="1"/>
  <c r="Y501" i="1"/>
  <c r="J500" i="1"/>
  <c r="O500" i="1"/>
  <c r="P500" i="1"/>
  <c r="Y500" i="1"/>
  <c r="J644" i="1"/>
  <c r="O644" i="1"/>
  <c r="P644" i="1"/>
  <c r="Y644" i="1"/>
  <c r="J643" i="1"/>
  <c r="O643" i="1"/>
  <c r="P643" i="1"/>
  <c r="Y643" i="1"/>
  <c r="J642" i="1"/>
  <c r="O642" i="1"/>
  <c r="P642" i="1"/>
  <c r="Y642" i="1"/>
  <c r="J641" i="1"/>
  <c r="O641" i="1"/>
  <c r="P641" i="1"/>
  <c r="Y641" i="1"/>
  <c r="Q791" i="1" l="1"/>
  <c r="Q662" i="1"/>
  <c r="Q748" i="1"/>
  <c r="Q235" i="1"/>
  <c r="Q232" i="1"/>
  <c r="Q233" i="1"/>
  <c r="Q234" i="1"/>
  <c r="Q37" i="1"/>
  <c r="Q339" i="1"/>
  <c r="Q500" i="1"/>
  <c r="Q502" i="1"/>
  <c r="Q501" i="1"/>
  <c r="Q641" i="1"/>
  <c r="Q643" i="1"/>
  <c r="Q644" i="1"/>
  <c r="Q642" i="1"/>
  <c r="J415" i="1"/>
  <c r="O415" i="1"/>
  <c r="P415" i="1"/>
  <c r="Y415" i="1"/>
  <c r="J416" i="1"/>
  <c r="O416" i="1"/>
  <c r="P416" i="1"/>
  <c r="Y416" i="1"/>
  <c r="J598" i="1"/>
  <c r="O598" i="1"/>
  <c r="P598" i="1"/>
  <c r="Y598" i="1"/>
  <c r="Q415" i="1" l="1"/>
  <c r="Q416" i="1"/>
  <c r="Q598" i="1"/>
  <c r="J549" i="1"/>
  <c r="O549" i="1"/>
  <c r="P549" i="1"/>
  <c r="Y549" i="1"/>
  <c r="J155" i="1"/>
  <c r="O155" i="1"/>
  <c r="P155" i="1"/>
  <c r="Y155" i="1"/>
  <c r="J483" i="1"/>
  <c r="O483" i="1"/>
  <c r="P483" i="1"/>
  <c r="Y483" i="1"/>
  <c r="J476" i="1"/>
  <c r="O476" i="1"/>
  <c r="P476" i="1"/>
  <c r="Y476" i="1"/>
  <c r="J475" i="1"/>
  <c r="O475" i="1"/>
  <c r="P475" i="1"/>
  <c r="Y475" i="1"/>
  <c r="J478" i="1"/>
  <c r="O478" i="1"/>
  <c r="P478" i="1"/>
  <c r="Y478" i="1"/>
  <c r="J477" i="1"/>
  <c r="O477" i="1"/>
  <c r="P477" i="1"/>
  <c r="Y477" i="1"/>
  <c r="J479" i="1"/>
  <c r="O479" i="1"/>
  <c r="P479" i="1"/>
  <c r="Y479" i="1"/>
  <c r="J141" i="1"/>
  <c r="O141" i="1"/>
  <c r="P141" i="1"/>
  <c r="Y141" i="1"/>
  <c r="Q549" i="1" l="1"/>
  <c r="Q155" i="1"/>
  <c r="Q477" i="1"/>
  <c r="Q478" i="1"/>
  <c r="Q476" i="1"/>
  <c r="Q483" i="1"/>
  <c r="Q475" i="1"/>
  <c r="Q479" i="1"/>
  <c r="Q141" i="1"/>
  <c r="J47" i="1"/>
  <c r="O47" i="1"/>
  <c r="P47" i="1"/>
  <c r="Y47" i="1"/>
  <c r="Q47" i="1" l="1"/>
  <c r="J254" i="1"/>
  <c r="O254" i="1"/>
  <c r="P254" i="1"/>
  <c r="Y254" i="1"/>
  <c r="J645" i="1"/>
  <c r="O645" i="1"/>
  <c r="P645" i="1"/>
  <c r="Y645" i="1"/>
  <c r="Q254" i="1" l="1"/>
  <c r="Q645" i="1"/>
  <c r="J344" i="1"/>
  <c r="O344" i="1"/>
  <c r="P344" i="1"/>
  <c r="Y344" i="1"/>
  <c r="Q344" i="1" l="1"/>
  <c r="J793" i="1" l="1"/>
  <c r="O793" i="1"/>
  <c r="P793" i="1"/>
  <c r="Y793" i="1"/>
  <c r="J396" i="1"/>
  <c r="O396" i="1"/>
  <c r="P396" i="1"/>
  <c r="Y396" i="1"/>
  <c r="J345" i="1"/>
  <c r="O345" i="1"/>
  <c r="P345" i="1"/>
  <c r="Y345" i="1"/>
  <c r="J331" i="1"/>
  <c r="O331" i="1"/>
  <c r="P331" i="1"/>
  <c r="Y331" i="1"/>
  <c r="J148" i="1"/>
  <c r="O148" i="1"/>
  <c r="P148" i="1"/>
  <c r="Y148" i="1"/>
  <c r="J585" i="1"/>
  <c r="O585" i="1"/>
  <c r="P585" i="1"/>
  <c r="Y585" i="1"/>
  <c r="J49" i="1"/>
  <c r="O49" i="1"/>
  <c r="P49" i="1"/>
  <c r="Y49" i="1"/>
  <c r="O42" i="1"/>
  <c r="P42" i="1"/>
  <c r="Y42" i="1"/>
  <c r="J118" i="1"/>
  <c r="O118" i="1"/>
  <c r="P118" i="1"/>
  <c r="Y118" i="1"/>
  <c r="Q793" i="1" l="1"/>
  <c r="Q396" i="1"/>
  <c r="Q345" i="1"/>
  <c r="Q331" i="1"/>
  <c r="Q148" i="1"/>
  <c r="Q585" i="1"/>
  <c r="Q49" i="1"/>
  <c r="Q42" i="1"/>
  <c r="Q118" i="1"/>
  <c r="J206" i="1"/>
  <c r="O206" i="1"/>
  <c r="P206" i="1"/>
  <c r="Y206" i="1"/>
  <c r="J315" i="1"/>
  <c r="O315" i="1"/>
  <c r="P315" i="1"/>
  <c r="Y315" i="1"/>
  <c r="J433" i="1"/>
  <c r="O433" i="1"/>
  <c r="P433" i="1"/>
  <c r="Y433" i="1"/>
  <c r="J432" i="1"/>
  <c r="O432" i="1"/>
  <c r="P432" i="1"/>
  <c r="Y432" i="1"/>
  <c r="J249" i="1"/>
  <c r="O249" i="1"/>
  <c r="P249" i="1"/>
  <c r="Y249" i="1"/>
  <c r="J340" i="1"/>
  <c r="O340" i="1"/>
  <c r="P340" i="1"/>
  <c r="Y340" i="1"/>
  <c r="Q206" i="1" l="1"/>
  <c r="Q315" i="1"/>
  <c r="Q433" i="1"/>
  <c r="Q432" i="1"/>
  <c r="Q249" i="1"/>
  <c r="Q340" i="1"/>
  <c r="J119" i="1"/>
  <c r="O119" i="1"/>
  <c r="P119" i="1"/>
  <c r="Y119" i="1"/>
  <c r="J326" i="1"/>
  <c r="O326" i="1"/>
  <c r="P326" i="1"/>
  <c r="Y326" i="1"/>
  <c r="J359" i="1"/>
  <c r="O359" i="1"/>
  <c r="P359" i="1"/>
  <c r="Y359" i="1"/>
  <c r="J80" i="1"/>
  <c r="O80" i="1"/>
  <c r="P80" i="1"/>
  <c r="Y80" i="1"/>
  <c r="J341" i="1"/>
  <c r="O341" i="1"/>
  <c r="P341" i="1"/>
  <c r="Y341" i="1"/>
  <c r="J78" i="1"/>
  <c r="O78" i="1"/>
  <c r="P78" i="1"/>
  <c r="Y78" i="1"/>
  <c r="J387" i="1"/>
  <c r="O387" i="1"/>
  <c r="P387" i="1"/>
  <c r="Y387" i="1"/>
  <c r="Q119" i="1" l="1"/>
  <c r="Q326" i="1"/>
  <c r="Q359" i="1"/>
  <c r="Q80" i="1"/>
  <c r="Q78" i="1"/>
  <c r="Q341" i="1"/>
  <c r="Q387" i="1"/>
  <c r="J248" i="1"/>
  <c r="O248" i="1"/>
  <c r="P248" i="1"/>
  <c r="Y248" i="1"/>
  <c r="Q248" i="1" l="1"/>
  <c r="J498" i="1"/>
  <c r="O498" i="1"/>
  <c r="P498" i="1"/>
  <c r="Y498" i="1"/>
  <c r="J706" i="1"/>
  <c r="O706" i="1"/>
  <c r="P706" i="1"/>
  <c r="Y706" i="1"/>
  <c r="J112" i="1"/>
  <c r="O112" i="1"/>
  <c r="P112" i="1"/>
  <c r="Y112" i="1"/>
  <c r="J319" i="1"/>
  <c r="O319" i="1"/>
  <c r="P319" i="1"/>
  <c r="Y319" i="1"/>
  <c r="J265" i="1"/>
  <c r="O265" i="1"/>
  <c r="P265" i="1"/>
  <c r="Y265" i="1"/>
  <c r="J714" i="1"/>
  <c r="O714" i="1"/>
  <c r="P714" i="1"/>
  <c r="Y714" i="1"/>
  <c r="J391" i="1"/>
  <c r="O391" i="1"/>
  <c r="P391" i="1"/>
  <c r="Y391" i="1"/>
  <c r="J390" i="1"/>
  <c r="O390" i="1"/>
  <c r="P390" i="1"/>
  <c r="Y390" i="1"/>
  <c r="J117" i="1"/>
  <c r="O117" i="1"/>
  <c r="P117" i="1"/>
  <c r="Y117" i="1"/>
  <c r="Q498" i="1" l="1"/>
  <c r="Q706" i="1"/>
  <c r="Q319" i="1"/>
  <c r="Q112" i="1"/>
  <c r="Q265" i="1"/>
  <c r="Q714" i="1"/>
  <c r="Q390" i="1"/>
  <c r="Q391" i="1"/>
  <c r="Q117" i="1"/>
  <c r="J225" i="1"/>
  <c r="O225" i="1"/>
  <c r="P225" i="1"/>
  <c r="Y225" i="1"/>
  <c r="Q225" i="1" l="1"/>
  <c r="J503" i="1"/>
  <c r="O503" i="1"/>
  <c r="P503" i="1"/>
  <c r="Y503" i="1"/>
  <c r="J504" i="1"/>
  <c r="O504" i="1"/>
  <c r="P504" i="1"/>
  <c r="Y504" i="1"/>
  <c r="J499" i="1"/>
  <c r="O499" i="1"/>
  <c r="P499" i="1"/>
  <c r="Y499" i="1"/>
  <c r="J376" i="1"/>
  <c r="O376" i="1"/>
  <c r="P376" i="1"/>
  <c r="Y376" i="1"/>
  <c r="J712" i="1"/>
  <c r="O712" i="1"/>
  <c r="P712" i="1"/>
  <c r="Y712" i="1"/>
  <c r="J115" i="1"/>
  <c r="O115" i="1"/>
  <c r="P115" i="1"/>
  <c r="Y115" i="1"/>
  <c r="J350" i="1"/>
  <c r="O350" i="1"/>
  <c r="P350" i="1"/>
  <c r="Y350" i="1"/>
  <c r="Q504" i="1" l="1"/>
  <c r="Q503" i="1"/>
  <c r="Q499" i="1"/>
  <c r="Q376" i="1"/>
  <c r="Q712" i="1"/>
  <c r="Q115" i="1"/>
  <c r="Q350" i="1"/>
  <c r="J266" i="1"/>
  <c r="O266" i="1"/>
  <c r="P266" i="1"/>
  <c r="Y266" i="1"/>
  <c r="J413" i="1"/>
  <c r="O413" i="1"/>
  <c r="P413" i="1"/>
  <c r="Y413" i="1"/>
  <c r="J330" i="1"/>
  <c r="O330" i="1"/>
  <c r="P330" i="1"/>
  <c r="Y330" i="1"/>
  <c r="J389" i="1"/>
  <c r="O389" i="1"/>
  <c r="P389" i="1"/>
  <c r="Y389" i="1"/>
  <c r="J356" i="1"/>
  <c r="O356" i="1"/>
  <c r="P356" i="1"/>
  <c r="Y356" i="1"/>
  <c r="J497" i="1"/>
  <c r="O497" i="1"/>
  <c r="P497" i="1"/>
  <c r="Y497" i="1"/>
  <c r="J237" i="1"/>
  <c r="O237" i="1"/>
  <c r="P237" i="1"/>
  <c r="Y237" i="1"/>
  <c r="J241" i="1"/>
  <c r="O241" i="1"/>
  <c r="P241" i="1"/>
  <c r="Y241" i="1"/>
  <c r="J258" i="1"/>
  <c r="O258" i="1"/>
  <c r="P258" i="1"/>
  <c r="Y258" i="1"/>
  <c r="J342" i="1"/>
  <c r="O342" i="1"/>
  <c r="P342" i="1"/>
  <c r="Y342" i="1"/>
  <c r="J147" i="1"/>
  <c r="O147" i="1"/>
  <c r="P147" i="1"/>
  <c r="Y147" i="1"/>
  <c r="J170" i="1"/>
  <c r="O170" i="1"/>
  <c r="P170" i="1"/>
  <c r="Y170" i="1"/>
  <c r="Q266" i="1" l="1"/>
  <c r="Q413" i="1"/>
  <c r="Q330" i="1"/>
  <c r="Q389" i="1"/>
  <c r="Q356" i="1"/>
  <c r="Q497" i="1"/>
  <c r="Q237" i="1"/>
  <c r="Q241" i="1"/>
  <c r="Q258" i="1"/>
  <c r="Q342" i="1"/>
  <c r="Q147" i="1"/>
  <c r="Q170" i="1"/>
  <c r="J224" i="1"/>
  <c r="O224" i="1"/>
  <c r="P224" i="1"/>
  <c r="Y224" i="1"/>
  <c r="J808" i="1"/>
  <c r="O808" i="1"/>
  <c r="P808" i="1"/>
  <c r="Y808" i="1"/>
  <c r="J810" i="1"/>
  <c r="O810" i="1"/>
  <c r="P810" i="1"/>
  <c r="Y810" i="1"/>
  <c r="J809" i="1"/>
  <c r="O809" i="1"/>
  <c r="P809" i="1"/>
  <c r="Y809" i="1"/>
  <c r="J807" i="1"/>
  <c r="O807" i="1"/>
  <c r="P807" i="1"/>
  <c r="Y807" i="1"/>
  <c r="J811" i="1"/>
  <c r="O811" i="1"/>
  <c r="P811" i="1"/>
  <c r="Y811" i="1"/>
  <c r="J806" i="1"/>
  <c r="O806" i="1"/>
  <c r="P806" i="1"/>
  <c r="Y806" i="1"/>
  <c r="J818" i="1"/>
  <c r="O818" i="1"/>
  <c r="P818" i="1"/>
  <c r="Y818" i="1"/>
  <c r="J817" i="1"/>
  <c r="O817" i="1"/>
  <c r="P817" i="1"/>
  <c r="Y817" i="1"/>
  <c r="J816" i="1"/>
  <c r="O816" i="1"/>
  <c r="P816" i="1"/>
  <c r="Y816" i="1"/>
  <c r="J814" i="1"/>
  <c r="O814" i="1"/>
  <c r="P814" i="1"/>
  <c r="Y814" i="1"/>
  <c r="J813" i="1"/>
  <c r="O813" i="1"/>
  <c r="P813" i="1"/>
  <c r="Y813" i="1"/>
  <c r="J812" i="1"/>
  <c r="O812" i="1"/>
  <c r="P812" i="1"/>
  <c r="Y812" i="1"/>
  <c r="J815" i="1"/>
  <c r="O815" i="1"/>
  <c r="P815" i="1"/>
  <c r="Y815" i="1"/>
  <c r="J139" i="1"/>
  <c r="O139" i="1"/>
  <c r="P139" i="1"/>
  <c r="Y139" i="1"/>
  <c r="J156" i="1"/>
  <c r="O156" i="1"/>
  <c r="P156" i="1"/>
  <c r="Y156" i="1"/>
  <c r="O113" i="1"/>
  <c r="P113" i="1"/>
  <c r="Y113" i="1"/>
  <c r="J114" i="1"/>
  <c r="O114" i="1"/>
  <c r="P114" i="1"/>
  <c r="Y114" i="1"/>
  <c r="J12" i="1"/>
  <c r="O12" i="1"/>
  <c r="P12" i="1"/>
  <c r="Y12" i="1"/>
  <c r="J11" i="1"/>
  <c r="O11" i="1"/>
  <c r="P11" i="1"/>
  <c r="Y11" i="1"/>
  <c r="J13" i="1"/>
  <c r="O13" i="1"/>
  <c r="P13" i="1"/>
  <c r="Y13" i="1"/>
  <c r="J165" i="1"/>
  <c r="O165" i="1"/>
  <c r="P165" i="1"/>
  <c r="Y165" i="1"/>
  <c r="J493" i="1"/>
  <c r="O493" i="1"/>
  <c r="P493" i="1"/>
  <c r="Y493" i="1"/>
  <c r="J489" i="1"/>
  <c r="O489" i="1"/>
  <c r="P489" i="1"/>
  <c r="Y489" i="1"/>
  <c r="J496" i="1"/>
  <c r="O496" i="1"/>
  <c r="P496" i="1"/>
  <c r="Y496" i="1"/>
  <c r="J246" i="1"/>
  <c r="O246" i="1"/>
  <c r="P246" i="1"/>
  <c r="Y246" i="1"/>
  <c r="J144" i="1"/>
  <c r="O144" i="1"/>
  <c r="P144" i="1"/>
  <c r="Y144" i="1"/>
  <c r="J744" i="1"/>
  <c r="O744" i="1"/>
  <c r="P744" i="1"/>
  <c r="Y744" i="1"/>
  <c r="J640" i="1"/>
  <c r="O640" i="1"/>
  <c r="P640" i="1"/>
  <c r="Y640" i="1"/>
  <c r="Q224" i="1" l="1"/>
  <c r="Q808" i="1"/>
  <c r="Q156" i="1"/>
  <c r="Q815" i="1"/>
  <c r="Q817" i="1"/>
  <c r="Q811" i="1"/>
  <c r="Q809" i="1"/>
  <c r="Q810" i="1"/>
  <c r="Q816" i="1"/>
  <c r="Q806" i="1"/>
  <c r="Q812" i="1"/>
  <c r="Q813" i="1"/>
  <c r="Q814" i="1"/>
  <c r="Q807" i="1"/>
  <c r="Q818" i="1"/>
  <c r="Q139" i="1"/>
  <c r="Q113" i="1"/>
  <c r="Q114" i="1"/>
  <c r="Q13" i="1"/>
  <c r="Q12" i="1"/>
  <c r="Q11" i="1"/>
  <c r="Q165" i="1"/>
  <c r="Q493" i="1"/>
  <c r="Q496" i="1"/>
  <c r="Q489" i="1"/>
  <c r="Q246" i="1"/>
  <c r="Q144" i="1"/>
  <c r="Q744" i="1"/>
  <c r="Q640" i="1"/>
  <c r="J270" i="1"/>
  <c r="O270" i="1"/>
  <c r="P270" i="1"/>
  <c r="Y270" i="1"/>
  <c r="J167" i="1"/>
  <c r="O167" i="1"/>
  <c r="P167" i="1"/>
  <c r="Y167" i="1"/>
  <c r="J709" i="1"/>
  <c r="O709" i="1"/>
  <c r="P709" i="1"/>
  <c r="Y709" i="1"/>
  <c r="J710" i="1"/>
  <c r="O710" i="1"/>
  <c r="P710" i="1"/>
  <c r="Y710" i="1"/>
  <c r="J742" i="1"/>
  <c r="O742" i="1"/>
  <c r="P742" i="1"/>
  <c r="Y742" i="1"/>
  <c r="J650" i="1"/>
  <c r="O650" i="1"/>
  <c r="P650" i="1"/>
  <c r="Y650" i="1"/>
  <c r="J651" i="1"/>
  <c r="O651" i="1"/>
  <c r="P651" i="1"/>
  <c r="Y651" i="1"/>
  <c r="J296" i="1"/>
  <c r="O296" i="1"/>
  <c r="P296" i="1"/>
  <c r="Y296" i="1"/>
  <c r="J663" i="1"/>
  <c r="O663" i="1"/>
  <c r="P663" i="1"/>
  <c r="Y663" i="1"/>
  <c r="Q270" i="1" l="1"/>
  <c r="Q167" i="1"/>
  <c r="Q709" i="1"/>
  <c r="Q710" i="1"/>
  <c r="Q742" i="1"/>
  <c r="Q651" i="1"/>
  <c r="Q650" i="1"/>
  <c r="Q296" i="1"/>
  <c r="Q663" i="1"/>
  <c r="J171" i="1"/>
  <c r="O171" i="1"/>
  <c r="P171" i="1"/>
  <c r="Y171" i="1"/>
  <c r="J172" i="1"/>
  <c r="O172" i="1"/>
  <c r="P172" i="1"/>
  <c r="Y172" i="1"/>
  <c r="J91" i="1"/>
  <c r="O91" i="1"/>
  <c r="P91" i="1"/>
  <c r="Y91" i="1"/>
  <c r="Q172" i="1" l="1"/>
  <c r="Q171" i="1"/>
  <c r="Q91" i="1"/>
  <c r="J243" i="1"/>
  <c r="O243" i="1"/>
  <c r="P243" i="1"/>
  <c r="Y243" i="1"/>
  <c r="J767" i="1"/>
  <c r="O767" i="1"/>
  <c r="P767" i="1"/>
  <c r="Y767" i="1"/>
  <c r="J695" i="1"/>
  <c r="O695" i="1"/>
  <c r="P695" i="1"/>
  <c r="Y695" i="1"/>
  <c r="J145" i="1"/>
  <c r="O145" i="1"/>
  <c r="P145" i="1"/>
  <c r="Y145" i="1"/>
  <c r="J404" i="1"/>
  <c r="O404" i="1"/>
  <c r="P404" i="1"/>
  <c r="Y404" i="1"/>
  <c r="J405" i="1"/>
  <c r="O405" i="1"/>
  <c r="P405" i="1"/>
  <c r="Y405" i="1"/>
  <c r="J105" i="1"/>
  <c r="O105" i="1"/>
  <c r="P105" i="1"/>
  <c r="Y105" i="1"/>
  <c r="J442" i="1"/>
  <c r="O442" i="1"/>
  <c r="P442" i="1"/>
  <c r="Y442" i="1"/>
  <c r="J443" i="1"/>
  <c r="O443" i="1"/>
  <c r="P443" i="1"/>
  <c r="Y443" i="1"/>
  <c r="J509" i="1"/>
  <c r="O509" i="1"/>
  <c r="P509" i="1"/>
  <c r="Y509" i="1"/>
  <c r="J508" i="1"/>
  <c r="O508" i="1"/>
  <c r="P508" i="1"/>
  <c r="Y508" i="1"/>
  <c r="J407" i="1"/>
  <c r="O407" i="1"/>
  <c r="P407" i="1"/>
  <c r="Y407" i="1"/>
  <c r="J670" i="1"/>
  <c r="O670" i="1"/>
  <c r="P670" i="1"/>
  <c r="Y670" i="1"/>
  <c r="J306" i="1"/>
  <c r="O306" i="1"/>
  <c r="P306" i="1"/>
  <c r="Y306" i="1"/>
  <c r="J305" i="1"/>
  <c r="O305" i="1"/>
  <c r="P305" i="1"/>
  <c r="Y305" i="1"/>
  <c r="J304" i="1"/>
  <c r="O304" i="1"/>
  <c r="P304" i="1"/>
  <c r="Y304" i="1"/>
  <c r="J90" i="1"/>
  <c r="O90" i="1"/>
  <c r="P90" i="1"/>
  <c r="Y90" i="1"/>
  <c r="J694" i="1"/>
  <c r="O694" i="1"/>
  <c r="P694" i="1"/>
  <c r="Y694" i="1"/>
  <c r="J366" i="1"/>
  <c r="O366" i="1"/>
  <c r="P366" i="1"/>
  <c r="Y366" i="1"/>
  <c r="J142" i="1"/>
  <c r="O142" i="1"/>
  <c r="P142" i="1"/>
  <c r="Y142" i="1"/>
  <c r="J696" i="1"/>
  <c r="O696" i="1"/>
  <c r="P696" i="1"/>
  <c r="Y696" i="1"/>
  <c r="J311" i="1"/>
  <c r="O311" i="1"/>
  <c r="P311" i="1"/>
  <c r="Y311" i="1"/>
  <c r="J491" i="1"/>
  <c r="O491" i="1"/>
  <c r="P491" i="1"/>
  <c r="J486" i="1"/>
  <c r="O486" i="1"/>
  <c r="P486" i="1"/>
  <c r="J487" i="1"/>
  <c r="O487" i="1"/>
  <c r="P487" i="1"/>
  <c r="J490" i="1"/>
  <c r="O490" i="1"/>
  <c r="P490" i="1"/>
  <c r="J429" i="1"/>
  <c r="O429" i="1"/>
  <c r="P429" i="1"/>
  <c r="J488" i="1"/>
  <c r="O488" i="1"/>
  <c r="P488" i="1"/>
  <c r="J423" i="1"/>
  <c r="O423" i="1"/>
  <c r="P423" i="1"/>
  <c r="J430" i="1"/>
  <c r="O430" i="1"/>
  <c r="P430" i="1"/>
  <c r="J484" i="1"/>
  <c r="O484" i="1"/>
  <c r="P484" i="1"/>
  <c r="Y491" i="1"/>
  <c r="Q767" i="1" l="1"/>
  <c r="Q243" i="1"/>
  <c r="Q695" i="1"/>
  <c r="Q145" i="1"/>
  <c r="Q405" i="1"/>
  <c r="Q404" i="1"/>
  <c r="Q105" i="1"/>
  <c r="Q407" i="1"/>
  <c r="Q442" i="1"/>
  <c r="Q443" i="1"/>
  <c r="Q509" i="1"/>
  <c r="Q508" i="1"/>
  <c r="Q670" i="1"/>
  <c r="Q306" i="1"/>
  <c r="Q304" i="1"/>
  <c r="Q305" i="1"/>
  <c r="Q90" i="1"/>
  <c r="Q491" i="1"/>
  <c r="Q366" i="1"/>
  <c r="Q488" i="1"/>
  <c r="Q486" i="1"/>
  <c r="Q694" i="1"/>
  <c r="Q430" i="1"/>
  <c r="Q429" i="1"/>
  <c r="Q484" i="1"/>
  <c r="Q423" i="1"/>
  <c r="Q490" i="1"/>
  <c r="Q487" i="1"/>
  <c r="Q142" i="1"/>
  <c r="Q696" i="1"/>
  <c r="Q311" i="1"/>
  <c r="J494" i="1"/>
  <c r="O494" i="1"/>
  <c r="P494" i="1"/>
  <c r="Y494" i="1"/>
  <c r="J495" i="1"/>
  <c r="O495" i="1"/>
  <c r="P495" i="1"/>
  <c r="Y495" i="1"/>
  <c r="Q495" i="1" l="1"/>
  <c r="Q494" i="1"/>
  <c r="J22" i="1"/>
  <c r="O22" i="1"/>
  <c r="P22" i="1"/>
  <c r="Y22" i="1"/>
  <c r="J661" i="1"/>
  <c r="O661" i="1"/>
  <c r="P661" i="1"/>
  <c r="Y661" i="1"/>
  <c r="J369" i="1"/>
  <c r="O369" i="1"/>
  <c r="P369" i="1"/>
  <c r="Y369" i="1"/>
  <c r="J639" i="1"/>
  <c r="O639" i="1"/>
  <c r="P639" i="1"/>
  <c r="Y639" i="1"/>
  <c r="J638" i="1"/>
  <c r="O638" i="1"/>
  <c r="P638" i="1"/>
  <c r="Y638" i="1"/>
  <c r="J637" i="1"/>
  <c r="O637" i="1"/>
  <c r="P637" i="1"/>
  <c r="Y637" i="1"/>
  <c r="J636" i="1"/>
  <c r="O636" i="1"/>
  <c r="P636" i="1"/>
  <c r="Y636" i="1"/>
  <c r="J635" i="1"/>
  <c r="O635" i="1"/>
  <c r="P635" i="1"/>
  <c r="Y635" i="1"/>
  <c r="J111" i="1"/>
  <c r="O111" i="1"/>
  <c r="P111" i="1"/>
  <c r="Y111" i="1"/>
  <c r="J110" i="1"/>
  <c r="O110" i="1"/>
  <c r="P110" i="1"/>
  <c r="Y110" i="1"/>
  <c r="J107" i="1"/>
  <c r="O107" i="1"/>
  <c r="P107" i="1"/>
  <c r="Y107" i="1"/>
  <c r="J108" i="1"/>
  <c r="O108" i="1"/>
  <c r="P108" i="1"/>
  <c r="Y108" i="1"/>
  <c r="Q661" i="1" l="1"/>
  <c r="Q22" i="1"/>
  <c r="Q638" i="1"/>
  <c r="Q637" i="1"/>
  <c r="Q369" i="1"/>
  <c r="Q639" i="1"/>
  <c r="Q635" i="1"/>
  <c r="Q636" i="1"/>
  <c r="Q108" i="1"/>
  <c r="Q107" i="1"/>
  <c r="Q110" i="1"/>
  <c r="Q111" i="1"/>
  <c r="J109" i="1"/>
  <c r="O109" i="1"/>
  <c r="P109" i="1"/>
  <c r="Y109" i="1"/>
  <c r="J106" i="1"/>
  <c r="O106" i="1"/>
  <c r="P106" i="1"/>
  <c r="Y106" i="1"/>
  <c r="Q109" i="1" l="1"/>
  <c r="Q106" i="1"/>
  <c r="J154" i="1"/>
  <c r="O154" i="1"/>
  <c r="P154" i="1"/>
  <c r="Y154" i="1"/>
  <c r="J492" i="1"/>
  <c r="O492" i="1"/>
  <c r="P492" i="1"/>
  <c r="Y492" i="1"/>
  <c r="J441" i="1"/>
  <c r="O441" i="1"/>
  <c r="P441" i="1"/>
  <c r="Y441" i="1"/>
  <c r="J766" i="1"/>
  <c r="O766" i="1"/>
  <c r="P766" i="1"/>
  <c r="Y766" i="1"/>
  <c r="J657" i="1"/>
  <c r="O657" i="1"/>
  <c r="P657" i="1"/>
  <c r="Y657" i="1"/>
  <c r="J763" i="1"/>
  <c r="O763" i="1"/>
  <c r="P763" i="1"/>
  <c r="Y763" i="1"/>
  <c r="J242" i="1"/>
  <c r="O242" i="1"/>
  <c r="P242" i="1"/>
  <c r="Y242" i="1"/>
  <c r="J361" i="1"/>
  <c r="O361" i="1"/>
  <c r="P361" i="1"/>
  <c r="Y361" i="1"/>
  <c r="J363" i="1"/>
  <c r="O363" i="1"/>
  <c r="P363" i="1"/>
  <c r="Y363" i="1"/>
  <c r="J362" i="1"/>
  <c r="O362" i="1"/>
  <c r="P362" i="1"/>
  <c r="Y362" i="1"/>
  <c r="J360" i="1"/>
  <c r="O360" i="1"/>
  <c r="P360" i="1"/>
  <c r="Q360" i="1" s="1"/>
  <c r="Y360" i="1"/>
  <c r="J16" i="1"/>
  <c r="O16" i="1"/>
  <c r="P16" i="1"/>
  <c r="Y16" i="1"/>
  <c r="J19" i="1"/>
  <c r="O19" i="1"/>
  <c r="P19" i="1"/>
  <c r="Y19" i="1"/>
  <c r="J89" i="1"/>
  <c r="O89" i="1"/>
  <c r="P89" i="1"/>
  <c r="Y89" i="1"/>
  <c r="J558" i="1"/>
  <c r="O558" i="1"/>
  <c r="P558" i="1"/>
  <c r="Y558" i="1"/>
  <c r="J135" i="1"/>
  <c r="O135" i="1"/>
  <c r="P135" i="1"/>
  <c r="Y135" i="1"/>
  <c r="J134" i="1"/>
  <c r="O134" i="1"/>
  <c r="P134" i="1"/>
  <c r="Y134" i="1"/>
  <c r="J545" i="1"/>
  <c r="O545" i="1"/>
  <c r="P545" i="1"/>
  <c r="Y545" i="1"/>
  <c r="J668" i="1"/>
  <c r="O668" i="1"/>
  <c r="P668" i="1"/>
  <c r="Y668" i="1"/>
  <c r="J669" i="1"/>
  <c r="O669" i="1"/>
  <c r="P669" i="1"/>
  <c r="Y669" i="1"/>
  <c r="J765" i="1"/>
  <c r="O765" i="1"/>
  <c r="P765" i="1"/>
  <c r="Y765" i="1"/>
  <c r="J17" i="1"/>
  <c r="O17" i="1"/>
  <c r="P17" i="1"/>
  <c r="Y17" i="1"/>
  <c r="J632" i="1"/>
  <c r="O632" i="1"/>
  <c r="P632" i="1"/>
  <c r="Y632" i="1"/>
  <c r="J526" i="1"/>
  <c r="O526" i="1"/>
  <c r="P526" i="1"/>
  <c r="Y526" i="1"/>
  <c r="J764" i="1"/>
  <c r="O764" i="1"/>
  <c r="P764" i="1"/>
  <c r="Y764" i="1"/>
  <c r="J23" i="1"/>
  <c r="O23" i="1"/>
  <c r="P23" i="1"/>
  <c r="Y23" i="1"/>
  <c r="J633" i="1"/>
  <c r="O633" i="1"/>
  <c r="P633" i="1"/>
  <c r="Y633" i="1"/>
  <c r="J20" i="1"/>
  <c r="O20" i="1"/>
  <c r="P20" i="1"/>
  <c r="Y20" i="1"/>
  <c r="J240" i="1"/>
  <c r="O240" i="1"/>
  <c r="P240" i="1"/>
  <c r="Y240" i="1"/>
  <c r="J60" i="1"/>
  <c r="O60" i="1"/>
  <c r="P60" i="1"/>
  <c r="Y60" i="1"/>
  <c r="J436" i="1"/>
  <c r="O436" i="1"/>
  <c r="P436" i="1"/>
  <c r="Y436" i="1"/>
  <c r="J439" i="1"/>
  <c r="O439" i="1"/>
  <c r="P439" i="1"/>
  <c r="Y439" i="1"/>
  <c r="J21" i="1"/>
  <c r="O21" i="1"/>
  <c r="P21" i="1"/>
  <c r="Y21" i="1"/>
  <c r="J546" i="1"/>
  <c r="O546" i="1"/>
  <c r="P546" i="1"/>
  <c r="Y546" i="1"/>
  <c r="J707" i="1"/>
  <c r="O707" i="1"/>
  <c r="P707" i="1"/>
  <c r="Y707" i="1"/>
  <c r="J334" i="1"/>
  <c r="O334" i="1"/>
  <c r="P334" i="1"/>
  <c r="Y334" i="1"/>
  <c r="J333" i="1"/>
  <c r="O333" i="1"/>
  <c r="P333" i="1"/>
  <c r="Y333" i="1"/>
  <c r="Q154" i="1" l="1"/>
  <c r="Q492" i="1"/>
  <c r="Q441" i="1"/>
  <c r="Q766" i="1"/>
  <c r="Q657" i="1"/>
  <c r="Q363" i="1"/>
  <c r="Q134" i="1"/>
  <c r="Q19" i="1"/>
  <c r="Q362" i="1"/>
  <c r="Q763" i="1"/>
  <c r="Q242" i="1"/>
  <c r="Q135" i="1"/>
  <c r="Q361" i="1"/>
  <c r="Q16" i="1"/>
  <c r="Q89" i="1"/>
  <c r="Q558" i="1"/>
  <c r="Q545" i="1"/>
  <c r="Q765" i="1"/>
  <c r="Q668" i="1"/>
  <c r="Q546" i="1"/>
  <c r="Q669" i="1"/>
  <c r="Q17" i="1"/>
  <c r="Q240" i="1"/>
  <c r="Q526" i="1"/>
  <c r="Q632" i="1"/>
  <c r="Q23" i="1"/>
  <c r="Q764" i="1"/>
  <c r="Q20" i="1"/>
  <c r="Q633" i="1"/>
  <c r="Q436" i="1"/>
  <c r="Q60" i="1"/>
  <c r="Q439" i="1"/>
  <c r="Q21" i="1"/>
  <c r="Q707" i="1"/>
  <c r="Q333" i="1"/>
  <c r="Q334" i="1"/>
  <c r="J743" i="1"/>
  <c r="O743" i="1"/>
  <c r="P743" i="1"/>
  <c r="Y743" i="1"/>
  <c r="J823" i="1"/>
  <c r="O823" i="1"/>
  <c r="P823" i="1"/>
  <c r="Y823" i="1"/>
  <c r="J822" i="1"/>
  <c r="O822" i="1"/>
  <c r="P822" i="1"/>
  <c r="Y822" i="1"/>
  <c r="Y487" i="1"/>
  <c r="Y486" i="1"/>
  <c r="J485" i="1"/>
  <c r="O485" i="1"/>
  <c r="P485" i="1"/>
  <c r="Y485" i="1"/>
  <c r="J7" i="1"/>
  <c r="O7" i="1"/>
  <c r="P7" i="1"/>
  <c r="Y7" i="1"/>
  <c r="Y490" i="1"/>
  <c r="Q743" i="1" l="1"/>
  <c r="Q823" i="1"/>
  <c r="Q822" i="1"/>
  <c r="Q485" i="1"/>
  <c r="Q7" i="1"/>
  <c r="Y429" i="1"/>
  <c r="J343" i="1" l="1"/>
  <c r="O343" i="1"/>
  <c r="P343" i="1"/>
  <c r="Y343" i="1"/>
  <c r="J239" i="1"/>
  <c r="O239" i="1"/>
  <c r="P239" i="1"/>
  <c r="Y239" i="1"/>
  <c r="J761" i="1"/>
  <c r="O761" i="1"/>
  <c r="P761" i="1"/>
  <c r="Y761" i="1"/>
  <c r="J355" i="1"/>
  <c r="O355" i="1"/>
  <c r="P355" i="1"/>
  <c r="Y355" i="1"/>
  <c r="J354" i="1"/>
  <c r="O354" i="1"/>
  <c r="P354" i="1"/>
  <c r="Y354" i="1"/>
  <c r="J542" i="1"/>
  <c r="O542" i="1"/>
  <c r="P542" i="1"/>
  <c r="Y542" i="1"/>
  <c r="J329" i="1"/>
  <c r="O329" i="1"/>
  <c r="P329" i="1"/>
  <c r="Y329" i="1"/>
  <c r="J236" i="1"/>
  <c r="O236" i="1"/>
  <c r="P236" i="1"/>
  <c r="Y236" i="1"/>
  <c r="J762" i="1"/>
  <c r="O762" i="1"/>
  <c r="P762" i="1"/>
  <c r="Y762" i="1"/>
  <c r="J667" i="1"/>
  <c r="O667" i="1"/>
  <c r="P667" i="1"/>
  <c r="Y667" i="1"/>
  <c r="J159" i="1"/>
  <c r="O159" i="1"/>
  <c r="P159" i="1"/>
  <c r="Y159" i="1"/>
  <c r="J158" i="1"/>
  <c r="O158" i="1"/>
  <c r="P158" i="1"/>
  <c r="Y158" i="1"/>
  <c r="J435" i="1"/>
  <c r="O435" i="1"/>
  <c r="P435" i="1"/>
  <c r="Y435" i="1"/>
  <c r="J18" i="1"/>
  <c r="O18" i="1"/>
  <c r="P18" i="1"/>
  <c r="Y18" i="1"/>
  <c r="J547" i="1"/>
  <c r="O547" i="1"/>
  <c r="P547" i="1"/>
  <c r="Y547" i="1"/>
  <c r="J797" i="1"/>
  <c r="O797" i="1"/>
  <c r="P797" i="1"/>
  <c r="Y797" i="1"/>
  <c r="J161" i="1"/>
  <c r="O161" i="1"/>
  <c r="P161" i="1"/>
  <c r="Y161" i="1"/>
  <c r="J615" i="1"/>
  <c r="O615" i="1"/>
  <c r="P615" i="1"/>
  <c r="Y615" i="1"/>
  <c r="J614" i="1"/>
  <c r="O614" i="1"/>
  <c r="P614" i="1"/>
  <c r="Y614" i="1"/>
  <c r="Y488" i="1"/>
  <c r="J540" i="1"/>
  <c r="O540" i="1"/>
  <c r="P540" i="1"/>
  <c r="Y540" i="1"/>
  <c r="Y423" i="1"/>
  <c r="Q343" i="1" l="1"/>
  <c r="Q761" i="1"/>
  <c r="Q239" i="1"/>
  <c r="Q355" i="1"/>
  <c r="Q354" i="1"/>
  <c r="Q542" i="1"/>
  <c r="Q329" i="1"/>
  <c r="Q667" i="1"/>
  <c r="Q762" i="1"/>
  <c r="Q236" i="1"/>
  <c r="Q158" i="1"/>
  <c r="Q159" i="1"/>
  <c r="Q18" i="1"/>
  <c r="Q435" i="1"/>
  <c r="Q547" i="1"/>
  <c r="Q161" i="1"/>
  <c r="Q797" i="1"/>
  <c r="Q615" i="1"/>
  <c r="Q614" i="1"/>
  <c r="Q540" i="1"/>
  <c r="J514" i="1"/>
  <c r="O514" i="1"/>
  <c r="P514" i="1"/>
  <c r="Y514" i="1"/>
  <c r="J513" i="1"/>
  <c r="O513" i="1"/>
  <c r="P513" i="1"/>
  <c r="Y513" i="1"/>
  <c r="J512" i="1"/>
  <c r="O512" i="1"/>
  <c r="P512" i="1"/>
  <c r="Y512" i="1"/>
  <c r="J511" i="1"/>
  <c r="O511" i="1"/>
  <c r="P511" i="1"/>
  <c r="Y511" i="1"/>
  <c r="J510" i="1"/>
  <c r="O510" i="1"/>
  <c r="P510" i="1"/>
  <c r="Q510" i="1" s="1"/>
  <c r="Y510" i="1"/>
  <c r="J336" i="1"/>
  <c r="O336" i="1"/>
  <c r="P336" i="1"/>
  <c r="Y336" i="1"/>
  <c r="J181" i="1"/>
  <c r="O181" i="1"/>
  <c r="P181" i="1"/>
  <c r="Y181" i="1"/>
  <c r="J173" i="1"/>
  <c r="O173" i="1"/>
  <c r="P173" i="1"/>
  <c r="Y173" i="1"/>
  <c r="J527" i="1"/>
  <c r="O527" i="1"/>
  <c r="P527" i="1"/>
  <c r="Y527" i="1"/>
  <c r="J660" i="1"/>
  <c r="O660" i="1"/>
  <c r="P660" i="1"/>
  <c r="Y660" i="1"/>
  <c r="Y430" i="1"/>
  <c r="J101" i="1"/>
  <c r="O101" i="1"/>
  <c r="P101" i="1"/>
  <c r="Y101" i="1"/>
  <c r="J658" i="1"/>
  <c r="O658" i="1"/>
  <c r="P658" i="1"/>
  <c r="Y658" i="1"/>
  <c r="J518" i="1"/>
  <c r="O518" i="1"/>
  <c r="P518" i="1"/>
  <c r="Y518" i="1"/>
  <c r="J335" i="1"/>
  <c r="O335" i="1"/>
  <c r="P335" i="1"/>
  <c r="Y335" i="1"/>
  <c r="J634" i="1"/>
  <c r="O634" i="1"/>
  <c r="P634" i="1"/>
  <c r="Y634" i="1"/>
  <c r="J220" i="1"/>
  <c r="O220" i="1"/>
  <c r="P220" i="1"/>
  <c r="Y220" i="1"/>
  <c r="J14" i="1"/>
  <c r="O14" i="1"/>
  <c r="P14" i="1"/>
  <c r="Y14" i="1"/>
  <c r="J798" i="1"/>
  <c r="O798" i="1"/>
  <c r="P798" i="1"/>
  <c r="Y798" i="1"/>
  <c r="J630" i="1"/>
  <c r="O630" i="1"/>
  <c r="P630" i="1"/>
  <c r="Y630" i="1"/>
  <c r="J424" i="1"/>
  <c r="O424" i="1"/>
  <c r="P424" i="1"/>
  <c r="Y424" i="1"/>
  <c r="Y484" i="1"/>
  <c r="J15" i="1"/>
  <c r="O15" i="1"/>
  <c r="P15" i="1"/>
  <c r="Y15" i="1"/>
  <c r="Q512" i="1" l="1"/>
  <c r="Q514" i="1"/>
  <c r="Q511" i="1"/>
  <c r="Q513" i="1"/>
  <c r="Q181" i="1"/>
  <c r="Q336" i="1"/>
  <c r="Q101" i="1"/>
  <c r="Q173" i="1"/>
  <c r="Q527" i="1"/>
  <c r="Q660" i="1"/>
  <c r="Q518" i="1"/>
  <c r="Q658" i="1"/>
  <c r="Q335" i="1"/>
  <c r="Q634" i="1"/>
  <c r="Q220" i="1"/>
  <c r="Q14" i="1"/>
  <c r="Q798" i="1"/>
  <c r="Q424" i="1"/>
  <c r="Q630" i="1"/>
  <c r="Q15" i="1"/>
  <c r="J781" i="1"/>
  <c r="O781" i="1"/>
  <c r="P781" i="1"/>
  <c r="Y781" i="1"/>
  <c r="Q781" i="1" l="1"/>
  <c r="J400" i="1"/>
  <c r="O400" i="1"/>
  <c r="P400" i="1"/>
  <c r="Y400" i="1"/>
  <c r="J6" i="1"/>
  <c r="O6" i="1"/>
  <c r="P6" i="1"/>
  <c r="Y6" i="1"/>
  <c r="J431" i="1"/>
  <c r="O431" i="1"/>
  <c r="P431" i="1"/>
  <c r="Y431" i="1"/>
  <c r="J422" i="1"/>
  <c r="O422" i="1"/>
  <c r="P422" i="1"/>
  <c r="Y422" i="1"/>
  <c r="J84" i="1"/>
  <c r="O84" i="1"/>
  <c r="P84" i="1"/>
  <c r="Y84" i="1"/>
  <c r="J85" i="1"/>
  <c r="O85" i="1"/>
  <c r="P85" i="1"/>
  <c r="Y85" i="1"/>
  <c r="J83" i="1"/>
  <c r="Y83" i="1"/>
  <c r="J86" i="1"/>
  <c r="O86" i="1"/>
  <c r="P86" i="1"/>
  <c r="Y86" i="1"/>
  <c r="J104" i="1"/>
  <c r="O104" i="1"/>
  <c r="P104" i="1"/>
  <c r="Y104" i="1"/>
  <c r="J146" i="1"/>
  <c r="O146" i="1"/>
  <c r="P146" i="1"/>
  <c r="Y146" i="1"/>
  <c r="J103" i="1"/>
  <c r="O103" i="1"/>
  <c r="P103" i="1"/>
  <c r="Y103" i="1"/>
  <c r="J760" i="1"/>
  <c r="O760" i="1"/>
  <c r="P760" i="1"/>
  <c r="Y760" i="1"/>
  <c r="J629" i="1"/>
  <c r="O629" i="1"/>
  <c r="P629" i="1"/>
  <c r="Y629" i="1"/>
  <c r="Q400" i="1" l="1"/>
  <c r="Q6" i="1"/>
  <c r="Q431" i="1"/>
  <c r="Q86" i="1"/>
  <c r="Q422" i="1"/>
  <c r="Q760" i="1"/>
  <c r="Q146" i="1"/>
  <c r="Q85" i="1"/>
  <c r="Q84" i="1"/>
  <c r="Q104" i="1"/>
  <c r="Q103" i="1"/>
  <c r="Q629" i="1"/>
  <c r="J653" i="1"/>
  <c r="O653" i="1"/>
  <c r="P653" i="1"/>
  <c r="Y653" i="1"/>
  <c r="P45" i="1"/>
  <c r="O45" i="1"/>
  <c r="J45" i="1"/>
  <c r="Y45" i="1"/>
  <c r="J44" i="1"/>
  <c r="O44" i="1"/>
  <c r="P44" i="1"/>
  <c r="Y44" i="1"/>
  <c r="J297" i="1"/>
  <c r="O297" i="1"/>
  <c r="P297" i="1"/>
  <c r="Y297" i="1"/>
  <c r="J325" i="1"/>
  <c r="O325" i="1"/>
  <c r="P325" i="1"/>
  <c r="Y325" i="1"/>
  <c r="J328" i="1"/>
  <c r="O328" i="1"/>
  <c r="P328" i="1"/>
  <c r="Y328" i="1"/>
  <c r="J102" i="1"/>
  <c r="O102" i="1"/>
  <c r="P102" i="1"/>
  <c r="Y102" i="1"/>
  <c r="J231" i="1"/>
  <c r="O231" i="1"/>
  <c r="P231" i="1"/>
  <c r="Y231" i="1"/>
  <c r="J528" i="1"/>
  <c r="O528" i="1"/>
  <c r="P528" i="1"/>
  <c r="Y528" i="1"/>
  <c r="J5" i="1"/>
  <c r="O5" i="1"/>
  <c r="P5" i="1"/>
  <c r="Y5" i="1"/>
  <c r="J792" i="1"/>
  <c r="O792" i="1"/>
  <c r="P792" i="1"/>
  <c r="Y792" i="1"/>
  <c r="P56" i="1"/>
  <c r="O56" i="1"/>
  <c r="J56" i="1"/>
  <c r="Y56" i="1"/>
  <c r="P54" i="1"/>
  <c r="O54" i="1"/>
  <c r="J54" i="1"/>
  <c r="Y54" i="1"/>
  <c r="J55" i="1"/>
  <c r="O55" i="1"/>
  <c r="P55" i="1"/>
  <c r="Y55" i="1"/>
  <c r="J162" i="1"/>
  <c r="O162" i="1"/>
  <c r="P162" i="1"/>
  <c r="Y162" i="1"/>
  <c r="J291" i="1"/>
  <c r="O291" i="1"/>
  <c r="P291" i="1"/>
  <c r="Y291" i="1"/>
  <c r="J153" i="1"/>
  <c r="O153" i="1"/>
  <c r="P153" i="1"/>
  <c r="Y153" i="1"/>
  <c r="J136" i="1"/>
  <c r="O136" i="1"/>
  <c r="P136" i="1"/>
  <c r="Y136" i="1"/>
  <c r="J628" i="1"/>
  <c r="O628" i="1"/>
  <c r="P628" i="1"/>
  <c r="Y628" i="1"/>
  <c r="J82" i="1"/>
  <c r="O82" i="1"/>
  <c r="P82" i="1"/>
  <c r="Y82" i="1"/>
  <c r="J52" i="1"/>
  <c r="O52" i="1"/>
  <c r="P52" i="1"/>
  <c r="Y52" i="1"/>
  <c r="J262" i="1"/>
  <c r="O262" i="1"/>
  <c r="P262" i="1"/>
  <c r="Y262" i="1"/>
  <c r="J98" i="1"/>
  <c r="O98" i="1"/>
  <c r="P98" i="1"/>
  <c r="Y98" i="1"/>
  <c r="J401" i="1"/>
  <c r="O401" i="1"/>
  <c r="P401" i="1"/>
  <c r="Y401" i="1"/>
  <c r="J627" i="1"/>
  <c r="O627" i="1"/>
  <c r="P627" i="1"/>
  <c r="Y627" i="1"/>
  <c r="J799" i="1"/>
  <c r="O799" i="1"/>
  <c r="P799" i="1"/>
  <c r="Y799" i="1"/>
  <c r="Q55" i="1" l="1"/>
  <c r="Q56" i="1"/>
  <c r="Q54" i="1"/>
  <c r="Q325" i="1"/>
  <c r="Q44" i="1"/>
  <c r="Q653" i="1"/>
  <c r="Q297" i="1"/>
  <c r="Q45" i="1"/>
  <c r="Q328" i="1"/>
  <c r="Q528" i="1"/>
  <c r="Q102" i="1"/>
  <c r="Q231" i="1"/>
  <c r="Q5" i="1"/>
  <c r="Q792" i="1"/>
  <c r="Q162" i="1"/>
  <c r="Q628" i="1"/>
  <c r="Q291" i="1"/>
  <c r="Q136" i="1"/>
  <c r="Q153" i="1"/>
  <c r="Q82" i="1"/>
  <c r="Q52" i="1"/>
  <c r="Q262" i="1"/>
  <c r="Q98" i="1"/>
  <c r="Q401" i="1"/>
  <c r="Q627" i="1"/>
  <c r="Q799" i="1"/>
  <c r="J457" i="1"/>
  <c r="O457" i="1"/>
  <c r="P457" i="1"/>
  <c r="Y457" i="1"/>
  <c r="J458" i="1"/>
  <c r="O458" i="1"/>
  <c r="P458" i="1"/>
  <c r="Y458" i="1"/>
  <c r="J351" i="1"/>
  <c r="O351" i="1"/>
  <c r="P351" i="1"/>
  <c r="Y351" i="1"/>
  <c r="J574" i="1"/>
  <c r="O574" i="1"/>
  <c r="P574" i="1"/>
  <c r="Y574" i="1"/>
  <c r="J53" i="1"/>
  <c r="O53" i="1"/>
  <c r="P53" i="1"/>
  <c r="Y53" i="1"/>
  <c r="J182" i="1"/>
  <c r="O182" i="1"/>
  <c r="P182" i="1"/>
  <c r="Y182" i="1"/>
  <c r="J732" i="1"/>
  <c r="O732" i="1"/>
  <c r="P732" i="1"/>
  <c r="Y732" i="1"/>
  <c r="J51" i="1"/>
  <c r="O51" i="1"/>
  <c r="P51" i="1"/>
  <c r="Y51" i="1"/>
  <c r="J590" i="1"/>
  <c r="O590" i="1"/>
  <c r="P590" i="1"/>
  <c r="Y590" i="1"/>
  <c r="J169" i="1"/>
  <c r="O169" i="1"/>
  <c r="P169" i="1"/>
  <c r="Y169" i="1"/>
  <c r="J238" i="1"/>
  <c r="O238" i="1"/>
  <c r="P238" i="1"/>
  <c r="Y238" i="1"/>
  <c r="J708" i="1"/>
  <c r="O708" i="1"/>
  <c r="P708" i="1"/>
  <c r="Y708" i="1"/>
  <c r="O580" i="1"/>
  <c r="P580" i="1"/>
  <c r="J580" i="1"/>
  <c r="Y580" i="1"/>
  <c r="J579" i="1"/>
  <c r="O579" i="1"/>
  <c r="P579" i="1"/>
  <c r="Y579" i="1"/>
  <c r="J578" i="1"/>
  <c r="O578" i="1"/>
  <c r="P578" i="1"/>
  <c r="Y578" i="1"/>
  <c r="J97" i="1"/>
  <c r="O97" i="1"/>
  <c r="P97" i="1"/>
  <c r="Y97" i="1"/>
  <c r="J27" i="1"/>
  <c r="O27" i="1"/>
  <c r="P27" i="1"/>
  <c r="Y27" i="1"/>
  <c r="J222" i="1"/>
  <c r="O222" i="1"/>
  <c r="P222" i="1"/>
  <c r="Y222" i="1"/>
  <c r="J774" i="1"/>
  <c r="O774" i="1"/>
  <c r="P774" i="1"/>
  <c r="Y774" i="1"/>
  <c r="Q351" i="1" l="1"/>
  <c r="Q457" i="1"/>
  <c r="Q458" i="1"/>
  <c r="Q732" i="1"/>
  <c r="Q574" i="1"/>
  <c r="Q53" i="1"/>
  <c r="Q590" i="1"/>
  <c r="Q182" i="1"/>
  <c r="Q580" i="1"/>
  <c r="Q169" i="1"/>
  <c r="Q51" i="1"/>
  <c r="Q27" i="1"/>
  <c r="Q238" i="1"/>
  <c r="Q708" i="1"/>
  <c r="Q97" i="1"/>
  <c r="Q579" i="1"/>
  <c r="Q578" i="1"/>
  <c r="Q222" i="1"/>
  <c r="Q774" i="1"/>
  <c r="J59" i="1"/>
  <c r="O59" i="1"/>
  <c r="P59" i="1"/>
  <c r="Y59" i="1"/>
  <c r="J210" i="1"/>
  <c r="O210" i="1"/>
  <c r="P210" i="1"/>
  <c r="Y210" i="1"/>
  <c r="Q59" i="1" l="1"/>
  <c r="Q210" i="1"/>
  <c r="J81" i="1"/>
  <c r="O81" i="1"/>
  <c r="P81" i="1"/>
  <c r="Y81" i="1"/>
  <c r="J741" i="1"/>
  <c r="O741" i="1"/>
  <c r="P741" i="1"/>
  <c r="Y741" i="1"/>
  <c r="Q81" i="1" l="1"/>
  <c r="Q741" i="1"/>
  <c r="J482" i="1"/>
  <c r="O482" i="1"/>
  <c r="P482" i="1"/>
  <c r="Y482" i="1"/>
  <c r="J626" i="1"/>
  <c r="O626" i="1"/>
  <c r="P626" i="1"/>
  <c r="Y626" i="1"/>
  <c r="J480" i="1"/>
  <c r="O480" i="1"/>
  <c r="P480" i="1"/>
  <c r="Y480" i="1"/>
  <c r="J347" i="1"/>
  <c r="O347" i="1"/>
  <c r="P347" i="1"/>
  <c r="Y347" i="1"/>
  <c r="Q482" i="1" l="1"/>
  <c r="Q626" i="1"/>
  <c r="Q480" i="1"/>
  <c r="Q347" i="1"/>
  <c r="J473" i="1" l="1"/>
  <c r="O473" i="1"/>
  <c r="P473" i="1"/>
  <c r="Y473" i="1"/>
  <c r="J472" i="1"/>
  <c r="O472" i="1"/>
  <c r="P472" i="1"/>
  <c r="Y472" i="1"/>
  <c r="Q473" i="1" l="1"/>
  <c r="Q472" i="1"/>
  <c r="J625" i="1"/>
  <c r="O625" i="1"/>
  <c r="P625" i="1"/>
  <c r="Y625" i="1"/>
  <c r="J820" i="1"/>
  <c r="O820" i="1"/>
  <c r="P820" i="1"/>
  <c r="Y820" i="1"/>
  <c r="J804" i="1"/>
  <c r="O804" i="1"/>
  <c r="P804" i="1"/>
  <c r="Y804" i="1"/>
  <c r="J414" i="1"/>
  <c r="O414" i="1"/>
  <c r="P414" i="1"/>
  <c r="Y414" i="1"/>
  <c r="Q625" i="1" l="1"/>
  <c r="Q820" i="1"/>
  <c r="Q804" i="1"/>
  <c r="Q414" i="1"/>
  <c r="J474" i="1"/>
  <c r="O474" i="1"/>
  <c r="P474" i="1"/>
  <c r="Y474" i="1"/>
  <c r="J268" i="1"/>
  <c r="O268" i="1"/>
  <c r="P268" i="1"/>
  <c r="Y268" i="1"/>
  <c r="J624" i="1"/>
  <c r="O624" i="1"/>
  <c r="P624" i="1"/>
  <c r="Y624" i="1"/>
  <c r="Q474" i="1" l="1"/>
  <c r="Q268" i="1"/>
  <c r="Q624" i="1"/>
  <c r="J257" i="1"/>
  <c r="O257" i="1"/>
  <c r="P257" i="1"/>
  <c r="Y257" i="1"/>
  <c r="J75" i="1"/>
  <c r="Y75" i="1"/>
  <c r="J76" i="1"/>
  <c r="O76" i="1"/>
  <c r="P76" i="1"/>
  <c r="Y76" i="1"/>
  <c r="J719" i="1"/>
  <c r="O719" i="1"/>
  <c r="P719" i="1"/>
  <c r="Y719" i="1"/>
  <c r="Q257" i="1" l="1"/>
  <c r="Q76" i="1"/>
  <c r="Q719" i="1"/>
  <c r="J255" i="1"/>
  <c r="O255" i="1"/>
  <c r="P255" i="1"/>
  <c r="Y255" i="1"/>
  <c r="J379" i="1"/>
  <c r="O379" i="1"/>
  <c r="P379" i="1"/>
  <c r="Y379" i="1"/>
  <c r="Q255" i="1" l="1"/>
  <c r="Q379" i="1"/>
  <c r="J94" i="1"/>
  <c r="O94" i="1"/>
  <c r="P94" i="1"/>
  <c r="Y94" i="1"/>
  <c r="J317" i="1"/>
  <c r="O317" i="1"/>
  <c r="P317" i="1"/>
  <c r="Y317" i="1"/>
  <c r="J623" i="1"/>
  <c r="O623" i="1"/>
  <c r="P623" i="1"/>
  <c r="Y623" i="1"/>
  <c r="Q94" i="1" l="1"/>
  <c r="Q317" i="1"/>
  <c r="Q623" i="1"/>
  <c r="O716" i="1" l="1"/>
  <c r="P716" i="1"/>
  <c r="J716" i="1"/>
  <c r="Y716" i="1"/>
  <c r="J715" i="1"/>
  <c r="O715" i="1"/>
  <c r="P715" i="1"/>
  <c r="Y715" i="1"/>
  <c r="J697" i="1"/>
  <c r="O697" i="1"/>
  <c r="P697" i="1"/>
  <c r="Y697" i="1"/>
  <c r="Q715" i="1" l="1"/>
  <c r="Q716" i="1"/>
  <c r="Q697" i="1"/>
  <c r="J408" i="1"/>
  <c r="O408" i="1"/>
  <c r="P408" i="1"/>
  <c r="Y408" i="1"/>
  <c r="Q408" i="1" l="1"/>
  <c r="J803" i="1"/>
  <c r="O803" i="1"/>
  <c r="P803" i="1"/>
  <c r="Y803" i="1"/>
  <c r="J290" i="1"/>
  <c r="O290" i="1"/>
  <c r="P290" i="1"/>
  <c r="Y290" i="1"/>
  <c r="J186" i="1"/>
  <c r="O186" i="1"/>
  <c r="P186" i="1"/>
  <c r="Y186" i="1"/>
  <c r="Q803" i="1" l="1"/>
  <c r="Q290" i="1"/>
  <c r="Q186" i="1"/>
  <c r="J618" i="1"/>
  <c r="O618" i="1"/>
  <c r="P618" i="1"/>
  <c r="Y618" i="1"/>
  <c r="Q618" i="1" l="1"/>
  <c r="J367" i="1"/>
  <c r="O367" i="1"/>
  <c r="P367" i="1"/>
  <c r="Y367" i="1"/>
  <c r="J770" i="1"/>
  <c r="O770" i="1"/>
  <c r="P770" i="1"/>
  <c r="Y770" i="1"/>
  <c r="J276" i="1"/>
  <c r="O276" i="1"/>
  <c r="P276" i="1"/>
  <c r="Y276" i="1"/>
  <c r="J704" i="1"/>
  <c r="O704" i="1"/>
  <c r="P704" i="1"/>
  <c r="Y704" i="1"/>
  <c r="J247" i="1"/>
  <c r="O247" i="1"/>
  <c r="P247" i="1"/>
  <c r="Y247" i="1"/>
  <c r="J33" i="1"/>
  <c r="O33" i="1"/>
  <c r="P33" i="1"/>
  <c r="Y33" i="1"/>
  <c r="J659" i="1"/>
  <c r="O659" i="1"/>
  <c r="P659" i="1"/>
  <c r="Y659" i="1"/>
  <c r="J466" i="1"/>
  <c r="O466" i="1"/>
  <c r="P466" i="1"/>
  <c r="Y466" i="1"/>
  <c r="J740" i="1"/>
  <c r="O740" i="1"/>
  <c r="P740" i="1"/>
  <c r="Y740" i="1"/>
  <c r="Q659" i="1" l="1"/>
  <c r="Q247" i="1"/>
  <c r="Q33" i="1"/>
  <c r="Q276" i="1"/>
  <c r="Q704" i="1"/>
  <c r="Q367" i="1"/>
  <c r="Q770" i="1"/>
  <c r="Q466" i="1"/>
  <c r="Q740" i="1"/>
  <c r="J465" i="1"/>
  <c r="O465" i="1"/>
  <c r="P465" i="1"/>
  <c r="Y465" i="1"/>
  <c r="J464" i="1"/>
  <c r="O464" i="1"/>
  <c r="P464" i="1"/>
  <c r="Y464" i="1"/>
  <c r="J463" i="1"/>
  <c r="O463" i="1"/>
  <c r="P463" i="1"/>
  <c r="Y463" i="1"/>
  <c r="J462" i="1"/>
  <c r="O462" i="1"/>
  <c r="P462" i="1"/>
  <c r="Y462" i="1"/>
  <c r="J79" i="1"/>
  <c r="O79" i="1"/>
  <c r="P79" i="1"/>
  <c r="Y79" i="1"/>
  <c r="J130" i="1"/>
  <c r="O130" i="1"/>
  <c r="P130" i="1"/>
  <c r="Y130" i="1"/>
  <c r="J129" i="1"/>
  <c r="O129" i="1"/>
  <c r="P129" i="1"/>
  <c r="Y129" i="1"/>
  <c r="Q462" i="1" l="1"/>
  <c r="Q463" i="1"/>
  <c r="Q464" i="1"/>
  <c r="Q465" i="1"/>
  <c r="Q79" i="1"/>
  <c r="Q130" i="1"/>
  <c r="Q129" i="1"/>
  <c r="J406" i="1"/>
  <c r="O406" i="1"/>
  <c r="P406" i="1"/>
  <c r="Y406" i="1"/>
  <c r="J739" i="1"/>
  <c r="O739" i="1"/>
  <c r="P739" i="1"/>
  <c r="Y739" i="1"/>
  <c r="J775" i="1"/>
  <c r="O775" i="1"/>
  <c r="P775" i="1"/>
  <c r="Y775" i="1"/>
  <c r="J471" i="1"/>
  <c r="O471" i="1"/>
  <c r="P471" i="1"/>
  <c r="Y471" i="1"/>
  <c r="J470" i="1"/>
  <c r="O470" i="1"/>
  <c r="P470" i="1"/>
  <c r="Y470" i="1"/>
  <c r="J469" i="1"/>
  <c r="O469" i="1"/>
  <c r="P469" i="1"/>
  <c r="Y469" i="1"/>
  <c r="J468" i="1"/>
  <c r="O468" i="1"/>
  <c r="P468" i="1"/>
  <c r="Y468" i="1"/>
  <c r="J467" i="1"/>
  <c r="O467" i="1"/>
  <c r="P467" i="1"/>
  <c r="Y467" i="1"/>
  <c r="J616" i="1"/>
  <c r="O616" i="1"/>
  <c r="P616" i="1"/>
  <c r="Y616" i="1"/>
  <c r="J550" i="1"/>
  <c r="O550" i="1"/>
  <c r="P550" i="1"/>
  <c r="Y550" i="1"/>
  <c r="Q406" i="1" l="1"/>
  <c r="Q775" i="1"/>
  <c r="Q739" i="1"/>
  <c r="Q469" i="1"/>
  <c r="Q471" i="1"/>
  <c r="Q470" i="1"/>
  <c r="Q467" i="1"/>
  <c r="Q468" i="1"/>
  <c r="Q616" i="1"/>
  <c r="Q550" i="1"/>
  <c r="J74" i="1" l="1"/>
  <c r="O74" i="1"/>
  <c r="P74" i="1"/>
  <c r="Y74" i="1"/>
  <c r="J73" i="1"/>
  <c r="O73" i="1"/>
  <c r="P73" i="1"/>
  <c r="Y73" i="1"/>
  <c r="J72" i="1"/>
  <c r="O72" i="1"/>
  <c r="P72" i="1"/>
  <c r="Y72" i="1"/>
  <c r="J71" i="1"/>
  <c r="O71" i="1"/>
  <c r="P71" i="1"/>
  <c r="Y71" i="1"/>
  <c r="J70" i="1"/>
  <c r="O70" i="1"/>
  <c r="P70" i="1"/>
  <c r="Y70" i="1"/>
  <c r="J69" i="1"/>
  <c r="O69" i="1"/>
  <c r="P69" i="1"/>
  <c r="Y69" i="1"/>
  <c r="J68" i="1"/>
  <c r="O68" i="1"/>
  <c r="P68" i="1"/>
  <c r="Y68" i="1"/>
  <c r="J67" i="1"/>
  <c r="O67" i="1"/>
  <c r="P67" i="1"/>
  <c r="Y67" i="1"/>
  <c r="J66" i="1"/>
  <c r="O66" i="1"/>
  <c r="P66" i="1"/>
  <c r="Y66" i="1"/>
  <c r="J65" i="1"/>
  <c r="O65" i="1"/>
  <c r="P65" i="1"/>
  <c r="Y65" i="1"/>
  <c r="J64" i="1"/>
  <c r="O64" i="1"/>
  <c r="P64" i="1"/>
  <c r="Y64" i="1"/>
  <c r="J63" i="1"/>
  <c r="O63" i="1"/>
  <c r="P63" i="1"/>
  <c r="Y63" i="1"/>
  <c r="J801" i="1"/>
  <c r="O801" i="1"/>
  <c r="P801" i="1"/>
  <c r="Y801" i="1"/>
  <c r="J62" i="1"/>
  <c r="O62" i="1"/>
  <c r="P62" i="1"/>
  <c r="Y62" i="1"/>
  <c r="J24" i="1"/>
  <c r="O24" i="1"/>
  <c r="P24" i="1"/>
  <c r="Y24" i="1"/>
  <c r="J460" i="1"/>
  <c r="O460" i="1"/>
  <c r="P460" i="1"/>
  <c r="Y460" i="1"/>
  <c r="J461" i="1"/>
  <c r="O461" i="1"/>
  <c r="P461" i="1"/>
  <c r="Y461" i="1"/>
  <c r="J61" i="1"/>
  <c r="O61" i="1"/>
  <c r="P61" i="1"/>
  <c r="Y61" i="1"/>
  <c r="J127" i="1"/>
  <c r="O127" i="1"/>
  <c r="P127" i="1"/>
  <c r="Y127" i="1"/>
  <c r="Q74" i="1" l="1"/>
  <c r="Q69" i="1"/>
  <c r="Q71" i="1"/>
  <c r="Q73" i="1"/>
  <c r="Q72" i="1"/>
  <c r="Q70" i="1"/>
  <c r="Q68" i="1"/>
  <c r="Q64" i="1"/>
  <c r="Q65" i="1"/>
  <c r="Q66" i="1"/>
  <c r="Q67" i="1"/>
  <c r="Q63" i="1"/>
  <c r="Q801" i="1"/>
  <c r="Q62" i="1"/>
  <c r="Q24" i="1"/>
  <c r="Q460" i="1"/>
  <c r="Q461" i="1"/>
  <c r="Q61" i="1"/>
  <c r="Q127" i="1"/>
  <c r="J131" i="1"/>
  <c r="O131" i="1"/>
  <c r="P131" i="1"/>
  <c r="Y131" i="1"/>
  <c r="Q131" i="1" l="1"/>
  <c r="J403" i="1"/>
  <c r="O403" i="1"/>
  <c r="P403" i="1"/>
  <c r="Y403" i="1"/>
  <c r="J821" i="1"/>
  <c r="O821" i="1"/>
  <c r="P821" i="1"/>
  <c r="Y821" i="1"/>
  <c r="Q821" i="1" l="1"/>
  <c r="Q403" i="1"/>
  <c r="J459" i="1"/>
  <c r="O459" i="1"/>
  <c r="P459" i="1"/>
  <c r="Y459" i="1"/>
  <c r="J749" i="1"/>
  <c r="O749" i="1"/>
  <c r="P749" i="1"/>
  <c r="Y749" i="1"/>
  <c r="Q459" i="1" l="1"/>
  <c r="Q749" i="1"/>
  <c r="J412" i="1"/>
  <c r="O412" i="1"/>
  <c r="P412" i="1"/>
  <c r="Y412" i="1"/>
  <c r="J611" i="1"/>
  <c r="O611" i="1"/>
  <c r="P611" i="1"/>
  <c r="Y611" i="1"/>
  <c r="J737" i="1"/>
  <c r="O737" i="1"/>
  <c r="P737" i="1"/>
  <c r="Y737" i="1"/>
  <c r="Q737" i="1" l="1"/>
  <c r="Q611" i="1"/>
  <c r="Q412" i="1"/>
  <c r="J288" i="1"/>
  <c r="O288" i="1"/>
  <c r="P288" i="1"/>
  <c r="Y288" i="1"/>
  <c r="J128" i="1"/>
  <c r="O128" i="1"/>
  <c r="P128" i="1"/>
  <c r="Y128" i="1"/>
  <c r="J613" i="1"/>
  <c r="O613" i="1"/>
  <c r="P613" i="1"/>
  <c r="Y613" i="1"/>
  <c r="J612" i="1"/>
  <c r="O612" i="1"/>
  <c r="P612" i="1"/>
  <c r="Y612" i="1"/>
  <c r="Q612" i="1" l="1"/>
  <c r="Q288" i="1"/>
  <c r="Q613" i="1"/>
  <c r="Q128" i="1"/>
  <c r="J736" i="1"/>
  <c r="O736" i="1"/>
  <c r="P736" i="1"/>
  <c r="Y736" i="1"/>
  <c r="Q736" i="1" l="1"/>
  <c r="J218" i="1" l="1"/>
  <c r="O218" i="1"/>
  <c r="P218" i="1"/>
  <c r="Y218" i="1"/>
  <c r="J219" i="1"/>
  <c r="O219" i="1"/>
  <c r="P219" i="1"/>
  <c r="Y219" i="1"/>
  <c r="Q218" i="1" l="1"/>
  <c r="Q219" i="1"/>
  <c r="J750" i="1"/>
  <c r="O750" i="1"/>
  <c r="P750" i="1"/>
  <c r="Y750" i="1"/>
  <c r="J507" i="1"/>
  <c r="O507" i="1"/>
  <c r="P507" i="1"/>
  <c r="Y507" i="1"/>
  <c r="J164" i="1"/>
  <c r="O164" i="1"/>
  <c r="P164" i="1"/>
  <c r="Y164" i="1"/>
  <c r="Q750" i="1" l="1"/>
  <c r="Q164" i="1"/>
  <c r="Q507" i="1"/>
  <c r="J352" i="1" l="1"/>
  <c r="O352" i="1"/>
  <c r="P352" i="1"/>
  <c r="Y352" i="1"/>
  <c r="J227" i="1"/>
  <c r="O227" i="1"/>
  <c r="P227" i="1"/>
  <c r="Y227" i="1"/>
  <c r="J746" i="1"/>
  <c r="O746" i="1"/>
  <c r="P746" i="1"/>
  <c r="Y746" i="1"/>
  <c r="J747" i="1"/>
  <c r="O747" i="1"/>
  <c r="P747" i="1"/>
  <c r="Y747" i="1"/>
  <c r="J505" i="1"/>
  <c r="O505" i="1"/>
  <c r="P505" i="1"/>
  <c r="Y505" i="1"/>
  <c r="J648" i="1"/>
  <c r="O648" i="1"/>
  <c r="P648" i="1"/>
  <c r="Y648" i="1"/>
  <c r="J785" i="1"/>
  <c r="J795" i="1"/>
  <c r="O785" i="1"/>
  <c r="P785" i="1"/>
  <c r="Y785" i="1"/>
  <c r="Q785" i="1" l="1"/>
  <c r="Q352" i="1"/>
  <c r="Q227" i="1"/>
  <c r="Q648" i="1"/>
  <c r="Q747" i="1"/>
  <c r="Q746" i="1"/>
  <c r="Q505" i="1"/>
  <c r="J452" i="1"/>
  <c r="O452" i="1"/>
  <c r="P452" i="1"/>
  <c r="Y452" i="1"/>
  <c r="J453" i="1"/>
  <c r="O453" i="1"/>
  <c r="P453" i="1"/>
  <c r="Y453" i="1"/>
  <c r="J454" i="1"/>
  <c r="O454" i="1"/>
  <c r="P454" i="1"/>
  <c r="Y454" i="1"/>
  <c r="J607" i="1"/>
  <c r="O607" i="1"/>
  <c r="P607" i="1"/>
  <c r="Y607" i="1"/>
  <c r="J608" i="1"/>
  <c r="O608" i="1"/>
  <c r="P608" i="1"/>
  <c r="Y608" i="1"/>
  <c r="J353" i="1"/>
  <c r="O353" i="1"/>
  <c r="P353" i="1"/>
  <c r="Y353" i="1"/>
  <c r="J375" i="1"/>
  <c r="O375" i="1"/>
  <c r="P375" i="1"/>
  <c r="Y375" i="1"/>
  <c r="Q353" i="1" l="1"/>
  <c r="Q608" i="1"/>
  <c r="Q607" i="1"/>
  <c r="Q454" i="1"/>
  <c r="Q453" i="1"/>
  <c r="Q452" i="1"/>
  <c r="Q375" i="1"/>
  <c r="J622" i="1"/>
  <c r="O622" i="1"/>
  <c r="P622" i="1"/>
  <c r="Y622" i="1"/>
  <c r="J279" i="1"/>
  <c r="O279" i="1"/>
  <c r="P279" i="1"/>
  <c r="Y279" i="1"/>
  <c r="J281" i="1"/>
  <c r="O281" i="1"/>
  <c r="P281" i="1"/>
  <c r="Y281" i="1"/>
  <c r="J280" i="1"/>
  <c r="O280" i="1"/>
  <c r="P280" i="1"/>
  <c r="Y280" i="1"/>
  <c r="J604" i="1"/>
  <c r="O604" i="1"/>
  <c r="P604" i="1"/>
  <c r="Y604" i="1"/>
  <c r="J591" i="1"/>
  <c r="O591" i="1"/>
  <c r="P591" i="1"/>
  <c r="Y591" i="1"/>
  <c r="J592" i="1"/>
  <c r="O592" i="1"/>
  <c r="P592" i="1"/>
  <c r="Y592" i="1"/>
  <c r="O619" i="1"/>
  <c r="P619" i="1"/>
  <c r="Q619" i="1" l="1"/>
  <c r="Q592" i="1"/>
  <c r="Q591" i="1"/>
  <c r="Q604" i="1"/>
  <c r="Q280" i="1"/>
  <c r="Q281" i="1"/>
  <c r="Q279" i="1"/>
  <c r="Q622" i="1"/>
  <c r="J796" i="1"/>
  <c r="O796" i="1"/>
  <c r="P796" i="1"/>
  <c r="Y796" i="1"/>
  <c r="O795" i="1"/>
  <c r="P795" i="1"/>
  <c r="Y795" i="1"/>
  <c r="J599" i="1"/>
  <c r="O599" i="1"/>
  <c r="P599" i="1"/>
  <c r="Y599" i="1"/>
  <c r="J600" i="1"/>
  <c r="O600" i="1"/>
  <c r="P600" i="1"/>
  <c r="Y600" i="1"/>
  <c r="J745" i="1"/>
  <c r="O745" i="1"/>
  <c r="P745" i="1"/>
  <c r="Y745" i="1"/>
  <c r="J603" i="1"/>
  <c r="O603" i="1"/>
  <c r="P603" i="1"/>
  <c r="Y603" i="1"/>
  <c r="J324" i="1"/>
  <c r="O324" i="1"/>
  <c r="P324" i="1"/>
  <c r="Y324" i="1"/>
  <c r="J388" i="1"/>
  <c r="O388" i="1"/>
  <c r="P388" i="1"/>
  <c r="Y388" i="1"/>
  <c r="J417" i="1"/>
  <c r="O417" i="1"/>
  <c r="P417" i="1"/>
  <c r="Y417" i="1"/>
  <c r="Q417" i="1" l="1"/>
  <c r="Q388" i="1"/>
  <c r="Q324" i="1"/>
  <c r="Q603" i="1"/>
  <c r="Q745" i="1"/>
  <c r="Q600" i="1"/>
  <c r="Q599" i="1"/>
  <c r="Q795" i="1"/>
  <c r="Q796" i="1"/>
  <c r="J203" i="1"/>
  <c r="O203" i="1"/>
  <c r="P203" i="1"/>
  <c r="Y203" i="1"/>
  <c r="J402" i="1"/>
  <c r="O402" i="1"/>
  <c r="P402" i="1"/>
  <c r="Y402" i="1"/>
  <c r="J277" i="1"/>
  <c r="O277" i="1"/>
  <c r="P277" i="1"/>
  <c r="Y277" i="1"/>
  <c r="J303" i="1"/>
  <c r="O303" i="1"/>
  <c r="P303" i="1"/>
  <c r="Y303" i="1"/>
  <c r="J41" i="1"/>
  <c r="O41" i="1"/>
  <c r="P41" i="1"/>
  <c r="Y41" i="1"/>
  <c r="Q203" i="1" l="1"/>
  <c r="Q277" i="1"/>
  <c r="Q402" i="1"/>
  <c r="Q303" i="1"/>
  <c r="Q41" i="1"/>
  <c r="J584" i="1"/>
  <c r="O584" i="1"/>
  <c r="P584" i="1"/>
  <c r="Y584" i="1"/>
  <c r="J788" i="1"/>
  <c r="O788" i="1"/>
  <c r="P788" i="1"/>
  <c r="Y788" i="1"/>
  <c r="J787" i="1"/>
  <c r="O787" i="1"/>
  <c r="P787" i="1"/>
  <c r="Y787" i="1"/>
  <c r="J789" i="1"/>
  <c r="J790" i="1"/>
  <c r="O789" i="1"/>
  <c r="P789" i="1"/>
  <c r="Y789" i="1"/>
  <c r="O790" i="1"/>
  <c r="P790" i="1"/>
  <c r="Y790" i="1"/>
  <c r="J786" i="1"/>
  <c r="O786" i="1"/>
  <c r="P786" i="1"/>
  <c r="Y786" i="1"/>
  <c r="Q786" i="1" l="1"/>
  <c r="Q787" i="1"/>
  <c r="Q788" i="1"/>
  <c r="Q584" i="1"/>
  <c r="Q789" i="1"/>
  <c r="Q790" i="1"/>
  <c r="J205" i="1"/>
  <c r="O205" i="1"/>
  <c r="P205" i="1"/>
  <c r="Y205" i="1"/>
  <c r="J783" i="1"/>
  <c r="O783" i="1"/>
  <c r="P783" i="1"/>
  <c r="Y783" i="1"/>
  <c r="J713" i="1"/>
  <c r="O713" i="1"/>
  <c r="P713" i="1"/>
  <c r="Y713" i="1"/>
  <c r="J29" i="1"/>
  <c r="O29" i="1"/>
  <c r="P29" i="1"/>
  <c r="Y29" i="1"/>
  <c r="J35" i="1"/>
  <c r="O35" i="1"/>
  <c r="P35" i="1"/>
  <c r="Y35" i="1"/>
  <c r="J267" i="1"/>
  <c r="O267" i="1"/>
  <c r="P267" i="1"/>
  <c r="Y267" i="1"/>
  <c r="Q267" i="1" l="1"/>
  <c r="Q713" i="1"/>
  <c r="Q205" i="1"/>
  <c r="Q783" i="1"/>
  <c r="Q29" i="1"/>
  <c r="Q35" i="1"/>
  <c r="J621" i="1"/>
  <c r="O621" i="1"/>
  <c r="P621" i="1"/>
  <c r="Y621" i="1"/>
  <c r="J216" i="1"/>
  <c r="O216" i="1"/>
  <c r="P216" i="1"/>
  <c r="Y216" i="1"/>
  <c r="Q216" i="1" l="1"/>
  <c r="Q621" i="1"/>
  <c r="J34" i="1"/>
  <c r="O34" i="1"/>
  <c r="P34" i="1"/>
  <c r="Y34" i="1"/>
  <c r="J418" i="1"/>
  <c r="O418" i="1"/>
  <c r="P418" i="1"/>
  <c r="Y418" i="1"/>
  <c r="J568" i="1"/>
  <c r="O568" i="1"/>
  <c r="P568" i="1"/>
  <c r="Y568" i="1"/>
  <c r="J569" i="1"/>
  <c r="O569" i="1"/>
  <c r="P569" i="1"/>
  <c r="Y569" i="1"/>
  <c r="Q418" i="1" l="1"/>
  <c r="Q34" i="1"/>
  <c r="Q569" i="1"/>
  <c r="Q568" i="1"/>
  <c r="J570" i="1"/>
  <c r="O570" i="1"/>
  <c r="P570" i="1"/>
  <c r="Y570" i="1"/>
  <c r="Q570" i="1" l="1"/>
  <c r="J573" i="1" l="1"/>
  <c r="O573" i="1"/>
  <c r="P573" i="1"/>
  <c r="Y573" i="1"/>
  <c r="J223" i="1"/>
  <c r="O223" i="1"/>
  <c r="P223" i="1"/>
  <c r="Y223" i="1"/>
  <c r="J701" i="1"/>
  <c r="O701" i="1"/>
  <c r="P701" i="1"/>
  <c r="Y701" i="1"/>
  <c r="J116" i="1"/>
  <c r="O116" i="1"/>
  <c r="P116" i="1"/>
  <c r="Y116" i="1"/>
  <c r="J575" i="1"/>
  <c r="O575" i="1"/>
  <c r="P575" i="1"/>
  <c r="Y575" i="1"/>
  <c r="J152" i="1"/>
  <c r="O152" i="1"/>
  <c r="P152" i="1"/>
  <c r="Y152" i="1"/>
  <c r="J440" i="1"/>
  <c r="O440" i="1"/>
  <c r="P440" i="1"/>
  <c r="Y440" i="1"/>
  <c r="J25" i="1"/>
  <c r="O25" i="1"/>
  <c r="P25" i="1"/>
  <c r="Y25" i="1"/>
  <c r="J543" i="1"/>
  <c r="O543" i="1"/>
  <c r="P543" i="1"/>
  <c r="Y543" i="1"/>
  <c r="J307" i="1"/>
  <c r="O307" i="1"/>
  <c r="P307" i="1"/>
  <c r="Y307" i="1"/>
  <c r="J308" i="1"/>
  <c r="O308" i="1"/>
  <c r="P308" i="1"/>
  <c r="Y308" i="1"/>
  <c r="J204" i="1"/>
  <c r="O204" i="1"/>
  <c r="P204" i="1"/>
  <c r="Y204" i="1"/>
  <c r="J521" i="1"/>
  <c r="O521" i="1"/>
  <c r="P521" i="1"/>
  <c r="Y521" i="1"/>
  <c r="J263" i="1"/>
  <c r="O263" i="1"/>
  <c r="P263" i="1"/>
  <c r="Y263" i="1"/>
  <c r="J619" i="1"/>
  <c r="Y619" i="1"/>
  <c r="J752" i="1"/>
  <c r="O752" i="1"/>
  <c r="P752" i="1"/>
  <c r="Y752" i="1"/>
  <c r="J349" i="1"/>
  <c r="O349" i="1"/>
  <c r="P349" i="1"/>
  <c r="Y349" i="1"/>
  <c r="J348" i="1"/>
  <c r="O348" i="1"/>
  <c r="P348" i="1"/>
  <c r="Y348" i="1"/>
  <c r="P620" i="1"/>
  <c r="Q573" i="1" l="1"/>
  <c r="Q223" i="1"/>
  <c r="Q701" i="1"/>
  <c r="Q116" i="1"/>
  <c r="Q575" i="1"/>
  <c r="Q152" i="1"/>
  <c r="Q25" i="1"/>
  <c r="Q440" i="1"/>
  <c r="Q543" i="1"/>
  <c r="Q307" i="1"/>
  <c r="Q308" i="1"/>
  <c r="Q204" i="1"/>
  <c r="Q521" i="1"/>
  <c r="Q263" i="1"/>
  <c r="Q349" i="1"/>
  <c r="Q752" i="1"/>
  <c r="Q348" i="1"/>
  <c r="J776" i="1"/>
  <c r="O776" i="1"/>
  <c r="P776" i="1"/>
  <c r="Y776" i="1"/>
  <c r="J39" i="1"/>
  <c r="O39" i="1"/>
  <c r="P39" i="1"/>
  <c r="Y39" i="1"/>
  <c r="J184" i="1"/>
  <c r="O184" i="1"/>
  <c r="P184" i="1"/>
  <c r="Y184" i="1"/>
  <c r="J95" i="1"/>
  <c r="O95" i="1"/>
  <c r="P95" i="1"/>
  <c r="Y95" i="1"/>
  <c r="J751" i="1"/>
  <c r="O751" i="1"/>
  <c r="P751" i="1"/>
  <c r="Y751" i="1"/>
  <c r="J756" i="1"/>
  <c r="O756" i="1"/>
  <c r="P756" i="1"/>
  <c r="Y756" i="1"/>
  <c r="J96" i="1"/>
  <c r="O96" i="1"/>
  <c r="P96" i="1"/>
  <c r="Y96" i="1"/>
  <c r="J583" i="1"/>
  <c r="O583" i="1"/>
  <c r="P583" i="1"/>
  <c r="Y583" i="1"/>
  <c r="J581" i="1"/>
  <c r="O581" i="1"/>
  <c r="P581" i="1"/>
  <c r="Y581" i="1"/>
  <c r="J819" i="1"/>
  <c r="O819" i="1"/>
  <c r="P819" i="1"/>
  <c r="Y819" i="1"/>
  <c r="J185" i="1"/>
  <c r="O185" i="1"/>
  <c r="P185" i="1"/>
  <c r="Y185" i="1"/>
  <c r="J784" i="1"/>
  <c r="O784" i="1"/>
  <c r="P784" i="1"/>
  <c r="Y784" i="1"/>
  <c r="J567" i="1"/>
  <c r="O567" i="1"/>
  <c r="P567" i="1"/>
  <c r="Y567" i="1"/>
  <c r="J149" i="1"/>
  <c r="O149" i="1"/>
  <c r="P149" i="1"/>
  <c r="Y149" i="1"/>
  <c r="J368" i="1"/>
  <c r="O368" i="1"/>
  <c r="P368" i="1"/>
  <c r="Y368" i="1"/>
  <c r="J647" i="1"/>
  <c r="O647" i="1"/>
  <c r="P647" i="1"/>
  <c r="Y647" i="1"/>
  <c r="J690" i="1"/>
  <c r="O690" i="1"/>
  <c r="P690" i="1"/>
  <c r="Y690" i="1"/>
  <c r="J537" i="1"/>
  <c r="O537" i="1"/>
  <c r="P537" i="1"/>
  <c r="Y537" i="1"/>
  <c r="Q776" i="1" l="1"/>
  <c r="Q39" i="1"/>
  <c r="Q184" i="1"/>
  <c r="Q95" i="1"/>
  <c r="Q751" i="1"/>
  <c r="Q96" i="1"/>
  <c r="Q756" i="1"/>
  <c r="Q583" i="1"/>
  <c r="Q819" i="1"/>
  <c r="Q581" i="1"/>
  <c r="Q185" i="1"/>
  <c r="Q149" i="1"/>
  <c r="Q567" i="1"/>
  <c r="Q784" i="1"/>
  <c r="Q690" i="1"/>
  <c r="Q647" i="1"/>
  <c r="Q368" i="1"/>
  <c r="Q537" i="1"/>
  <c r="J411" i="1"/>
  <c r="O411" i="1"/>
  <c r="P411" i="1"/>
  <c r="Y411" i="1"/>
  <c r="J285" i="1"/>
  <c r="O285" i="1"/>
  <c r="P285" i="1"/>
  <c r="Y285" i="1"/>
  <c r="J517" i="1"/>
  <c r="O517" i="1"/>
  <c r="P517" i="1"/>
  <c r="Y517" i="1"/>
  <c r="J209" i="1"/>
  <c r="O209" i="1"/>
  <c r="P209" i="1"/>
  <c r="Y209" i="1"/>
  <c r="J646" i="1"/>
  <c r="O646" i="1"/>
  <c r="P646" i="1"/>
  <c r="Y646" i="1"/>
  <c r="J617" i="1"/>
  <c r="O617" i="1"/>
  <c r="P617" i="1"/>
  <c r="Y617" i="1"/>
  <c r="J228" i="1"/>
  <c r="O228" i="1"/>
  <c r="P228" i="1"/>
  <c r="Y228" i="1"/>
  <c r="J202" i="1"/>
  <c r="O202" i="1"/>
  <c r="P202" i="1"/>
  <c r="Y202" i="1"/>
  <c r="Q411" i="1" l="1"/>
  <c r="Q517" i="1"/>
  <c r="Q285" i="1"/>
  <c r="Q209" i="1"/>
  <c r="Q646" i="1"/>
  <c r="Q617" i="1"/>
  <c r="Q228" i="1"/>
  <c r="Q202" i="1"/>
  <c r="J374" i="1"/>
  <c r="O374" i="1"/>
  <c r="P374" i="1"/>
  <c r="Y374" i="1"/>
  <c r="J720" i="1"/>
  <c r="O720" i="1"/>
  <c r="P720" i="1"/>
  <c r="Y720" i="1"/>
  <c r="J310" i="1"/>
  <c r="O310" i="1"/>
  <c r="P310" i="1"/>
  <c r="Y310" i="1"/>
  <c r="J609" i="1"/>
  <c r="O609" i="1"/>
  <c r="P609" i="1"/>
  <c r="Y609" i="1"/>
  <c r="J525" i="1"/>
  <c r="O525" i="1"/>
  <c r="P525" i="1"/>
  <c r="Y525" i="1"/>
  <c r="J506" i="1"/>
  <c r="O506" i="1"/>
  <c r="P506" i="1"/>
  <c r="Y506" i="1"/>
  <c r="Q374" i="1" l="1"/>
  <c r="Q720" i="1"/>
  <c r="Q609" i="1"/>
  <c r="Q310" i="1"/>
  <c r="Q525" i="1"/>
  <c r="Q506" i="1"/>
  <c r="Y244" i="1"/>
  <c r="P244" i="1"/>
  <c r="O244" i="1"/>
  <c r="J244" i="1"/>
  <c r="Q244" i="1" l="1"/>
  <c r="Y595" i="1"/>
  <c r="P595" i="1"/>
  <c r="O595" i="1"/>
  <c r="J595" i="1"/>
  <c r="J553" i="1"/>
  <c r="O553" i="1"/>
  <c r="P553" i="1"/>
  <c r="Y553" i="1"/>
  <c r="Q595" i="1" l="1"/>
  <c r="Q553" i="1"/>
  <c r="Y100" i="1"/>
  <c r="P100" i="1"/>
  <c r="O100" i="1"/>
  <c r="J100" i="1"/>
  <c r="Y780" i="1"/>
  <c r="P780" i="1"/>
  <c r="O780" i="1"/>
  <c r="J780" i="1"/>
  <c r="Y450" i="1"/>
  <c r="P450" i="1"/>
  <c r="O450" i="1"/>
  <c r="J450" i="1"/>
  <c r="Q100" i="1" l="1"/>
  <c r="Q450" i="1"/>
  <c r="Q780" i="1"/>
  <c r="O26" i="1" l="1"/>
  <c r="P26" i="1"/>
  <c r="Y26" i="1"/>
  <c r="Q26" i="1" l="1"/>
  <c r="O208" i="1"/>
  <c r="P208" i="1"/>
  <c r="Y208" i="1"/>
  <c r="O346" i="1"/>
  <c r="P346" i="1"/>
  <c r="Y346" i="1"/>
  <c r="O571" i="1"/>
  <c r="P571" i="1"/>
  <c r="Y571" i="1"/>
  <c r="O50" i="1"/>
  <c r="P50" i="1"/>
  <c r="Y50" i="1"/>
  <c r="O725" i="1"/>
  <c r="P725" i="1"/>
  <c r="Y725" i="1"/>
  <c r="O726" i="1"/>
  <c r="P726" i="1"/>
  <c r="Y726" i="1"/>
  <c r="O724" i="1"/>
  <c r="P724" i="1"/>
  <c r="Y724" i="1"/>
  <c r="Q208" i="1" l="1"/>
  <c r="Q346" i="1"/>
  <c r="Q571" i="1"/>
  <c r="Q50" i="1"/>
  <c r="Q725" i="1"/>
  <c r="Q724" i="1"/>
  <c r="Q726" i="1"/>
  <c r="J40" i="1"/>
  <c r="O40" i="1"/>
  <c r="P40" i="1"/>
  <c r="Y40" i="1"/>
  <c r="Q40" i="1" l="1"/>
  <c r="Y446" i="1"/>
  <c r="P446" i="1"/>
  <c r="O446" i="1"/>
  <c r="J446" i="1"/>
  <c r="Q446" i="1" l="1"/>
  <c r="J705" i="1" l="1"/>
  <c r="O705" i="1"/>
  <c r="P705" i="1"/>
  <c r="Y705" i="1"/>
  <c r="Q705" i="1" l="1"/>
  <c r="P30" i="1"/>
  <c r="O30" i="1"/>
  <c r="J30" i="1"/>
  <c r="Y30" i="1"/>
  <c r="J31" i="1"/>
  <c r="O31" i="1"/>
  <c r="P31" i="1"/>
  <c r="Y31" i="1"/>
  <c r="P702" i="1"/>
  <c r="O702" i="1"/>
  <c r="J702" i="1"/>
  <c r="Y702" i="1"/>
  <c r="J703" i="1"/>
  <c r="O703" i="1"/>
  <c r="P703" i="1"/>
  <c r="Y703" i="1"/>
  <c r="Q703" i="1" l="1"/>
  <c r="Q31" i="1"/>
  <c r="Q702" i="1"/>
  <c r="Q30" i="1"/>
  <c r="J561" i="1" l="1"/>
  <c r="J560" i="1"/>
  <c r="O560" i="1"/>
  <c r="P560" i="1"/>
  <c r="Y560" i="1"/>
  <c r="O561" i="1"/>
  <c r="P561" i="1"/>
  <c r="Y561" i="1"/>
  <c r="Q561" i="1" l="1"/>
  <c r="Q560" i="1"/>
  <c r="J768" i="1" l="1"/>
  <c r="O768" i="1"/>
  <c r="P768" i="1"/>
  <c r="Y768" i="1"/>
  <c r="Q768" i="1" l="1"/>
  <c r="Y554" i="1"/>
  <c r="P554" i="1"/>
  <c r="O554" i="1"/>
  <c r="J554" i="1"/>
  <c r="Q554" i="1" l="1"/>
  <c r="J88" i="1" l="1"/>
  <c r="O88" i="1"/>
  <c r="P88" i="1"/>
  <c r="Y88" i="1"/>
  <c r="Q88" i="1" l="1"/>
  <c r="J777" i="1"/>
  <c r="O777" i="1"/>
  <c r="P777" i="1"/>
  <c r="Y777" i="1"/>
  <c r="J779" i="1"/>
  <c r="O779" i="1"/>
  <c r="P779" i="1"/>
  <c r="Y779" i="1"/>
  <c r="J802" i="1"/>
  <c r="O802" i="1"/>
  <c r="P802" i="1"/>
  <c r="Y802" i="1"/>
  <c r="Q802" i="1" l="1"/>
  <c r="Q779" i="1"/>
  <c r="Q777" i="1"/>
  <c r="J87" i="1"/>
  <c r="O87" i="1"/>
  <c r="P87" i="1"/>
  <c r="Y87" i="1"/>
  <c r="Q87" i="1" l="1"/>
  <c r="J723" i="1"/>
  <c r="O723" i="1"/>
  <c r="P723" i="1"/>
  <c r="Y723" i="1"/>
  <c r="Q723" i="1" l="1"/>
  <c r="J631" i="1"/>
  <c r="O631" i="1"/>
  <c r="P631" i="1"/>
  <c r="Y631" i="1"/>
  <c r="Y309" i="1"/>
  <c r="P309" i="1"/>
  <c r="O309" i="1"/>
  <c r="J309" i="1"/>
  <c r="Q631" i="1" l="1"/>
  <c r="Q309" i="1"/>
  <c r="J536" i="1"/>
  <c r="O536" i="1"/>
  <c r="P536" i="1"/>
  <c r="Y536" i="1"/>
  <c r="Q536" i="1" l="1"/>
  <c r="J532" i="1" l="1"/>
  <c r="O532" i="1"/>
  <c r="P532" i="1"/>
  <c r="Y532" i="1"/>
  <c r="Q532" i="1" l="1"/>
  <c r="Y664" i="1"/>
  <c r="P664" i="1"/>
  <c r="O664" i="1"/>
  <c r="J664" i="1"/>
  <c r="Q664" i="1" l="1"/>
  <c r="J522" i="1"/>
  <c r="O522" i="1"/>
  <c r="P522" i="1"/>
  <c r="Y522" i="1"/>
  <c r="Q522" i="1" l="1"/>
  <c r="J425" i="1" l="1"/>
  <c r="O425" i="1"/>
  <c r="P425" i="1"/>
  <c r="Y425" i="1"/>
  <c r="Y126" i="1"/>
  <c r="P126" i="1"/>
  <c r="O126" i="1"/>
  <c r="J126" i="1"/>
  <c r="Y125" i="1"/>
  <c r="P125" i="1"/>
  <c r="O125" i="1"/>
  <c r="J125" i="1"/>
  <c r="Y124" i="1"/>
  <c r="P124" i="1"/>
  <c r="O124" i="1"/>
  <c r="J124" i="1"/>
  <c r="J123" i="1"/>
  <c r="O123" i="1"/>
  <c r="P123" i="1"/>
  <c r="Y123" i="1"/>
  <c r="Y438" i="1"/>
  <c r="P438" i="1"/>
  <c r="O438" i="1"/>
  <c r="J438" i="1"/>
  <c r="J437" i="1"/>
  <c r="O437" i="1"/>
  <c r="P437" i="1"/>
  <c r="Y437" i="1"/>
  <c r="Q124" i="1" l="1"/>
  <c r="Q125" i="1"/>
  <c r="Q126" i="1"/>
  <c r="Q438" i="1"/>
  <c r="Q437" i="1"/>
  <c r="Q123" i="1"/>
  <c r="Q425" i="1"/>
  <c r="Y428" i="1"/>
  <c r="P428" i="1"/>
  <c r="O428" i="1"/>
  <c r="J428" i="1"/>
  <c r="J427" i="1"/>
  <c r="O427" i="1"/>
  <c r="P427" i="1"/>
  <c r="Y427" i="1"/>
  <c r="J520" i="1"/>
  <c r="O520" i="1"/>
  <c r="P520" i="1"/>
  <c r="Y520" i="1"/>
  <c r="J264" i="1"/>
  <c r="O264" i="1"/>
  <c r="P264" i="1"/>
  <c r="Y264" i="1"/>
  <c r="Q264" i="1" l="1"/>
  <c r="Q520" i="1"/>
  <c r="Q427" i="1"/>
  <c r="Q428" i="1"/>
  <c r="J230" i="1" l="1"/>
  <c r="O230" i="1"/>
  <c r="P230" i="1"/>
  <c r="Y230" i="1"/>
  <c r="Q230" i="1" l="1"/>
  <c r="Y688" i="1"/>
  <c r="P688" i="1"/>
  <c r="O688" i="1"/>
  <c r="J688" i="1"/>
  <c r="Y687" i="1"/>
  <c r="P687" i="1"/>
  <c r="O687" i="1"/>
  <c r="J687" i="1"/>
  <c r="Y686" i="1"/>
  <c r="P686" i="1"/>
  <c r="O686" i="1"/>
  <c r="J686" i="1"/>
  <c r="Y685" i="1"/>
  <c r="P685" i="1"/>
  <c r="O685" i="1"/>
  <c r="J685" i="1"/>
  <c r="Y684" i="1"/>
  <c r="P684" i="1"/>
  <c r="O684" i="1"/>
  <c r="J684" i="1"/>
  <c r="Y683" i="1"/>
  <c r="P683" i="1"/>
  <c r="O683" i="1"/>
  <c r="J683" i="1"/>
  <c r="Y682" i="1"/>
  <c r="P682" i="1"/>
  <c r="O682" i="1"/>
  <c r="J682" i="1"/>
  <c r="Y681" i="1"/>
  <c r="P681" i="1"/>
  <c r="O681" i="1"/>
  <c r="J681" i="1"/>
  <c r="Y680" i="1"/>
  <c r="P680" i="1"/>
  <c r="O680" i="1"/>
  <c r="J680" i="1"/>
  <c r="Y679" i="1"/>
  <c r="P679" i="1"/>
  <c r="O679" i="1"/>
  <c r="J679" i="1"/>
  <c r="Y678" i="1"/>
  <c r="P678" i="1"/>
  <c r="O678" i="1"/>
  <c r="J678" i="1"/>
  <c r="Y677" i="1"/>
  <c r="P677" i="1"/>
  <c r="O677" i="1"/>
  <c r="J677" i="1"/>
  <c r="Y676" i="1"/>
  <c r="P676" i="1"/>
  <c r="O676" i="1"/>
  <c r="J676" i="1"/>
  <c r="Y675" i="1"/>
  <c r="P675" i="1"/>
  <c r="O675" i="1"/>
  <c r="J675" i="1"/>
  <c r="Y674" i="1"/>
  <c r="P674" i="1"/>
  <c r="O674" i="1"/>
  <c r="J674" i="1"/>
  <c r="Y673" i="1"/>
  <c r="P673" i="1"/>
  <c r="O673" i="1"/>
  <c r="J673" i="1"/>
  <c r="Y672" i="1"/>
  <c r="P672" i="1"/>
  <c r="O672" i="1"/>
  <c r="J672" i="1"/>
  <c r="Y671" i="1"/>
  <c r="P671" i="1"/>
  <c r="O671" i="1"/>
  <c r="J671" i="1"/>
  <c r="J698" i="1"/>
  <c r="O698" i="1"/>
  <c r="P698" i="1"/>
  <c r="Y698" i="1"/>
  <c r="Q698" i="1" l="1"/>
  <c r="Q672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71" i="1"/>
  <c r="Q673" i="1"/>
  <c r="J523" i="1"/>
  <c r="O523" i="1"/>
  <c r="P523" i="1"/>
  <c r="Y523" i="1"/>
  <c r="Q523" i="1" l="1"/>
  <c r="J782" i="1"/>
  <c r="O782" i="1"/>
  <c r="P782" i="1"/>
  <c r="Y782" i="1"/>
  <c r="Q782" i="1" l="1"/>
  <c r="J649" i="1"/>
  <c r="O649" i="1"/>
  <c r="P649" i="1"/>
  <c r="Y649" i="1"/>
  <c r="J605" i="1"/>
  <c r="O605" i="1"/>
  <c r="P605" i="1"/>
  <c r="Y605" i="1"/>
  <c r="Q605" i="1" l="1"/>
  <c r="Q649" i="1"/>
  <c r="J271" i="1" l="1"/>
  <c r="O271" i="1"/>
  <c r="P271" i="1"/>
  <c r="Y271" i="1"/>
  <c r="Q271" i="1" l="1"/>
  <c r="J392" i="1" l="1"/>
  <c r="O392" i="1"/>
  <c r="P392" i="1"/>
  <c r="Y392" i="1"/>
  <c r="Q392" i="1" l="1"/>
  <c r="J132" i="1"/>
  <c r="O132" i="1"/>
  <c r="P132" i="1"/>
  <c r="Y132" i="1"/>
  <c r="Q132" i="1" l="1"/>
  <c r="J48" i="1" l="1"/>
  <c r="O48" i="1"/>
  <c r="P48" i="1"/>
  <c r="Y48" i="1"/>
  <c r="J380" i="1"/>
  <c r="O380" i="1"/>
  <c r="P380" i="1"/>
  <c r="Y380" i="1"/>
  <c r="J722" i="1"/>
  <c r="O722" i="1"/>
  <c r="P722" i="1"/>
  <c r="Y722" i="1"/>
  <c r="Q722" i="1" l="1"/>
  <c r="Q380" i="1"/>
  <c r="Q48" i="1"/>
  <c r="Y323" i="1" l="1"/>
  <c r="P323" i="1"/>
  <c r="O323" i="1"/>
  <c r="J323" i="1"/>
  <c r="Y322" i="1"/>
  <c r="P322" i="1"/>
  <c r="O322" i="1"/>
  <c r="J322" i="1"/>
  <c r="J386" i="1"/>
  <c r="O386" i="1"/>
  <c r="P386" i="1"/>
  <c r="Y386" i="1"/>
  <c r="Y201" i="1"/>
  <c r="P201" i="1"/>
  <c r="O201" i="1"/>
  <c r="J201" i="1"/>
  <c r="Y200" i="1"/>
  <c r="P200" i="1"/>
  <c r="O200" i="1"/>
  <c r="J200" i="1"/>
  <c r="Y199" i="1"/>
  <c r="P199" i="1"/>
  <c r="O199" i="1"/>
  <c r="J199" i="1"/>
  <c r="Y198" i="1"/>
  <c r="P198" i="1"/>
  <c r="O198" i="1"/>
  <c r="J198" i="1"/>
  <c r="Y197" i="1"/>
  <c r="P197" i="1"/>
  <c r="O197" i="1"/>
  <c r="J197" i="1"/>
  <c r="Y196" i="1"/>
  <c r="P196" i="1"/>
  <c r="O196" i="1"/>
  <c r="J196" i="1"/>
  <c r="Y195" i="1"/>
  <c r="P195" i="1"/>
  <c r="O195" i="1"/>
  <c r="J195" i="1"/>
  <c r="Y194" i="1"/>
  <c r="P194" i="1"/>
  <c r="O194" i="1"/>
  <c r="J194" i="1"/>
  <c r="Y193" i="1"/>
  <c r="P193" i="1"/>
  <c r="O193" i="1"/>
  <c r="J193" i="1"/>
  <c r="Y192" i="1"/>
  <c r="P192" i="1"/>
  <c r="O192" i="1"/>
  <c r="J192" i="1"/>
  <c r="Y191" i="1"/>
  <c r="P191" i="1"/>
  <c r="O191" i="1"/>
  <c r="J191" i="1"/>
  <c r="J190" i="1"/>
  <c r="O190" i="1"/>
  <c r="P190" i="1"/>
  <c r="Y190" i="1"/>
  <c r="J586" i="1"/>
  <c r="O586" i="1"/>
  <c r="P586" i="1"/>
  <c r="Y586" i="1"/>
  <c r="Q586" i="1" l="1"/>
  <c r="Q190" i="1"/>
  <c r="Q386" i="1"/>
  <c r="Q192" i="1"/>
  <c r="Q193" i="1"/>
  <c r="Q194" i="1"/>
  <c r="Q195" i="1"/>
  <c r="Q196" i="1"/>
  <c r="Q197" i="1"/>
  <c r="Q198" i="1"/>
  <c r="Q199" i="1"/>
  <c r="Q200" i="1"/>
  <c r="Q201" i="1"/>
  <c r="Q322" i="1"/>
  <c r="Q323" i="1"/>
  <c r="Q191" i="1"/>
  <c r="J188" i="1"/>
  <c r="O188" i="1"/>
  <c r="P188" i="1"/>
  <c r="Y188" i="1"/>
  <c r="J717" i="1"/>
  <c r="O717" i="1"/>
  <c r="P717" i="1"/>
  <c r="Y717" i="1"/>
  <c r="Y38" i="1"/>
  <c r="P38" i="1"/>
  <c r="O38" i="1"/>
  <c r="J38" i="1"/>
  <c r="J577" i="1"/>
  <c r="O577" i="1"/>
  <c r="P577" i="1"/>
  <c r="Y577" i="1"/>
  <c r="Q577" i="1" l="1"/>
  <c r="Q717" i="1"/>
  <c r="Q38" i="1"/>
  <c r="Q188" i="1"/>
  <c r="J160" i="1" l="1"/>
  <c r="O160" i="1"/>
  <c r="P160" i="1"/>
  <c r="Y160" i="1"/>
  <c r="Q160" i="1" l="1"/>
  <c r="J382" i="1" l="1"/>
  <c r="O382" i="1"/>
  <c r="P382" i="1"/>
  <c r="Y382" i="1"/>
  <c r="Q382" i="1" l="1"/>
  <c r="J314" i="1"/>
  <c r="O314" i="1"/>
  <c r="P314" i="1"/>
  <c r="Y314" i="1"/>
  <c r="Q314" i="1" l="1"/>
  <c r="Y371" i="1"/>
  <c r="P371" i="1"/>
  <c r="O371" i="1"/>
  <c r="J371" i="1"/>
  <c r="Y370" i="1"/>
  <c r="P370" i="1"/>
  <c r="O370" i="1"/>
  <c r="J370" i="1"/>
  <c r="J372" i="1"/>
  <c r="O372" i="1"/>
  <c r="P372" i="1"/>
  <c r="Y372" i="1"/>
  <c r="J373" i="1"/>
  <c r="O373" i="1"/>
  <c r="P373" i="1"/>
  <c r="Y373" i="1"/>
  <c r="Y759" i="1"/>
  <c r="P759" i="1"/>
  <c r="O759" i="1"/>
  <c r="J759" i="1"/>
  <c r="Y758" i="1"/>
  <c r="P758" i="1"/>
  <c r="O758" i="1"/>
  <c r="J758" i="1"/>
  <c r="J757" i="1"/>
  <c r="O757" i="1"/>
  <c r="P757" i="1"/>
  <c r="Y757" i="1"/>
  <c r="Q373" i="1" l="1"/>
  <c r="Q372" i="1"/>
  <c r="Q757" i="1"/>
  <c r="Q758" i="1"/>
  <c r="Q370" i="1"/>
  <c r="Q371" i="1"/>
  <c r="Q759" i="1"/>
  <c r="J559" i="1" l="1"/>
  <c r="O559" i="1"/>
  <c r="P559" i="1"/>
  <c r="Y559" i="1"/>
  <c r="Y772" i="1"/>
  <c r="P772" i="1"/>
  <c r="O772" i="1"/>
  <c r="J772" i="1"/>
  <c r="J771" i="1"/>
  <c r="O771" i="1"/>
  <c r="P771" i="1"/>
  <c r="Y771" i="1"/>
  <c r="Q771" i="1" l="1"/>
  <c r="Q559" i="1"/>
  <c r="Q772" i="1"/>
  <c r="Y300" i="1" l="1"/>
  <c r="P300" i="1"/>
  <c r="O300" i="1"/>
  <c r="J300" i="1"/>
  <c r="Y298" i="1"/>
  <c r="P298" i="1"/>
  <c r="O298" i="1"/>
  <c r="J298" i="1"/>
  <c r="Y299" i="1"/>
  <c r="P299" i="1"/>
  <c r="O299" i="1"/>
  <c r="J299" i="1"/>
  <c r="Y301" i="1"/>
  <c r="P301" i="1"/>
  <c r="O301" i="1"/>
  <c r="J301" i="1"/>
  <c r="J302" i="1"/>
  <c r="O302" i="1"/>
  <c r="P302" i="1"/>
  <c r="Y302" i="1"/>
  <c r="J769" i="1"/>
  <c r="O769" i="1"/>
  <c r="P769" i="1"/>
  <c r="Y769" i="1"/>
  <c r="Q769" i="1" l="1"/>
  <c r="Q302" i="1"/>
  <c r="Q301" i="1"/>
  <c r="Q299" i="1"/>
  <c r="Q298" i="1"/>
  <c r="Q300" i="1"/>
  <c r="J738" i="1" l="1"/>
  <c r="O738" i="1"/>
  <c r="P738" i="1"/>
  <c r="Y738" i="1"/>
  <c r="Q738" i="1" l="1"/>
  <c r="J272" i="1"/>
  <c r="O272" i="1"/>
  <c r="P272" i="1"/>
  <c r="Y272" i="1"/>
  <c r="Q272" i="1" l="1"/>
  <c r="J337" i="1" l="1"/>
  <c r="O337" i="1"/>
  <c r="P337" i="1"/>
  <c r="Y337" i="1"/>
  <c r="Q337" i="1" l="1"/>
  <c r="J533" i="1"/>
  <c r="O533" i="1"/>
  <c r="P533" i="1"/>
  <c r="Y533" i="1"/>
  <c r="Q533" i="1" l="1"/>
  <c r="J327" i="1" l="1"/>
  <c r="O327" i="1"/>
  <c r="P327" i="1"/>
  <c r="Y327" i="1"/>
  <c r="Q327" i="1" l="1"/>
  <c r="J582" i="1"/>
  <c r="O582" i="1"/>
  <c r="P582" i="1"/>
  <c r="Y582" i="1"/>
  <c r="Q582" i="1" l="1"/>
  <c r="J730" i="1"/>
  <c r="O730" i="1"/>
  <c r="P730" i="1"/>
  <c r="Y730" i="1"/>
  <c r="Q730" i="1" l="1"/>
  <c r="J211" i="1"/>
  <c r="O211" i="1"/>
  <c r="P211" i="1"/>
  <c r="Y211" i="1"/>
  <c r="Q211" i="1" l="1"/>
  <c r="J32" i="1"/>
  <c r="O32" i="1"/>
  <c r="P32" i="1"/>
  <c r="Y32" i="1"/>
  <c r="Y602" i="1"/>
  <c r="P602" i="1"/>
  <c r="O602" i="1"/>
  <c r="J602" i="1"/>
  <c r="J601" i="1"/>
  <c r="O601" i="1"/>
  <c r="P601" i="1"/>
  <c r="Y601" i="1"/>
  <c r="J552" i="1"/>
  <c r="O552" i="1"/>
  <c r="P552" i="1"/>
  <c r="Y552" i="1"/>
  <c r="Q602" i="1" l="1"/>
  <c r="Q552" i="1"/>
  <c r="Q601" i="1"/>
  <c r="Q32" i="1"/>
  <c r="J597" i="1" l="1"/>
  <c r="O597" i="1"/>
  <c r="P597" i="1"/>
  <c r="Y597" i="1"/>
  <c r="Q597" i="1" l="1"/>
  <c r="J250" i="1"/>
  <c r="O250" i="1"/>
  <c r="P250" i="1"/>
  <c r="Y250" i="1"/>
  <c r="Q250" i="1" l="1"/>
  <c r="J589" i="1" l="1"/>
  <c r="O589" i="1"/>
  <c r="P589" i="1"/>
  <c r="Y589" i="1"/>
  <c r="Q589" i="1" l="1"/>
  <c r="J313" i="1"/>
  <c r="O313" i="1"/>
  <c r="P313" i="1"/>
  <c r="Y313" i="1"/>
  <c r="J163" i="1"/>
  <c r="O163" i="1"/>
  <c r="P163" i="1"/>
  <c r="Y163" i="1"/>
  <c r="J320" i="1"/>
  <c r="O320" i="1"/>
  <c r="P320" i="1"/>
  <c r="Y320" i="1"/>
  <c r="Q320" i="1" l="1"/>
  <c r="Q163" i="1"/>
  <c r="Q313" i="1"/>
  <c r="J212" i="1" l="1"/>
  <c r="O212" i="1"/>
  <c r="P212" i="1"/>
  <c r="Y212" i="1"/>
  <c r="J189" i="1"/>
  <c r="O189" i="1"/>
  <c r="P189" i="1"/>
  <c r="Y189" i="1"/>
  <c r="J445" i="1"/>
  <c r="O445" i="1"/>
  <c r="P445" i="1"/>
  <c r="Y445" i="1"/>
  <c r="Q445" i="1" l="1"/>
  <c r="Q189" i="1"/>
  <c r="Q212" i="1"/>
  <c r="J377" i="1" l="1"/>
  <c r="O377" i="1"/>
  <c r="P377" i="1"/>
  <c r="Y377" i="1"/>
  <c r="Q377" i="1" l="1"/>
  <c r="J157" i="1" l="1"/>
  <c r="O157" i="1"/>
  <c r="P157" i="1"/>
  <c r="Y157" i="1"/>
  <c r="Q157" i="1" l="1"/>
  <c r="J252" i="1"/>
  <c r="O252" i="1"/>
  <c r="P252" i="1"/>
  <c r="Y252" i="1"/>
  <c r="Q252" i="1" l="1"/>
  <c r="J251" i="1"/>
  <c r="O251" i="1"/>
  <c r="P251" i="1"/>
  <c r="Y251" i="1"/>
  <c r="J778" i="1"/>
  <c r="O778" i="1"/>
  <c r="P778" i="1"/>
  <c r="Y778" i="1"/>
  <c r="Q778" i="1" l="1"/>
  <c r="Q251" i="1"/>
  <c r="J700" i="1" l="1"/>
  <c r="O700" i="1"/>
  <c r="P700" i="1"/>
  <c r="Y700" i="1"/>
  <c r="Q700" i="1" l="1"/>
  <c r="J566" i="1"/>
  <c r="O566" i="1"/>
  <c r="P566" i="1"/>
  <c r="Y566" i="1"/>
  <c r="J275" i="1"/>
  <c r="O275" i="1"/>
  <c r="P275" i="1"/>
  <c r="Y275" i="1"/>
  <c r="Q275" i="1" l="1"/>
  <c r="Q566" i="1"/>
  <c r="J551" i="1" l="1"/>
  <c r="O551" i="1"/>
  <c r="P551" i="1"/>
  <c r="Y551" i="1"/>
  <c r="J665" i="1"/>
  <c r="O665" i="1"/>
  <c r="P665" i="1"/>
  <c r="Y665" i="1"/>
  <c r="Q665" i="1" l="1"/>
  <c r="Q551" i="1"/>
  <c r="J57" i="1" l="1"/>
  <c r="O57" i="1"/>
  <c r="P57" i="1"/>
  <c r="Y57" i="1"/>
  <c r="J143" i="1"/>
  <c r="O143" i="1"/>
  <c r="P143" i="1"/>
  <c r="Y143" i="1"/>
  <c r="Q143" i="1" l="1"/>
  <c r="Q57" i="1"/>
  <c r="J516" i="1" l="1"/>
  <c r="O516" i="1"/>
  <c r="P516" i="1"/>
  <c r="Y516" i="1"/>
  <c r="Q516" i="1" l="1"/>
  <c r="Y99" i="1"/>
  <c r="P99" i="1"/>
  <c r="O99" i="1"/>
  <c r="J99" i="1"/>
  <c r="Q99" i="1" l="1"/>
  <c r="J654" i="1" l="1"/>
  <c r="O654" i="1"/>
  <c r="P654" i="1"/>
  <c r="Y654" i="1"/>
  <c r="Y754" i="1"/>
  <c r="P754" i="1"/>
  <c r="O754" i="1"/>
  <c r="J754" i="1"/>
  <c r="Y753" i="1"/>
  <c r="P753" i="1"/>
  <c r="O753" i="1"/>
  <c r="J753" i="1"/>
  <c r="Q654" i="1" l="1"/>
  <c r="Q753" i="1"/>
  <c r="Q754" i="1"/>
  <c r="J805" i="1"/>
  <c r="O805" i="1"/>
  <c r="P805" i="1"/>
  <c r="Y805" i="1"/>
  <c r="Q805" i="1" l="1"/>
  <c r="J46" i="1" l="1"/>
  <c r="O46" i="1"/>
  <c r="P46" i="1"/>
  <c r="Y46" i="1"/>
  <c r="Q46" i="1" l="1"/>
  <c r="J187" i="1" l="1"/>
  <c r="O187" i="1"/>
  <c r="P187" i="1"/>
  <c r="Y187" i="1"/>
  <c r="Q187" i="1" l="1"/>
  <c r="J419" i="1"/>
  <c r="O419" i="1"/>
  <c r="P419" i="1"/>
  <c r="Y419" i="1"/>
  <c r="J138" i="1"/>
  <c r="O138" i="1"/>
  <c r="P138" i="1"/>
  <c r="Y138" i="1"/>
  <c r="Q138" i="1" l="1"/>
  <c r="Q419" i="1"/>
  <c r="J166" i="1"/>
  <c r="O166" i="1"/>
  <c r="P166" i="1"/>
  <c r="Y166" i="1"/>
  <c r="Q166" i="1" l="1"/>
  <c r="J321" i="1" l="1"/>
  <c r="O321" i="1"/>
  <c r="P321" i="1"/>
  <c r="Y321" i="1"/>
  <c r="J378" i="1"/>
  <c r="O378" i="1"/>
  <c r="P378" i="1"/>
  <c r="Y378" i="1"/>
  <c r="Q378" i="1" l="1"/>
  <c r="Q321" i="1"/>
  <c r="J77" i="1"/>
  <c r="O77" i="1"/>
  <c r="P77" i="1"/>
  <c r="Y77" i="1"/>
  <c r="J229" i="1"/>
  <c r="O229" i="1"/>
  <c r="P229" i="1"/>
  <c r="Y229" i="1"/>
  <c r="Q229" i="1" l="1"/>
  <c r="Q77" i="1"/>
  <c r="J357" i="1" l="1"/>
  <c r="O357" i="1"/>
  <c r="P357" i="1"/>
  <c r="Y357" i="1"/>
  <c r="Q357" i="1" l="1"/>
  <c r="J449" i="1"/>
  <c r="O449" i="1"/>
  <c r="P449" i="1"/>
  <c r="Y449" i="1"/>
  <c r="J421" i="1"/>
  <c r="O421" i="1"/>
  <c r="P421" i="1"/>
  <c r="Y421" i="1"/>
  <c r="Q421" i="1" l="1"/>
  <c r="Q449" i="1"/>
  <c r="J563" i="1" l="1"/>
  <c r="O563" i="1"/>
  <c r="P563" i="1"/>
  <c r="Y563" i="1"/>
  <c r="Q563" i="1" l="1"/>
  <c r="J652" i="1"/>
  <c r="O652" i="1"/>
  <c r="P652" i="1"/>
  <c r="Y652" i="1"/>
  <c r="J151" i="1"/>
  <c r="O151" i="1"/>
  <c r="P151" i="1"/>
  <c r="Y151" i="1"/>
  <c r="Q151" i="1" l="1"/>
  <c r="Q652" i="1"/>
  <c r="J273" i="1" l="1"/>
  <c r="O273" i="1"/>
  <c r="P273" i="1"/>
  <c r="Y273" i="1"/>
  <c r="Q273" i="1" l="1"/>
  <c r="J316" i="1" l="1"/>
  <c r="O316" i="1"/>
  <c r="P316" i="1"/>
  <c r="Y316" i="1"/>
  <c r="Q316" i="1" l="1"/>
  <c r="J729" i="1" l="1"/>
  <c r="O729" i="1"/>
  <c r="P729" i="1"/>
  <c r="Y729" i="1"/>
  <c r="Q729" i="1" l="1"/>
  <c r="J395" i="1"/>
  <c r="O395" i="1"/>
  <c r="P395" i="1"/>
  <c r="Y395" i="1"/>
  <c r="Q395" i="1" l="1"/>
  <c r="J278" i="1" l="1"/>
  <c r="O278" i="1"/>
  <c r="P278" i="1"/>
  <c r="Y278" i="1"/>
  <c r="Q278" i="1" l="1"/>
  <c r="J399" i="1" l="1"/>
  <c r="O399" i="1"/>
  <c r="P399" i="1"/>
  <c r="Y399" i="1"/>
  <c r="Q399" i="1" l="1"/>
  <c r="J28" i="1"/>
  <c r="O28" i="1"/>
  <c r="P28" i="1"/>
  <c r="Y28" i="1"/>
  <c r="Q28" i="1" l="1"/>
  <c r="J168" i="1" l="1"/>
  <c r="O168" i="1"/>
  <c r="P168" i="1"/>
  <c r="Y168" i="1"/>
  <c r="Q168" i="1" l="1"/>
  <c r="J221" i="1" l="1"/>
  <c r="O221" i="1"/>
  <c r="P221" i="1"/>
  <c r="Y221" i="1"/>
  <c r="Q221" i="1" l="1"/>
  <c r="J534" i="1" l="1"/>
  <c r="O534" i="1"/>
  <c r="P534" i="1"/>
  <c r="Y534" i="1"/>
  <c r="Q534" i="1" l="1"/>
  <c r="J426" i="1" l="1"/>
  <c r="O426" i="1"/>
  <c r="P426" i="1"/>
  <c r="Y426" i="1"/>
  <c r="J150" i="1"/>
  <c r="O150" i="1"/>
  <c r="P150" i="1"/>
  <c r="Y150" i="1"/>
  <c r="Q150" i="1" l="1"/>
  <c r="Q426" i="1"/>
  <c r="J140" i="1" l="1"/>
  <c r="O140" i="1"/>
  <c r="P140" i="1"/>
  <c r="Y140" i="1"/>
  <c r="Q140" i="1" l="1"/>
  <c r="J711" i="1"/>
  <c r="O711" i="1"/>
  <c r="P711" i="1"/>
  <c r="Y711" i="1"/>
  <c r="Q711" i="1" l="1"/>
  <c r="J539" i="1" l="1"/>
  <c r="O539" i="1"/>
  <c r="P539" i="1"/>
  <c r="Y539" i="1"/>
  <c r="Q539" i="1" l="1"/>
  <c r="Y538" i="1" l="1"/>
  <c r="P538" i="1"/>
  <c r="O538" i="1"/>
  <c r="J538" i="1"/>
  <c r="Y541" i="1"/>
  <c r="P541" i="1"/>
  <c r="O541" i="1"/>
  <c r="J541" i="1"/>
  <c r="Q541" i="1" l="1"/>
  <c r="Q538" i="1"/>
  <c r="Y183" i="1"/>
  <c r="Y137" i="1"/>
  <c r="Y365" i="1"/>
  <c r="Y207" i="1"/>
  <c r="Y733" i="1"/>
  <c r="Y214" i="1"/>
  <c r="Y215" i="1"/>
  <c r="Y217" i="1"/>
  <c r="Y434" i="1"/>
  <c r="Y420" i="1"/>
  <c r="Y444" i="1"/>
  <c r="Y448" i="1"/>
  <c r="Y120" i="1"/>
  <c r="Y447" i="1"/>
  <c r="Y666" i="1"/>
  <c r="Y593" i="1"/>
  <c r="Y383" i="1"/>
  <c r="Y773" i="1"/>
  <c r="Y755" i="1"/>
  <c r="Y718" i="1"/>
  <c r="Y689" i="1"/>
  <c r="Y731" i="1"/>
  <c r="Y721" i="1"/>
  <c r="Y587" i="1"/>
  <c r="Y588" i="1"/>
  <c r="Y295" i="1"/>
  <c r="Y594" i="1"/>
  <c r="Y691" i="1"/>
  <c r="Y692" i="1"/>
  <c r="Y544" i="1"/>
  <c r="Y596" i="1"/>
  <c r="Y565" i="1"/>
  <c r="Y9" i="1"/>
  <c r="Y8" i="1"/>
  <c r="Y606" i="1"/>
  <c r="Y576" i="1"/>
  <c r="Y562" i="1"/>
  <c r="Y535" i="1"/>
  <c r="Y572" i="1"/>
  <c r="Y292" i="1"/>
  <c r="Y293" i="1"/>
  <c r="Y294" i="1"/>
  <c r="Y610" i="1"/>
  <c r="Y530" i="1"/>
  <c r="Y529" i="1"/>
  <c r="Y519" i="1"/>
  <c r="Y656" i="1"/>
  <c r="Y531" i="1"/>
  <c r="Y735" i="1"/>
  <c r="Y555" i="1"/>
  <c r="Y556" i="1"/>
  <c r="Y557" i="1"/>
  <c r="Y699" i="1"/>
  <c r="Y734" i="1"/>
  <c r="Y245" i="1"/>
  <c r="Y564" i="1"/>
  <c r="Y269" i="1"/>
  <c r="Y332" i="1"/>
  <c r="Y318" i="1"/>
  <c r="Y274" i="1"/>
  <c r="Y284" i="1"/>
  <c r="Y283" i="1"/>
  <c r="Y287" i="1"/>
  <c r="Y282" i="1"/>
  <c r="Y655" i="1"/>
  <c r="Y312" i="1"/>
  <c r="Y286" i="1"/>
  <c r="Y226" i="1"/>
  <c r="Y289" i="1"/>
  <c r="Y397" i="1"/>
  <c r="Y800" i="1"/>
  <c r="Y384" i="1"/>
  <c r="Y381" i="1"/>
  <c r="Y398" i="1"/>
  <c r="Y410" i="1"/>
  <c r="Y409" i="1"/>
  <c r="Y364" i="1"/>
  <c r="Y394" i="1"/>
  <c r="Y10" i="1"/>
  <c r="Y393" i="1"/>
  <c r="Y385" i="1"/>
  <c r="Y213" i="1"/>
  <c r="Y4" i="1"/>
  <c r="Y693" i="1"/>
  <c r="Y256" i="1"/>
  <c r="Y515" i="1"/>
  <c r="P734" i="1"/>
  <c r="O734" i="1"/>
  <c r="J734" i="1"/>
  <c r="P699" i="1"/>
  <c r="O699" i="1"/>
  <c r="J699" i="1"/>
  <c r="P557" i="1"/>
  <c r="O557" i="1"/>
  <c r="J557" i="1"/>
  <c r="P556" i="1"/>
  <c r="O556" i="1"/>
  <c r="J556" i="1"/>
  <c r="P555" i="1"/>
  <c r="O555" i="1"/>
  <c r="J555" i="1"/>
  <c r="P735" i="1"/>
  <c r="O735" i="1"/>
  <c r="J735" i="1"/>
  <c r="P531" i="1"/>
  <c r="O531" i="1"/>
  <c r="J531" i="1"/>
  <c r="P656" i="1"/>
  <c r="O656" i="1"/>
  <c r="J656" i="1"/>
  <c r="P519" i="1"/>
  <c r="O519" i="1"/>
  <c r="J519" i="1"/>
  <c r="P529" i="1"/>
  <c r="O529" i="1"/>
  <c r="J529" i="1"/>
  <c r="P530" i="1"/>
  <c r="O530" i="1"/>
  <c r="J530" i="1"/>
  <c r="P610" i="1"/>
  <c r="O610" i="1"/>
  <c r="J610" i="1"/>
  <c r="P294" i="1"/>
  <c r="O294" i="1"/>
  <c r="J294" i="1"/>
  <c r="P293" i="1"/>
  <c r="O293" i="1"/>
  <c r="J293" i="1"/>
  <c r="P292" i="1"/>
  <c r="O292" i="1"/>
  <c r="J292" i="1"/>
  <c r="P572" i="1"/>
  <c r="O572" i="1"/>
  <c r="J572" i="1"/>
  <c r="P535" i="1"/>
  <c r="O535" i="1"/>
  <c r="J535" i="1"/>
  <c r="P562" i="1"/>
  <c r="O562" i="1"/>
  <c r="J562" i="1"/>
  <c r="P576" i="1"/>
  <c r="O576" i="1"/>
  <c r="P606" i="1"/>
  <c r="O606" i="1"/>
  <c r="J606" i="1"/>
  <c r="P8" i="1"/>
  <c r="O8" i="1"/>
  <c r="J8" i="1"/>
  <c r="P9" i="1"/>
  <c r="O9" i="1"/>
  <c r="J9" i="1"/>
  <c r="P565" i="1"/>
  <c r="O565" i="1"/>
  <c r="J565" i="1"/>
  <c r="P596" i="1"/>
  <c r="O596" i="1"/>
  <c r="J596" i="1"/>
  <c r="P544" i="1"/>
  <c r="O544" i="1"/>
  <c r="J544" i="1"/>
  <c r="P692" i="1"/>
  <c r="O692" i="1"/>
  <c r="J692" i="1"/>
  <c r="P691" i="1"/>
  <c r="O691" i="1"/>
  <c r="J691" i="1"/>
  <c r="P594" i="1"/>
  <c r="O594" i="1"/>
  <c r="J594" i="1"/>
  <c r="P295" i="1"/>
  <c r="O295" i="1"/>
  <c r="J295" i="1"/>
  <c r="P588" i="1"/>
  <c r="O588" i="1"/>
  <c r="J588" i="1"/>
  <c r="P587" i="1"/>
  <c r="O587" i="1"/>
  <c r="P721" i="1"/>
  <c r="O721" i="1"/>
  <c r="J721" i="1"/>
  <c r="P731" i="1"/>
  <c r="O731" i="1"/>
  <c r="J731" i="1"/>
  <c r="P689" i="1"/>
  <c r="O689" i="1"/>
  <c r="J689" i="1"/>
  <c r="P718" i="1"/>
  <c r="O718" i="1"/>
  <c r="J718" i="1"/>
  <c r="P755" i="1"/>
  <c r="O755" i="1"/>
  <c r="J755" i="1"/>
  <c r="P773" i="1"/>
  <c r="O773" i="1"/>
  <c r="J773" i="1"/>
  <c r="P383" i="1"/>
  <c r="O383" i="1"/>
  <c r="J383" i="1"/>
  <c r="P593" i="1"/>
  <c r="O593" i="1"/>
  <c r="J593" i="1"/>
  <c r="P666" i="1"/>
  <c r="O666" i="1"/>
  <c r="J666" i="1"/>
  <c r="P447" i="1"/>
  <c r="O447" i="1"/>
  <c r="J447" i="1"/>
  <c r="P120" i="1"/>
  <c r="O120" i="1"/>
  <c r="J120" i="1"/>
  <c r="P448" i="1"/>
  <c r="O448" i="1"/>
  <c r="J448" i="1"/>
  <c r="P444" i="1"/>
  <c r="O444" i="1"/>
  <c r="J444" i="1"/>
  <c r="P420" i="1"/>
  <c r="O420" i="1"/>
  <c r="J420" i="1"/>
  <c r="P434" i="1"/>
  <c r="O434" i="1"/>
  <c r="J434" i="1"/>
  <c r="P217" i="1"/>
  <c r="O217" i="1"/>
  <c r="J217" i="1"/>
  <c r="P215" i="1"/>
  <c r="O215" i="1"/>
  <c r="J215" i="1"/>
  <c r="P214" i="1"/>
  <c r="O214" i="1"/>
  <c r="J214" i="1"/>
  <c r="P733" i="1"/>
  <c r="O733" i="1"/>
  <c r="J733" i="1"/>
  <c r="P207" i="1"/>
  <c r="O207" i="1"/>
  <c r="J207" i="1"/>
  <c r="P365" i="1"/>
  <c r="O365" i="1"/>
  <c r="J365" i="1"/>
  <c r="P137" i="1"/>
  <c r="O137" i="1"/>
  <c r="J137" i="1"/>
  <c r="P183" i="1"/>
  <c r="O183" i="1"/>
  <c r="J183" i="1"/>
  <c r="Q183" i="1" l="1"/>
  <c r="Q137" i="1"/>
  <c r="Q365" i="1"/>
  <c r="Q215" i="1"/>
  <c r="Q434" i="1"/>
  <c r="Q420" i="1"/>
  <c r="Q448" i="1"/>
  <c r="Q447" i="1"/>
  <c r="Q666" i="1"/>
  <c r="Q588" i="1"/>
  <c r="Q691" i="1"/>
  <c r="Q576" i="1"/>
  <c r="Q294" i="1"/>
  <c r="Q207" i="1"/>
  <c r="Q444" i="1"/>
  <c r="Q689" i="1"/>
  <c r="Q721" i="1"/>
  <c r="Q596" i="1"/>
  <c r="Q9" i="1"/>
  <c r="Q519" i="1"/>
  <c r="Q555" i="1"/>
  <c r="Q292" i="1"/>
  <c r="Q530" i="1"/>
  <c r="Q531" i="1"/>
  <c r="Q557" i="1"/>
  <c r="Q699" i="1"/>
  <c r="Q733" i="1"/>
  <c r="Q120" i="1"/>
  <c r="Q593" i="1"/>
  <c r="Q383" i="1"/>
  <c r="Q755" i="1"/>
  <c r="Q718" i="1"/>
  <c r="Q731" i="1"/>
  <c r="Q594" i="1"/>
  <c r="Q692" i="1"/>
  <c r="Q544" i="1"/>
  <c r="Q606" i="1"/>
  <c r="Q572" i="1"/>
  <c r="Q610" i="1"/>
  <c r="Q656" i="1"/>
  <c r="Q556" i="1"/>
  <c r="Q734" i="1"/>
  <c r="Q214" i="1"/>
  <c r="Q217" i="1"/>
  <c r="Q773" i="1"/>
  <c r="Q587" i="1"/>
  <c r="Q295" i="1"/>
  <c r="Q565" i="1"/>
  <c r="Q8" i="1"/>
  <c r="Q562" i="1"/>
  <c r="Q535" i="1"/>
  <c r="Q293" i="1"/>
  <c r="Q529" i="1"/>
  <c r="Q735" i="1"/>
  <c r="J10" i="1" l="1"/>
  <c r="O10" i="1"/>
  <c r="P10" i="1"/>
  <c r="Q10" i="1" l="1"/>
  <c r="J4" i="1" l="1"/>
  <c r="O4" i="1"/>
  <c r="P4" i="1"/>
  <c r="Q4" i="1" l="1"/>
  <c r="P245" i="1" l="1"/>
  <c r="P564" i="1"/>
  <c r="P269" i="1"/>
  <c r="P289" i="1"/>
  <c r="P284" i="1"/>
  <c r="P283" i="1"/>
  <c r="P287" i="1"/>
  <c r="P282" i="1"/>
  <c r="P274" i="1"/>
  <c r="P332" i="1"/>
  <c r="P318" i="1"/>
  <c r="P655" i="1"/>
  <c r="P312" i="1"/>
  <c r="P286" i="1"/>
  <c r="P226" i="1"/>
  <c r="P397" i="1"/>
  <c r="P398" i="1"/>
  <c r="P800" i="1"/>
  <c r="P384" i="1"/>
  <c r="P381" i="1"/>
  <c r="P410" i="1"/>
  <c r="P364" i="1"/>
  <c r="P394" i="1"/>
  <c r="P213" i="1"/>
  <c r="P393" i="1"/>
  <c r="P385" i="1"/>
  <c r="P409" i="1"/>
  <c r="P693" i="1"/>
  <c r="P515" i="1"/>
  <c r="P256" i="1"/>
  <c r="O245" i="1"/>
  <c r="O564" i="1"/>
  <c r="O269" i="1"/>
  <c r="O289" i="1"/>
  <c r="O284" i="1"/>
  <c r="O283" i="1"/>
  <c r="O287" i="1"/>
  <c r="O282" i="1"/>
  <c r="O274" i="1"/>
  <c r="O332" i="1"/>
  <c r="O318" i="1"/>
  <c r="O655" i="1"/>
  <c r="O312" i="1"/>
  <c r="O286" i="1"/>
  <c r="O226" i="1"/>
  <c r="O397" i="1"/>
  <c r="O398" i="1"/>
  <c r="O800" i="1"/>
  <c r="O384" i="1"/>
  <c r="O381" i="1"/>
  <c r="O410" i="1"/>
  <c r="O364" i="1"/>
  <c r="O394" i="1"/>
  <c r="O213" i="1"/>
  <c r="O393" i="1"/>
  <c r="O385" i="1"/>
  <c r="O409" i="1"/>
  <c r="O693" i="1"/>
  <c r="O515" i="1"/>
  <c r="O256" i="1"/>
  <c r="J245" i="1"/>
  <c r="J564" i="1"/>
  <c r="J269" i="1"/>
  <c r="J289" i="1"/>
  <c r="J284" i="1"/>
  <c r="J283" i="1"/>
  <c r="J287" i="1"/>
  <c r="J282" i="1"/>
  <c r="J274" i="1"/>
  <c r="J332" i="1"/>
  <c r="J318" i="1"/>
  <c r="J655" i="1"/>
  <c r="J312" i="1"/>
  <c r="J286" i="1"/>
  <c r="J226" i="1"/>
  <c r="J397" i="1"/>
  <c r="J398" i="1"/>
  <c r="J800" i="1"/>
  <c r="J384" i="1"/>
  <c r="J381" i="1"/>
  <c r="J410" i="1"/>
  <c r="J364" i="1"/>
  <c r="J394" i="1"/>
  <c r="J213" i="1"/>
  <c r="J393" i="1"/>
  <c r="J385" i="1"/>
  <c r="J409" i="1"/>
  <c r="J693" i="1"/>
  <c r="J515" i="1"/>
  <c r="J256" i="1"/>
  <c r="Q256" i="1" l="1"/>
  <c r="Q393" i="1"/>
  <c r="Q410" i="1"/>
  <c r="Q655" i="1"/>
  <c r="Q287" i="1"/>
  <c r="Q245" i="1"/>
  <c r="Q515" i="1"/>
  <c r="Q213" i="1"/>
  <c r="Q394" i="1"/>
  <c r="Q381" i="1"/>
  <c r="Q397" i="1"/>
  <c r="Q332" i="1"/>
  <c r="Q274" i="1"/>
  <c r="Q284" i="1"/>
  <c r="Q384" i="1"/>
  <c r="Q398" i="1"/>
  <c r="Q226" i="1"/>
  <c r="Q312" i="1"/>
  <c r="Q318" i="1"/>
  <c r="Q289" i="1"/>
  <c r="Q269" i="1"/>
  <c r="Q693" i="1"/>
  <c r="Q409" i="1"/>
  <c r="Q385" i="1"/>
  <c r="Q364" i="1"/>
  <c r="Q800" i="1"/>
  <c r="Q286" i="1"/>
  <c r="Q282" i="1"/>
  <c r="Q283" i="1"/>
  <c r="Q564" i="1"/>
</calcChain>
</file>

<file path=xl/sharedStrings.xml><?xml version="1.0" encoding="utf-8"?>
<sst xmlns="http://schemas.openxmlformats.org/spreadsheetml/2006/main" count="6155" uniqueCount="2847">
  <si>
    <t>TEAM Services Corporation</t>
  </si>
  <si>
    <t>Electric Motor Repair Co.</t>
  </si>
  <si>
    <t>Ideal Electrical Supply</t>
  </si>
  <si>
    <t>NOTES</t>
  </si>
  <si>
    <t>Latest Award Amount</t>
  </si>
  <si>
    <t>Post to Web?
(Y/N)</t>
  </si>
  <si>
    <t>MBE/WBE % Commitment</t>
  </si>
  <si>
    <t>Title</t>
  </si>
  <si>
    <t>WBE</t>
  </si>
  <si>
    <t>MBE</t>
  </si>
  <si>
    <t xml:space="preserve">Buyer 
Name </t>
  </si>
  <si>
    <r>
      <t xml:space="preserve">Contract No.
</t>
    </r>
    <r>
      <rPr>
        <sz val="6"/>
        <rFont val="Arial"/>
        <family val="2"/>
      </rPr>
      <t>6000 = Selected
7000 = Competitive
8000 = Sole Source
9000 = Emergency</t>
    </r>
  </si>
  <si>
    <t>Current End 
Date</t>
  </si>
  <si>
    <t>Latest B/E Approval Date</t>
  </si>
  <si>
    <t>Renewable Options Remaining</t>
  </si>
  <si>
    <t>Vendor(s) Name</t>
  </si>
  <si>
    <t>Master Blanket Number</t>
  </si>
  <si>
    <t>CITIBUY</t>
  </si>
  <si>
    <t>Current Start Date</t>
  </si>
  <si>
    <t>Cole</t>
  </si>
  <si>
    <t>06000</t>
  </si>
  <si>
    <t>3 x 1 yr</t>
  </si>
  <si>
    <t>Atlantic Tactical, Inc</t>
  </si>
  <si>
    <t>2 x 1 yr</t>
  </si>
  <si>
    <t>4 x 1 yr</t>
  </si>
  <si>
    <t>08000</t>
  </si>
  <si>
    <t xml:space="preserve">Motion Industries </t>
  </si>
  <si>
    <t>Middleton &amp; Meads Company, Inc.</t>
  </si>
  <si>
    <t>Howard Uniform Company</t>
  </si>
  <si>
    <t>2 x2 yr</t>
  </si>
  <si>
    <t xml:space="preserve">All Car Leasing dba Nextcar </t>
  </si>
  <si>
    <t>Security Equipment Company</t>
  </si>
  <si>
    <t>1 x 2 yr</t>
  </si>
  <si>
    <t>Glasmyer</t>
  </si>
  <si>
    <t>5 x 1 yr</t>
  </si>
  <si>
    <t>ADP, Inc.</t>
  </si>
  <si>
    <t>Full Circle Solutions, Inc.</t>
  </si>
  <si>
    <t>M &amp; T Bank</t>
  </si>
  <si>
    <t>Kaiser Permanente</t>
  </si>
  <si>
    <t>2 x 2 yr</t>
  </si>
  <si>
    <t>Mercy Medical Center</t>
  </si>
  <si>
    <t>1 x 5 yr</t>
  </si>
  <si>
    <t>PPO Medical Insurance (Employee) (HR)</t>
  </si>
  <si>
    <t>Workers Compensation Claims Administration (HR)</t>
  </si>
  <si>
    <t>Dunbar Armored, Inc.</t>
  </si>
  <si>
    <t>Schneider Laboratories, Inc.</t>
  </si>
  <si>
    <t>Crown Security System, Inc.</t>
  </si>
  <si>
    <t>Rudolph's Office &amp; Computer Supply, Inc.</t>
  </si>
  <si>
    <t>Macer</t>
  </si>
  <si>
    <t>Bey</t>
  </si>
  <si>
    <t>Marcon Engineering Services</t>
  </si>
  <si>
    <t>One Call Concept Locating Services, Inc.</t>
  </si>
  <si>
    <t>Key Risk Management</t>
  </si>
  <si>
    <t>Rudolph's Office &amp; Computer Supply</t>
  </si>
  <si>
    <t>2 x 1 yr.</t>
  </si>
  <si>
    <t>Ready</t>
  </si>
  <si>
    <t>Laboratory Services - Lead Testing  (Health)</t>
  </si>
  <si>
    <t>Janitorial Services Branch #10 &amp; 22  (Library)</t>
  </si>
  <si>
    <t>3 x 2 yr</t>
  </si>
  <si>
    <t>2 x 1</t>
  </si>
  <si>
    <t>Smith-Blair, Inc.</t>
  </si>
  <si>
    <t>Patuxent Materials, Inc.</t>
  </si>
  <si>
    <t>Motorola, Inc.</t>
  </si>
  <si>
    <t>2 x 5 yrs</t>
  </si>
  <si>
    <t>Hawkeye Construction, LLC</t>
  </si>
  <si>
    <t>Office Moving and Related Work (Various)</t>
  </si>
  <si>
    <t>Walters Relocation, inc.</t>
  </si>
  <si>
    <t>Geiger Pump and Equipment</t>
  </si>
  <si>
    <t>SMG</t>
  </si>
  <si>
    <t>Vasavada</t>
  </si>
  <si>
    <t>B50001050</t>
  </si>
  <si>
    <t>Manage and Operate the Food and Beverage Service for the Baltimore Convention Center</t>
  </si>
  <si>
    <t>Tipco Technologies, Inc.</t>
  </si>
  <si>
    <t>REVENUE</t>
  </si>
  <si>
    <t>1 x 2 yrs</t>
  </si>
  <si>
    <t>Contract No.
6000 = Selected
7000 = Competitive
8000 = Sole Source
9000 = Emergency</t>
  </si>
  <si>
    <t>STIHL Landscaping Equipment and Replacement Parts</t>
  </si>
  <si>
    <t>1 x 3 Yr</t>
  </si>
  <si>
    <t>Lorenz, Inc.</t>
  </si>
  <si>
    <t>Armored Transport Services (Various)</t>
  </si>
  <si>
    <t>Waste Equipment Sales &amp; Service, LLC</t>
  </si>
  <si>
    <t>FIRST REMINDER SENT DATE</t>
  </si>
  <si>
    <t>SECOND REMINDER SENT DATE</t>
  </si>
  <si>
    <t>AGENCY RESPONSE DATE</t>
  </si>
  <si>
    <t>Kershner Environmental Technologies, LLC</t>
  </si>
  <si>
    <t>OEM Parts and Service for Mack Trucks</t>
  </si>
  <si>
    <t>1 x 1 yr</t>
  </si>
  <si>
    <t>Herman Born &amp; Sons, Inc.</t>
  </si>
  <si>
    <t>O.E.M. Parts and Service for JCB and Lee Boy Equipment (Gen. Serv.)</t>
  </si>
  <si>
    <t>Provide Various Cuts, Types, and Weights of Paper  (PRINT SHOP ONLY)</t>
  </si>
  <si>
    <t>Shannon-Baum Signs, Inc.</t>
  </si>
  <si>
    <t>Hydraulic Hoses and Fittings</t>
  </si>
  <si>
    <t>Nestle Waters North America d/b/a Deer Park</t>
  </si>
  <si>
    <t>2 x 5 yrs.</t>
  </si>
  <si>
    <t>Various Batteries</t>
  </si>
  <si>
    <t>B50000757</t>
  </si>
  <si>
    <t>P508321</t>
  </si>
  <si>
    <t>PNC Bank</t>
  </si>
  <si>
    <t>P511583</t>
  </si>
  <si>
    <t>Pitney Bowes</t>
  </si>
  <si>
    <t>B50001328</t>
  </si>
  <si>
    <t>Qiagen, Inc.</t>
  </si>
  <si>
    <t>B50001020</t>
  </si>
  <si>
    <t>M.C. Dean, Inc</t>
  </si>
  <si>
    <t>Digicon Corporation</t>
  </si>
  <si>
    <t>2x 1 yr</t>
  </si>
  <si>
    <t>Truck Accessories</t>
  </si>
  <si>
    <t>B50001347</t>
  </si>
  <si>
    <t>Edlen Electrical Exhibitions Services, Inc</t>
  </si>
  <si>
    <t>Fastenal Company</t>
  </si>
  <si>
    <t>F.W. Haxel Co.</t>
  </si>
  <si>
    <t>Banner Supplies and Sewing</t>
  </si>
  <si>
    <t>DOT</t>
  </si>
  <si>
    <t>MOIT</t>
  </si>
  <si>
    <t>CITYWIDE</t>
  </si>
  <si>
    <t>DPW</t>
  </si>
  <si>
    <t>BCPD</t>
  </si>
  <si>
    <t>DGS</t>
  </si>
  <si>
    <t>FLEET</t>
  </si>
  <si>
    <t>HEALTH</t>
  </si>
  <si>
    <t>REC &amp; PARKS</t>
  </si>
  <si>
    <t>DHCD</t>
  </si>
  <si>
    <t>ELECTION</t>
  </si>
  <si>
    <t>COMPTROLLER</t>
  </si>
  <si>
    <t>HR</t>
  </si>
  <si>
    <t>FINANCE</t>
  </si>
  <si>
    <t>BOP</t>
  </si>
  <si>
    <t>LIBRARY</t>
  </si>
  <si>
    <t>MOED</t>
  </si>
  <si>
    <t>PRINT SHOP</t>
  </si>
  <si>
    <t>BCFD</t>
  </si>
  <si>
    <t>CONV. CTR</t>
  </si>
  <si>
    <t>CIRCUIT COURT</t>
  </si>
  <si>
    <t>Sparks Quality Fence Company</t>
  </si>
  <si>
    <t>Airgas East, Inc.</t>
  </si>
  <si>
    <t>Turnout Boots</t>
  </si>
  <si>
    <t xml:space="preserve">Court Reporting Services </t>
  </si>
  <si>
    <t xml:space="preserve">Electrical, Compressed air &amp; Water Services </t>
  </si>
  <si>
    <t xml:space="preserve">Hydrofluosilicic Acid for Water Filtration Plants </t>
  </si>
  <si>
    <t xml:space="preserve">Ferric Chloride </t>
  </si>
  <si>
    <t xml:space="preserve">Repair Electric Motors Up to 300 H.P. </t>
  </si>
  <si>
    <t xml:space="preserve">Various Hoses and Accessories </t>
  </si>
  <si>
    <t xml:space="preserve">Various Waterworks Repair Parts </t>
  </si>
  <si>
    <t xml:space="preserve">Single Stream Recycling </t>
  </si>
  <si>
    <t xml:space="preserve">Exmark Lawn Mower OEM Parts &amp; Service </t>
  </si>
  <si>
    <t xml:space="preserve">Baltimore City Building Demolition </t>
  </si>
  <si>
    <t>East Coast Emergency Lighting</t>
  </si>
  <si>
    <t>5 x 5 yr</t>
  </si>
  <si>
    <t>American Test Center</t>
  </si>
  <si>
    <t>Chesapeake Fire &amp; Rescue, Inc.</t>
  </si>
  <si>
    <t>2 x 2yr</t>
  </si>
  <si>
    <t>Mowing of Grass Medians</t>
  </si>
  <si>
    <t>Chesapeake Flow Solutions, LLC</t>
  </si>
  <si>
    <t>Biomedical Waste Pickup and Disposal</t>
  </si>
  <si>
    <t>Hauling of Asphalt</t>
  </si>
  <si>
    <t>Center for Emergency Medicine, Stat Medevac</t>
  </si>
  <si>
    <t>Dean</t>
  </si>
  <si>
    <t xml:space="preserve">Steel Toe Rubber Hip Boots </t>
  </si>
  <si>
    <t>MJ Gate Valves (See Master Blanket for items)</t>
  </si>
  <si>
    <t>SHERIFF</t>
  </si>
  <si>
    <t>Univar USA, inc.</t>
  </si>
  <si>
    <t>Supply and Deliver Lumber</t>
  </si>
  <si>
    <t>1 x 1yr</t>
  </si>
  <si>
    <t>Revenue</t>
  </si>
  <si>
    <t>2 x 3 yr</t>
  </si>
  <si>
    <t>Acme Auto Leasing, LLC</t>
  </si>
  <si>
    <t>Renold, Inc.</t>
  </si>
  <si>
    <t>Copper Cable Installation, Maintenance and Repair Service</t>
  </si>
  <si>
    <t>J.F. Fischer, Inc.</t>
  </si>
  <si>
    <t>VWR International, LLC</t>
  </si>
  <si>
    <t>n/a</t>
  </si>
  <si>
    <t>OEM Parts and Service for Volvo Asphalt Compactor/Pavers</t>
  </si>
  <si>
    <t>McClung-Loan Equipment Company</t>
  </si>
  <si>
    <t>Werres Corporation</t>
  </si>
  <si>
    <t>ARENA</t>
  </si>
  <si>
    <t>2 x 1  yr</t>
  </si>
  <si>
    <t>Tyler Technologies, Inc.</t>
  </si>
  <si>
    <t>Personal Property Billing System</t>
  </si>
  <si>
    <t xml:space="preserve">J.I.T. (Just-in-Time) Office Supplies </t>
  </si>
  <si>
    <t>3 x 1yr</t>
  </si>
  <si>
    <t>The Myco Companies</t>
  </si>
  <si>
    <t>OEM Parts &amp; Service for the Tandem Rite Touch Car Wash</t>
  </si>
  <si>
    <t>Mid Atlantic Car Wash Technologies, Inc t/a/ Wash Tech</t>
  </si>
  <si>
    <t>B50002320</t>
  </si>
  <si>
    <t>1 x 1 yt</t>
  </si>
  <si>
    <t>Agency</t>
  </si>
  <si>
    <t>Contract No.</t>
  </si>
  <si>
    <t>Vendor Name</t>
  </si>
  <si>
    <t>Latest BOE Approval Date</t>
  </si>
  <si>
    <t>Renew Options Remaining</t>
  </si>
  <si>
    <t>MBE Goal</t>
  </si>
  <si>
    <t>WBE Goal</t>
  </si>
  <si>
    <t>Non-Emergent Air Transportation Services (Health)</t>
  </si>
  <si>
    <t xml:space="preserve">Enterprise RAC Company of Baltimore </t>
  </si>
  <si>
    <t>Excel Staffing &amp; Personnel Services</t>
  </si>
  <si>
    <t>P519895</t>
  </si>
  <si>
    <t>Fire Line Equipment</t>
  </si>
  <si>
    <t>Midwest Medical Supply, LLC</t>
  </si>
  <si>
    <t>1 x 1</t>
  </si>
  <si>
    <t>P510455</t>
  </si>
  <si>
    <t>P514207</t>
  </si>
  <si>
    <t>5 x 1yr</t>
  </si>
  <si>
    <t>Aluminum Sheets</t>
  </si>
  <si>
    <t>B50002313</t>
  </si>
  <si>
    <t>Police Exam Consultant Services</t>
  </si>
  <si>
    <t>Mainframe Migration and Support Agreement</t>
  </si>
  <si>
    <t>Alicomp, A Division of Alicare, inc.</t>
  </si>
  <si>
    <t>Total Environmental Concepts, Inc.</t>
  </si>
  <si>
    <t>Bearing Distirbutors, Inc.</t>
  </si>
  <si>
    <t>Current Expiration 
Date</t>
  </si>
  <si>
    <t>Notes / Status</t>
  </si>
  <si>
    <t>Total Award Amount (A)</t>
  </si>
  <si>
    <t>Consolidated List of City Contracts (procured and/or managed by Department of Finance - Bureau of Purchases)</t>
  </si>
  <si>
    <t>Amount Spent to Date (B)*</t>
  </si>
  <si>
    <t>Amount Left (A-B)*</t>
  </si>
  <si>
    <t>*Spending data pending compilation and data quality control process</t>
  </si>
  <si>
    <t>Pipe Repair Clamps</t>
  </si>
  <si>
    <t>3M Company</t>
  </si>
  <si>
    <t>Year</t>
  </si>
  <si>
    <t>Month</t>
  </si>
  <si>
    <t>Year-Mo</t>
  </si>
  <si>
    <t>Grand Total</t>
  </si>
  <si>
    <t>190001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</si>
  <si>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</si>
  <si>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</si>
  <si>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</si>
  <si>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</si>
  <si>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</si>
  <si>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</si>
  <si>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</si>
  <si>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</si>
  <si>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</si>
  <si>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</si>
  <si>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</si>
  <si>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</si>
  <si>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</si>
  <si>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</si>
  <si>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</si>
  <si>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</si>
  <si>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</si>
  <si>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</si>
  <si>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</si>
  <si>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</si>
  <si>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</si>
  <si>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</si>
  <si>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</si>
  <si>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</si>
  <si>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</si>
  <si>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</si>
  <si>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</si>
  <si>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</si>
  <si>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</si>
  <si>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</si>
  <si>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</si>
  <si>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</si>
  <si>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</si>
  <si>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</si>
  <si>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</si>
  <si>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</si>
  <si>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</si>
  <si>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</si>
  <si>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</si>
  <si>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</si>
  <si>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</si>
  <si>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201511</t>
  </si>
  <si>
    <t>201512</t>
  </si>
  <si>
    <t>201601</t>
  </si>
  <si>
    <t>201602</t>
  </si>
  <si>
    <t>201604</t>
  </si>
  <si>
    <t>201605</t>
  </si>
  <si>
    <t>201607</t>
  </si>
  <si>
    <t>201612</t>
  </si>
  <si>
    <t>201701</t>
  </si>
  <si>
    <t>201702</t>
  </si>
  <si>
    <t>201706</t>
  </si>
  <si>
    <t>201708</t>
  </si>
  <si>
    <t>201710</t>
  </si>
  <si>
    <t>201712</t>
  </si>
  <si>
    <t>2 x 1yr</t>
  </si>
  <si>
    <t>B50002461</t>
  </si>
  <si>
    <t>6 x 1 yr</t>
  </si>
  <si>
    <t>Socrata, Inc.</t>
  </si>
  <si>
    <t>Alere North America, Inc.</t>
  </si>
  <si>
    <t>1 x 1  yr</t>
  </si>
  <si>
    <t>Requires Additional Quotes to make Release POs?</t>
  </si>
  <si>
    <t>Has 1st, 2nd, etc. Call Awarded Vendors?</t>
  </si>
  <si>
    <t>Has "Blanket within a Blanket" Authority?</t>
  </si>
  <si>
    <t>Dummy PO thru City Dynamics</t>
  </si>
  <si>
    <t>Yes</t>
  </si>
  <si>
    <t>Green</t>
  </si>
  <si>
    <t>Special Compliance?</t>
  </si>
  <si>
    <t>Priority</t>
  </si>
  <si>
    <t>Yellow</t>
  </si>
  <si>
    <t>Red</t>
  </si>
  <si>
    <t>None</t>
  </si>
  <si>
    <t>201510</t>
  </si>
  <si>
    <t>none</t>
  </si>
  <si>
    <t>PAPCO, Inc.</t>
  </si>
  <si>
    <t>Row Labels</t>
  </si>
  <si>
    <t>Column Labels</t>
  </si>
  <si>
    <t>Helicopter Engine Repair Parts</t>
  </si>
  <si>
    <t>Turbomeca USA</t>
  </si>
  <si>
    <t>Life Technologies Corporation</t>
  </si>
  <si>
    <t>2 c 1 yr</t>
  </si>
  <si>
    <t>B50002463</t>
  </si>
  <si>
    <t>Baltimore Arena title Sponsorship, Advertising, Manage and Operate</t>
  </si>
  <si>
    <t>201801</t>
  </si>
  <si>
    <t>Simpson of Maryland, Inc.</t>
  </si>
  <si>
    <t>Team</t>
  </si>
  <si>
    <t>Blue</t>
  </si>
  <si>
    <t>Airgas USA, LLC</t>
  </si>
  <si>
    <t>1 x1 yr</t>
  </si>
  <si>
    <t>STATES ATTORNEY</t>
  </si>
  <si>
    <r>
      <t>Volume Services, Inc. d/b/a Centerplate (</t>
    </r>
    <r>
      <rPr>
        <sz val="10"/>
        <color indexed="10"/>
        <rFont val="Arial"/>
        <family val="2"/>
      </rPr>
      <t>Revenue</t>
    </r>
    <r>
      <rPr>
        <sz val="10"/>
        <rFont val="Arial"/>
        <family val="2"/>
      </rPr>
      <t>)</t>
    </r>
  </si>
  <si>
    <r>
      <t xml:space="preserve">Manage, operate and Maintain Telecommunications Systems for the Baltimore Convention Center - </t>
    </r>
    <r>
      <rPr>
        <sz val="10"/>
        <color indexed="10"/>
        <rFont val="Arial"/>
        <family val="2"/>
      </rPr>
      <t>REVENUE</t>
    </r>
  </si>
  <si>
    <t>Gauges, Pressure, Level Measurement Instrumentation, and recorders - ItemA</t>
  </si>
  <si>
    <t>Jobe and Company</t>
  </si>
  <si>
    <t>Gauges, Pressure, Level Measurement Instrumentation, and recorders -Item B,C,D E and F</t>
  </si>
  <si>
    <t>Flow Controls, Inc</t>
  </si>
  <si>
    <t>HIV Test Kits -Oraquick Advance</t>
  </si>
  <si>
    <t>Orasure Technologies</t>
  </si>
  <si>
    <t xml:space="preserve">Boiler Repairs Services </t>
  </si>
  <si>
    <t>Denver-Elek, Inc.</t>
  </si>
  <si>
    <t>Ferno Washington, Inc.</t>
  </si>
  <si>
    <t>Steel Sub Base for Light Poles</t>
  </si>
  <si>
    <t>Count of Total Award Amount (A)</t>
  </si>
  <si>
    <t>B50002737</t>
  </si>
  <si>
    <t>Homeless Management Information System</t>
  </si>
  <si>
    <t>ClientTrack, Inc.</t>
  </si>
  <si>
    <t>P &amp; J Contracting Co. - First Call</t>
  </si>
  <si>
    <t>B50002856</t>
  </si>
  <si>
    <t>Scrap Metal Pick Up and Removal</t>
  </si>
  <si>
    <t>Auston Contracting, Inc.</t>
  </si>
  <si>
    <t>Gartner, inc.</t>
  </si>
  <si>
    <t>P523867</t>
  </si>
  <si>
    <t>B50003046</t>
  </si>
  <si>
    <t>B50003093</t>
  </si>
  <si>
    <t>Parking Authority</t>
  </si>
  <si>
    <t>Single Spaced Electronic Parking Meters</t>
  </si>
  <si>
    <t>IPS Group, Inc.</t>
  </si>
  <si>
    <t>OEM Parts and Service for Horton Medics</t>
  </si>
  <si>
    <t>B50002883</t>
  </si>
  <si>
    <t>Fire Tools, Equipment and Repair Parts</t>
  </si>
  <si>
    <t>Witmer Public Safety Group, inc. d/b/a Mason-Dixon Fire Equipment</t>
  </si>
  <si>
    <t>Furbish Company</t>
  </si>
  <si>
    <t>Lorenz Lawn &amp; Landscape, Inc. d/b/a Lorenz Inc.</t>
  </si>
  <si>
    <t>Evergreen</t>
  </si>
  <si>
    <t>Itron, Inc.</t>
  </si>
  <si>
    <t>American Heritage Excavating, LLC</t>
  </si>
  <si>
    <t>Survivor LED Flashlights</t>
  </si>
  <si>
    <t>B</t>
  </si>
  <si>
    <t>Edwin Elliott &amp; Co. Inc.</t>
  </si>
  <si>
    <t>Lawmen Supply Company, Inc.</t>
  </si>
  <si>
    <t>Miss Utilities - Call Center</t>
  </si>
  <si>
    <t xml:space="preserve"> </t>
  </si>
  <si>
    <t>Election Services</t>
  </si>
  <si>
    <t>McAfee Election Services, inc.</t>
  </si>
  <si>
    <t>B50003305</t>
  </si>
  <si>
    <t>Hickory International d/b/a Baltimore Turf Equipment</t>
  </si>
  <si>
    <t>BMR, Inc. d/b/a Lawn and Power Equip</t>
  </si>
  <si>
    <t>District Safety Products, Inc</t>
  </si>
  <si>
    <t>SB &amp; Company, LLC</t>
  </si>
  <si>
    <t>B50003192</t>
  </si>
  <si>
    <t>Husky Envelope Products</t>
  </si>
  <si>
    <t>B50003352</t>
  </si>
  <si>
    <t>Jodie Rogers and Marjorie Rogers dba Rogers Uniforms</t>
  </si>
  <si>
    <t>B50003210</t>
  </si>
  <si>
    <t>Fencing Installation and Repair</t>
  </si>
  <si>
    <t>Pictometry Imagery Agreement</t>
  </si>
  <si>
    <t>Pictometry International Corp</t>
  </si>
  <si>
    <t>B50003473</t>
  </si>
  <si>
    <t>Recycling of Milled Asphalt</t>
  </si>
  <si>
    <t>Key Recycling, LLC</t>
  </si>
  <si>
    <t>P527150</t>
  </si>
  <si>
    <t xml:space="preserve">Open Baltimore Data Portal Hosting </t>
  </si>
  <si>
    <t>B50003190</t>
  </si>
  <si>
    <t>Residential Water and Sewer Line Protection Program</t>
  </si>
  <si>
    <t>HomeServe USA, Corp</t>
  </si>
  <si>
    <t>B50003446</t>
  </si>
  <si>
    <t>Monadnock Flex Cuffs</t>
  </si>
  <si>
    <t>Safety League, Inc. d/b/a Atlantic Tactical</t>
  </si>
  <si>
    <t>OEM Parts and Service for Ford Vehicles</t>
  </si>
  <si>
    <t>B50003483</t>
  </si>
  <si>
    <t>Marine Skimmers Maintenance and Repair Parts and Service</t>
  </si>
  <si>
    <t>On-Site Preventative Maintenance for Heavy Duty Vehicles</t>
  </si>
  <si>
    <t>Columbia Fleet Service, Inc.</t>
  </si>
  <si>
    <t>B50003484</t>
  </si>
  <si>
    <t xml:space="preserve">Provide Repair Services for the Central Chilled Water System  </t>
  </si>
  <si>
    <t>B50003531</t>
  </si>
  <si>
    <t>B50003503</t>
  </si>
  <si>
    <t>Complete Fire Protection, LLC</t>
  </si>
  <si>
    <t>Custodial Service for CitiWatch</t>
  </si>
  <si>
    <t>Southern Management Company</t>
  </si>
  <si>
    <t>B50003519</t>
  </si>
  <si>
    <t>Joseph Moreno Sr. d/b/a JM Trucking</t>
  </si>
  <si>
    <t>Pitney Bowes, Inc.</t>
  </si>
  <si>
    <t>B50003559</t>
  </si>
  <si>
    <t>Police Duty Gear</t>
  </si>
  <si>
    <t>P528046</t>
  </si>
  <si>
    <t>B50003612</t>
  </si>
  <si>
    <t>Firefighter Hoods</t>
  </si>
  <si>
    <t>All Hands Fire Equipment LLC</t>
  </si>
  <si>
    <t>Industrial Organizational Solutions, Inc.  d/b/a I/O Solutions</t>
  </si>
  <si>
    <t>B50003386</t>
  </si>
  <si>
    <t>Microsoft Master Services and Premier Support Services Agreement</t>
  </si>
  <si>
    <t>Microsoft Corporation</t>
  </si>
  <si>
    <t>P527034</t>
  </si>
  <si>
    <t>YouthWorks System Software Enhancements and Hosting Agreements</t>
  </si>
  <si>
    <t>Peterbilt of Baltimore, LLC</t>
  </si>
  <si>
    <t>Valley Supply &amp; Equipment Company</t>
  </si>
  <si>
    <t>800 MHz Radio Communications Facilities maintenance Agreement</t>
  </si>
  <si>
    <t>B50003351</t>
  </si>
  <si>
    <t>General Banking Services</t>
  </si>
  <si>
    <t>P528602</t>
  </si>
  <si>
    <t>B50003683</t>
  </si>
  <si>
    <t>SWAT Uniforms</t>
  </si>
  <si>
    <t>MOCAB</t>
  </si>
  <si>
    <t>B50003696</t>
  </si>
  <si>
    <t>Driver Motor Vehicle Information</t>
  </si>
  <si>
    <t>Law Enforement Systems, LLC</t>
  </si>
  <si>
    <t>B50003697</t>
  </si>
  <si>
    <t>OEM Parts and Service for Peterbilt Heavy Duty Trucks</t>
  </si>
  <si>
    <t>OEM Parts and Service for Pierce Fire Apparatus</t>
  </si>
  <si>
    <t>B50003575</t>
  </si>
  <si>
    <t>On-Call Roofing Services</t>
  </si>
  <si>
    <t>Citiroof Corporation</t>
  </si>
  <si>
    <t>Norris Chesapeake Truck Sales, LLC</t>
  </si>
  <si>
    <t>B50003712</t>
  </si>
  <si>
    <t>Ferguson Enterprises, Inc. d/b/a Ferguson Waterworks</t>
  </si>
  <si>
    <t>B50003617</t>
  </si>
  <si>
    <t>Fuel System Testing and Inspection of Fuel Facilities</t>
  </si>
  <si>
    <t>Clean Fuel Associates, Inc.</t>
  </si>
  <si>
    <t>B50003722</t>
  </si>
  <si>
    <t>Spring and Suspension Repair Services (FLEET)</t>
  </si>
  <si>
    <t>B50003294</t>
  </si>
  <si>
    <t>B50003751</t>
  </si>
  <si>
    <t>OEM Parts, Service and Warranty Repairs for Freightliner Heavy Trucks (FLEET) - First Call</t>
  </si>
  <si>
    <t>B50003745</t>
  </si>
  <si>
    <t>B50003818</t>
  </si>
  <si>
    <t>Production Distribution Companies, Inc.</t>
  </si>
  <si>
    <t>Electrical Supplies - See Master Blanket for Manufacturers</t>
  </si>
  <si>
    <t>B50003778</t>
  </si>
  <si>
    <t>Alban Tractor Co. Inc.</t>
  </si>
  <si>
    <t>Sarah e. Coleman d/b/a Four Seasons Nursery &amp; Landscape Services</t>
  </si>
  <si>
    <t>Rental and Service of Portable Chemical Toilets</t>
  </si>
  <si>
    <t>OEM Parts &amp; Service for the SmartWash Storm Touchless Gantry Fleet Washer</t>
  </si>
  <si>
    <t>B50003752</t>
  </si>
  <si>
    <t>Police Human Capitol Resource Management System</t>
  </si>
  <si>
    <t>eResourcePlanner, Inc.</t>
  </si>
  <si>
    <t>B50003897</t>
  </si>
  <si>
    <t>Supply of Fire Hose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</si>
  <si>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</si>
  <si>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</si>
  <si>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</si>
  <si>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</si>
  <si>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</si>
  <si>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</si>
  <si>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</si>
  <si>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</si>
  <si>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</si>
  <si>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</si>
  <si>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</si>
  <si>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</si>
  <si>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</si>
  <si>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</si>
  <si>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</si>
  <si>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</si>
  <si>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</si>
  <si>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</si>
  <si>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B50003879</t>
  </si>
  <si>
    <t>Major Repairs, Upgrades and Replacement of Fuel Tanks</t>
  </si>
  <si>
    <t>B50003927</t>
  </si>
  <si>
    <t>Stanley Security Solutions, Inc.</t>
  </si>
  <si>
    <t>Mosaic Global Sales, LLC</t>
  </si>
  <si>
    <t>B50003586</t>
  </si>
  <si>
    <t>B50003973</t>
  </si>
  <si>
    <t>B50003952</t>
  </si>
  <si>
    <t>Provide Personnel for CCTV Monitoring</t>
  </si>
  <si>
    <t>B50003935</t>
  </si>
  <si>
    <t>Install and Service Rental Storage Lockers for Pools</t>
  </si>
  <si>
    <t>Tiburon Lockers (USA) LLC</t>
  </si>
  <si>
    <t>Technical Services for Liquid Oxygen Plants</t>
  </si>
  <si>
    <t>B50003997</t>
  </si>
  <si>
    <t xml:space="preserve">Welding Equipment &amp; Supplies </t>
  </si>
  <si>
    <t>Milton S. Hershey Medical Center</t>
  </si>
  <si>
    <t>B50003558</t>
  </si>
  <si>
    <t>Towing Management System</t>
  </si>
  <si>
    <t>B50003826</t>
  </si>
  <si>
    <t>F &amp; F and A. Jacobs &amp; Sons, Inc.</t>
  </si>
  <si>
    <t xml:space="preserve">Human Resource Information, E-Time/Payroll License and Human Resources License(Finance) </t>
  </si>
  <si>
    <t>B50003873</t>
  </si>
  <si>
    <t>Parts and Service for Tennant Scrubbers - Seepers and Litter Vacs</t>
  </si>
  <si>
    <t>P528141</t>
  </si>
  <si>
    <t>P531603</t>
  </si>
  <si>
    <t>Bio-Rad Laboratories</t>
  </si>
  <si>
    <t>Annual Renewals</t>
  </si>
  <si>
    <t>P531583</t>
  </si>
  <si>
    <t>B50004055</t>
  </si>
  <si>
    <t>Arrow Safety Device Company</t>
  </si>
  <si>
    <t>B50004010</t>
  </si>
  <si>
    <t>Ash Borer Treatment</t>
  </si>
  <si>
    <t>PHI Air Medical, LLC</t>
  </si>
  <si>
    <t>EZ-IO Needles and Equipment</t>
  </si>
  <si>
    <t>Non-Emergent Air Transportation</t>
  </si>
  <si>
    <t>Rocky Mountain Holdings, LLC</t>
  </si>
  <si>
    <t>Tennant Sales and Service Company</t>
  </si>
  <si>
    <t>P531659</t>
  </si>
  <si>
    <t>LAW</t>
  </si>
  <si>
    <t>Clio User License Agreement (ULA)</t>
  </si>
  <si>
    <t>Themis Solutions, Inc.</t>
  </si>
  <si>
    <t>Ground Ladder Testing</t>
  </si>
  <si>
    <t>Baltimore Meineke, LLC</t>
  </si>
  <si>
    <t>ABC Radiator &amp; Welding Corporation</t>
  </si>
  <si>
    <t>Onsite Solar Power Purchase Agreement</t>
  </si>
  <si>
    <t>Constellation Solar Maryland MC,LLC</t>
  </si>
  <si>
    <t>P529044</t>
  </si>
  <si>
    <t>Arrow International, Inc.</t>
  </si>
  <si>
    <t>P529805</t>
  </si>
  <si>
    <t>P526941</t>
  </si>
  <si>
    <t>Injectable Medicines -Pharmaceuticals for the Fire Department</t>
  </si>
  <si>
    <t>P524875</t>
  </si>
  <si>
    <t>P525223</t>
  </si>
  <si>
    <t>P525224</t>
  </si>
  <si>
    <t>ACA (Affordable Care Act) Compliance and IRD Reporting</t>
  </si>
  <si>
    <t>Tango Health, Inc.</t>
  </si>
  <si>
    <t>P532543</t>
  </si>
  <si>
    <t>P532405</t>
  </si>
  <si>
    <t>Cityworks Master Licnse and Maintenance Agreement</t>
  </si>
  <si>
    <t>MOHS</t>
  </si>
  <si>
    <t>Steven R. Schulte d/b/a S.R. Schulte Contracting</t>
  </si>
  <si>
    <t>Anne Clewell Graphic Design, LLC</t>
  </si>
  <si>
    <t>P532591</t>
  </si>
  <si>
    <t>B50003989</t>
  </si>
  <si>
    <r>
      <t xml:space="preserve">Food and Beverage Vending Services - </t>
    </r>
    <r>
      <rPr>
        <sz val="10"/>
        <color rgb="FFFF0000"/>
        <rFont val="Arial"/>
        <family val="2"/>
      </rPr>
      <t>REVENUE</t>
    </r>
  </si>
  <si>
    <t>Black Tie Services, LLP</t>
  </si>
  <si>
    <t>B50004153</t>
  </si>
  <si>
    <t>Ferguson Waterworks LLC</t>
  </si>
  <si>
    <t>P532496</t>
  </si>
  <si>
    <t>P532429</t>
  </si>
  <si>
    <t>B50004177</t>
  </si>
  <si>
    <t>B50004074</t>
  </si>
  <si>
    <t>Non-Emergent Intra-Hospital Air Transportation</t>
  </si>
  <si>
    <t>Air Ambulance Specialists, Inc.</t>
  </si>
  <si>
    <t>Trigyn Technologies, Inc.</t>
  </si>
  <si>
    <t>B50004207</t>
  </si>
  <si>
    <t>Repair and Installation Services for Building Glass</t>
  </si>
  <si>
    <t>Aspen Building Products, Inc.</t>
  </si>
  <si>
    <t>P527649</t>
  </si>
  <si>
    <t>B50004208</t>
  </si>
  <si>
    <t>Recycle Containers &amp; Lids</t>
  </si>
  <si>
    <t>Rehrig Pacific Company</t>
  </si>
  <si>
    <t xml:space="preserve">Municipal Emergency Services, Inc. </t>
  </si>
  <si>
    <t>CareFirst of Maryland, Inc.</t>
  </si>
  <si>
    <t>B50004256</t>
  </si>
  <si>
    <t>Laboratory Gases, Chemicals and Supplies</t>
  </si>
  <si>
    <t>Fisher Scientific Company, LLC</t>
  </si>
  <si>
    <t>P2 Cleaning Services, LLC</t>
  </si>
  <si>
    <t>Corporate Maintenance Group, LLC</t>
  </si>
  <si>
    <t>B50004096</t>
  </si>
  <si>
    <t>Brokerage of a Bicycle Sharing System Advertising and Sponsorship</t>
  </si>
  <si>
    <t>Global Spectrum, L.P. d/b/a Spectra</t>
  </si>
  <si>
    <t xml:space="preserve">USC/Canterbury   Corporation                        </t>
  </si>
  <si>
    <t>Star Computer Supply, LLC</t>
  </si>
  <si>
    <t>Applied Technology Services, Inc.</t>
  </si>
  <si>
    <t>Daly Computers, Inc.</t>
  </si>
  <si>
    <t>P521877</t>
  </si>
  <si>
    <t>P533179</t>
  </si>
  <si>
    <t>EnergyCap, Inc.</t>
  </si>
  <si>
    <t>Liberty Lumber &amp; Supply Co., Inc. d/b/a Pikesville Lumber Company</t>
  </si>
  <si>
    <t>P533605</t>
  </si>
  <si>
    <t>Providing Temporary Administrative Personnel Services</t>
  </si>
  <si>
    <t>Premier Staffing Source, Inc.</t>
  </si>
  <si>
    <t>B50004356</t>
  </si>
  <si>
    <t>Chesterton Mechanical Seals</t>
  </si>
  <si>
    <t>Woleseley Industrial Group, a division of Ferguson Enterprises</t>
  </si>
  <si>
    <t>B50004202</t>
  </si>
  <si>
    <t>Temporary Medical Personnel Services</t>
  </si>
  <si>
    <t>P534294</t>
  </si>
  <si>
    <t>B50004386</t>
  </si>
  <si>
    <t xml:space="preserve">Decals and Striping </t>
  </si>
  <si>
    <t>C &amp; W Construction Company</t>
  </si>
  <si>
    <t>Motorola Radio Equipment Master Purchase Agreement</t>
  </si>
  <si>
    <t>Atlantic Emergency Solutions, Inc,</t>
  </si>
  <si>
    <t>Ennis Paint, Inc.</t>
  </si>
  <si>
    <t>B50004390</t>
  </si>
  <si>
    <t>OEM Parts and Service for LTI Ladder Trucks</t>
  </si>
  <si>
    <t>B50004259</t>
  </si>
  <si>
    <t>B50004050</t>
  </si>
  <si>
    <t>Body Worn Cameras</t>
  </si>
  <si>
    <t>P527412</t>
  </si>
  <si>
    <t>Large Water Meter Testing, Repair and Replacement Services</t>
  </si>
  <si>
    <t>B50004211</t>
  </si>
  <si>
    <t>Design, Installation, Operation and Maintenance of a Bike Share System for the City of Baltimore</t>
  </si>
  <si>
    <t>Bewegen Technologies, Inc.</t>
  </si>
  <si>
    <t>Gambrills Equipment Co. Inc. (2nd Call)</t>
  </si>
  <si>
    <t>B50004394</t>
  </si>
  <si>
    <t>P523766</t>
  </si>
  <si>
    <t>P525696</t>
  </si>
  <si>
    <t>P525083</t>
  </si>
  <si>
    <t>P520454</t>
  </si>
  <si>
    <t>P526712</t>
  </si>
  <si>
    <t>P528510</t>
  </si>
  <si>
    <t>P532176</t>
  </si>
  <si>
    <t>P522299</t>
  </si>
  <si>
    <t>P531956</t>
  </si>
  <si>
    <t>P531063</t>
  </si>
  <si>
    <t>P523147</t>
  </si>
  <si>
    <t>B50004467</t>
  </si>
  <si>
    <t>Supply and Deliver Water Dispensers &amp; Bottled Water</t>
  </si>
  <si>
    <t>Maintenance &amp; Repair of Holmatro Tools</t>
  </si>
  <si>
    <t>Furniture (Office, School, Library, etc) and Equipment</t>
  </si>
  <si>
    <t>Douron, Incorporated</t>
  </si>
  <si>
    <t>American Design Associates, inc.</t>
  </si>
  <si>
    <t>P524915</t>
  </si>
  <si>
    <t>P533597</t>
  </si>
  <si>
    <t>B50004150</t>
  </si>
  <si>
    <t>HABC</t>
  </si>
  <si>
    <t>P528069</t>
  </si>
  <si>
    <t>PVS Technologies, Inc</t>
  </si>
  <si>
    <t>P533569</t>
  </si>
  <si>
    <t>B50004506</t>
  </si>
  <si>
    <t>Provide &amp; Deliver Various Trees for Tree Baltimore Initiative</t>
  </si>
  <si>
    <t>SiteOne Landscape Supply</t>
  </si>
  <si>
    <t>Clear Ridge Nursery, Inc.</t>
  </si>
  <si>
    <t>B50004491</t>
  </si>
  <si>
    <t>Santos Construction Company, Inc</t>
  </si>
  <si>
    <t>B50004534</t>
  </si>
  <si>
    <t>Scrap Tire Collection, Disposal and Recycling Service</t>
  </si>
  <si>
    <t xml:space="preserve"> Auston Transfer &amp; Processing L.L.C.</t>
  </si>
  <si>
    <t>B50004443</t>
  </si>
  <si>
    <t>Advant-Edge Solutions of Middle Atlantic, Inc.</t>
  </si>
  <si>
    <t>B50004509</t>
  </si>
  <si>
    <t>Supply &amp; Deliver Spring &amp; Fall Trees Planting &amp; Maintenance</t>
  </si>
  <si>
    <t>P527031</t>
  </si>
  <si>
    <t>P531177</t>
  </si>
  <si>
    <t>Old Town Hotel Group, LLC d/b/a Holiday Inn Express Baltimore Downtown</t>
  </si>
  <si>
    <t>OHIB Hotel, LLC d/b/a Holiday-Inn Baltimore- Inner Harbor</t>
  </si>
  <si>
    <t>B50004514</t>
  </si>
  <si>
    <t>B50004094</t>
  </si>
  <si>
    <t>B50004455</t>
  </si>
  <si>
    <t>B50004531</t>
  </si>
  <si>
    <t>Promotional Items</t>
  </si>
  <si>
    <t>Promotions Ulimited, Inc.</t>
  </si>
  <si>
    <t>TrayPML</t>
  </si>
  <si>
    <t>Authenic Promotions.com</t>
  </si>
  <si>
    <t>B50004560</t>
  </si>
  <si>
    <t>Mohawk Cryo, LLC</t>
  </si>
  <si>
    <t>B50004553</t>
  </si>
  <si>
    <t xml:space="preserve">Maintenance, Repair and Installation for Electronic Security Systems </t>
  </si>
  <si>
    <t>P530583</t>
  </si>
  <si>
    <t>B50004548</t>
  </si>
  <si>
    <t>Automotive Air Conditioning System Repairs</t>
  </si>
  <si>
    <t xml:space="preserve">LIFEPAK 15 Defibrillator Maintenance  </t>
  </si>
  <si>
    <t>B50004496</t>
  </si>
  <si>
    <t>Audit Financial Statements</t>
  </si>
  <si>
    <t>Azteca Systems, Inc.</t>
  </si>
  <si>
    <t>P520689</t>
  </si>
  <si>
    <t>B50004568</t>
  </si>
  <si>
    <t>Provide Various Rental Vehicles</t>
  </si>
  <si>
    <t>Provde Various Rental Vehicles</t>
  </si>
  <si>
    <t>P535444</t>
  </si>
  <si>
    <t>Traffic Suite for Speed Sentry Units</t>
  </si>
  <si>
    <t>Intuitive Control Systems, Inc.</t>
  </si>
  <si>
    <t>B50004619</t>
  </si>
  <si>
    <t>Typeset City Annual Financial Report</t>
  </si>
  <si>
    <t>P527911</t>
  </si>
  <si>
    <t>P527737</t>
  </si>
  <si>
    <t>B50004599</t>
  </si>
  <si>
    <t>P535863</t>
  </si>
  <si>
    <t>P531873</t>
  </si>
  <si>
    <t>Background Investigation Services</t>
  </si>
  <si>
    <t>B50004593</t>
  </si>
  <si>
    <t>Brenntag Northwast, Inc.</t>
  </si>
  <si>
    <t xml:space="preserve"> Dress and Work Uniforms</t>
  </si>
  <si>
    <t>B50004550</t>
  </si>
  <si>
    <t>B50004552</t>
  </si>
  <si>
    <t>Aftermarket Body and Fender Parts</t>
  </si>
  <si>
    <t>B50004505</t>
  </si>
  <si>
    <t>Periodic Maintenance of Operable Walls</t>
  </si>
  <si>
    <t>National Airwall Systems LLC</t>
  </si>
  <si>
    <t>B50004268</t>
  </si>
  <si>
    <t>311 Customer Resource Management (CRM) System</t>
  </si>
  <si>
    <t>Incapsulate, LLC</t>
  </si>
  <si>
    <t>Gartner for IT Executive  and Leaders Agreement</t>
  </si>
  <si>
    <t>P528566</t>
  </si>
  <si>
    <t>B50004656</t>
  </si>
  <si>
    <t>Paint &amp; Paint Products</t>
  </si>
  <si>
    <t>The McCormick Paint Works Company</t>
  </si>
  <si>
    <t>Physio-Control, Inc.</t>
  </si>
  <si>
    <t>B50004664</t>
  </si>
  <si>
    <t>B50004090</t>
  </si>
  <si>
    <t>Network Hardware</t>
  </si>
  <si>
    <t>Data Connect Enterprise, Inc.</t>
  </si>
  <si>
    <t>Nu-Vision Technologies LLC d/b/a Blackbox Network Services</t>
  </si>
  <si>
    <t>CDW Government LLC</t>
  </si>
  <si>
    <t>Data Networks of America, Inc.</t>
  </si>
  <si>
    <t>En-Net Services, L.L.C.</t>
  </si>
  <si>
    <t>PCMG, Inc.</t>
  </si>
  <si>
    <t>DISYS Solutions, Inc</t>
  </si>
  <si>
    <t>Knight Point Systems,LLC</t>
  </si>
  <si>
    <t>Easten Controls, Inc.</t>
  </si>
  <si>
    <t>B50004684</t>
  </si>
  <si>
    <t>B50004669</t>
  </si>
  <si>
    <t>B50004602</t>
  </si>
  <si>
    <t>Emergency Vehicle Lighting and Accessories</t>
  </si>
  <si>
    <t>B50004680</t>
  </si>
  <si>
    <t>Stauffer Glove &amp; Safety Company</t>
  </si>
  <si>
    <t>A &amp; A Sales Associates, LLC</t>
  </si>
  <si>
    <t>P536726</t>
  </si>
  <si>
    <t>B50004685</t>
  </si>
  <si>
    <t>Commoditiesusa, Inc.</t>
  </si>
  <si>
    <t>P536729</t>
  </si>
  <si>
    <t>P536955</t>
  </si>
  <si>
    <t>60 Month Lease of Mailing Systems</t>
  </si>
  <si>
    <t>P536929</t>
  </si>
  <si>
    <t>B50004714</t>
  </si>
  <si>
    <t>K.L. Lemmon &amp; Son Hay &amp; Straw, LLC</t>
  </si>
  <si>
    <t>P535998</t>
  </si>
  <si>
    <t>P533136</t>
  </si>
  <si>
    <t>Security Cameras and Software Upgrade</t>
  </si>
  <si>
    <t>Skylin Network Engineering, LLC</t>
  </si>
  <si>
    <t>B50004682</t>
  </si>
  <si>
    <t>Furnish and Deliver Various soil and Sand Products</t>
  </si>
  <si>
    <t>B50004332</t>
  </si>
  <si>
    <t>B50004670</t>
  </si>
  <si>
    <t>B50004724</t>
  </si>
  <si>
    <t>STD Medications</t>
  </si>
  <si>
    <t>Klein's Tower Plaza, Inc.</t>
  </si>
  <si>
    <t>Belair Road Supply Company, Incorporated</t>
  </si>
  <si>
    <t>B50004705</t>
  </si>
  <si>
    <t>Restroom Paper and Soap Supplies for Baltimore Convention Center</t>
  </si>
  <si>
    <t>S. Freedman &amp; Sons, Inc.</t>
  </si>
  <si>
    <t>B50004671</t>
  </si>
  <si>
    <t>Repair and Maintenance Services for Electrical Motors above 300 H.P.</t>
  </si>
  <si>
    <t>P530639</t>
  </si>
  <si>
    <t>P537075</t>
  </si>
  <si>
    <t>B50004741</t>
  </si>
  <si>
    <t>Joseph Heil Company, Inc.</t>
  </si>
  <si>
    <t>B50004495</t>
  </si>
  <si>
    <t>Noah Garrison d/b/a The Garrison Company Landscape Division</t>
  </si>
  <si>
    <t>DSG</t>
  </si>
  <si>
    <t>B50004606</t>
  </si>
  <si>
    <t>Janitorial Services for Area D</t>
  </si>
  <si>
    <t>N.O.W., LLC</t>
  </si>
  <si>
    <t>B50004778</t>
  </si>
  <si>
    <t>A.S.B</t>
  </si>
  <si>
    <t>P537268</t>
  </si>
  <si>
    <t>P536102</t>
  </si>
  <si>
    <t>B50004661</t>
  </si>
  <si>
    <t>S&amp;S Worldwide, Inc.</t>
  </si>
  <si>
    <t>Integrated Pest Management Program</t>
  </si>
  <si>
    <t>B50004618</t>
  </si>
  <si>
    <t>Master Snow Removal Services</t>
  </si>
  <si>
    <t>Harford Tree Experts &amp; Landscaping, Inc</t>
  </si>
  <si>
    <t>Waynetta Mitchell d/b/a Carroll Concrete Construction CO,</t>
  </si>
  <si>
    <t>AB Trucking &amp; Contracting LLC</t>
  </si>
  <si>
    <t>A. Halcon Contractors, Inc</t>
  </si>
  <si>
    <t>LJW Inc.</t>
  </si>
  <si>
    <t>PL Specialists LLC</t>
  </si>
  <si>
    <t>D&amp;B Construction, Incorporated</t>
  </si>
  <si>
    <t>LG Construction, Inc.</t>
  </si>
  <si>
    <t>AshBritt, Inc.</t>
  </si>
  <si>
    <t>Metropolitian Industrial Services, LLC</t>
  </si>
  <si>
    <t>Crusse Construction LLC</t>
  </si>
  <si>
    <t>Manuel Landscaping Inc</t>
  </si>
  <si>
    <t>Destiny Group, Inc d/b/a KMT Contractors</t>
  </si>
  <si>
    <t>B50004722</t>
  </si>
  <si>
    <t>Irrigation and Repairs of City Owned Fountains</t>
  </si>
  <si>
    <t>B50004598</t>
  </si>
  <si>
    <t>Dental Health Products Incorporated</t>
  </si>
  <si>
    <t>B50004772</t>
  </si>
  <si>
    <t>Instruments and Instrumentation Parts</t>
  </si>
  <si>
    <t>P527694</t>
  </si>
  <si>
    <t>P529439</t>
  </si>
  <si>
    <t>P528895</t>
  </si>
  <si>
    <t>Adapt Pharma Inc.</t>
  </si>
  <si>
    <t>B50004662</t>
  </si>
  <si>
    <t>EMT Services</t>
  </si>
  <si>
    <t>Grace Ambulance Services, LLC</t>
  </si>
  <si>
    <t>Emergency Management</t>
  </si>
  <si>
    <t>B50004718</t>
  </si>
  <si>
    <t>Citywide Mass Notification System</t>
  </si>
  <si>
    <t>B50004709</t>
  </si>
  <si>
    <t>Vehicle Exhaust Repairs</t>
  </si>
  <si>
    <t>Beltway Kenwood, LLC</t>
  </si>
  <si>
    <t>Alere Determine and Clearview Complete HIV Test Kits</t>
  </si>
  <si>
    <t>B50004770</t>
  </si>
  <si>
    <t>OEM and Aftermarket Parts and Repair for Lawn Mowers and Landscape Equipment</t>
  </si>
  <si>
    <t>Holabird Development Corporation t/a Port City Equipment (1st Call)</t>
  </si>
  <si>
    <t>B50004600</t>
  </si>
  <si>
    <t>Various Gloves</t>
  </si>
  <si>
    <t>Interboro Packaging Corporation</t>
  </si>
  <si>
    <t>Veritv Operating Company</t>
  </si>
  <si>
    <t>B50004801</t>
  </si>
  <si>
    <t>OEM Parts and Service for Stellar Truck Bodies</t>
  </si>
  <si>
    <t>Waste Equipment</t>
  </si>
  <si>
    <t>P537851</t>
  </si>
  <si>
    <t>Living Roof Stewardship</t>
  </si>
  <si>
    <t>P532978</t>
  </si>
  <si>
    <t>P532977</t>
  </si>
  <si>
    <t>P537224</t>
  </si>
  <si>
    <t>P532945</t>
  </si>
  <si>
    <t>P534281</t>
  </si>
  <si>
    <t>E.J. Ward, Inc.</t>
  </si>
  <si>
    <t>B50004815</t>
  </si>
  <si>
    <t xml:space="preserve">Industrial Bearings and Related Seals  </t>
  </si>
  <si>
    <t>B50004826</t>
  </si>
  <si>
    <t>B50004809</t>
  </si>
  <si>
    <t>Addams</t>
  </si>
  <si>
    <t>911 Customer Premise Equipment (CPE) System</t>
  </si>
  <si>
    <t>Carousel Industries of North America, Inc.</t>
  </si>
  <si>
    <t>P530898</t>
  </si>
  <si>
    <t>P534307</t>
  </si>
  <si>
    <t>P535834</t>
  </si>
  <si>
    <t>P536184</t>
  </si>
  <si>
    <t>P538039</t>
  </si>
  <si>
    <t>Anderson</t>
  </si>
  <si>
    <t>Bio-Rad Elisa Combo Kits</t>
  </si>
  <si>
    <t>P534127</t>
  </si>
  <si>
    <t>B50004813</t>
  </si>
  <si>
    <t>Interior Renovation, Carpentry and Associated Trades</t>
  </si>
  <si>
    <t>B50004845</t>
  </si>
  <si>
    <t>B50004839</t>
  </si>
  <si>
    <t>P529920</t>
  </si>
  <si>
    <t>ETR Facilitator's Five Year License</t>
  </si>
  <si>
    <t>ETR Associates, Inc.</t>
  </si>
  <si>
    <t>DNA Lab Supplies</t>
  </si>
  <si>
    <t>P535962</t>
  </si>
  <si>
    <t>Lease on Canon Oce Colorwave 500 System</t>
  </si>
  <si>
    <t>Print-O-Stat, Inc.</t>
  </si>
  <si>
    <t>B50004516</t>
  </si>
  <si>
    <t>P535873</t>
  </si>
  <si>
    <t>B50004608</t>
  </si>
  <si>
    <t>Various Games for Recreation Centers</t>
  </si>
  <si>
    <t>S &amp; S Worldwide</t>
  </si>
  <si>
    <t>P535711</t>
  </si>
  <si>
    <t>P535434</t>
  </si>
  <si>
    <t>P535465</t>
  </si>
  <si>
    <t>P535464</t>
  </si>
  <si>
    <t>Smith Auto Glass</t>
  </si>
  <si>
    <t>EZ-1 DNA Investigator Kits</t>
  </si>
  <si>
    <t>P535563</t>
  </si>
  <si>
    <t>P535572</t>
  </si>
  <si>
    <t>P535574</t>
  </si>
  <si>
    <t>B50004849</t>
  </si>
  <si>
    <t>Phosphoric Acid - 15%</t>
  </si>
  <si>
    <t>Chemrite, Inc.</t>
  </si>
  <si>
    <t>B50004902</t>
  </si>
  <si>
    <t>P538712</t>
  </si>
  <si>
    <t>P526450</t>
  </si>
  <si>
    <t>P526449</t>
  </si>
  <si>
    <t>P535433</t>
  </si>
  <si>
    <t>B50004854</t>
  </si>
  <si>
    <t>Technical Specialist Inc.</t>
  </si>
  <si>
    <t>SCD Information Technology</t>
  </si>
  <si>
    <t xml:space="preserve">Highlander Contracting Company </t>
  </si>
  <si>
    <t>B50004841</t>
  </si>
  <si>
    <t>B50004830</t>
  </si>
  <si>
    <t>Evergreen Landscape &amp; Design Corp.</t>
  </si>
  <si>
    <t>Mowing &amp; Debris Removal for Vacant Lots &amp; Abandoned Proprties II</t>
  </si>
  <si>
    <t>P535404</t>
  </si>
  <si>
    <t>B50004504</t>
  </si>
  <si>
    <t>Unemployment Insurance Program</t>
  </si>
  <si>
    <t>Strategic Cost Control Inc. d/b/a Coporate Cost Control</t>
  </si>
  <si>
    <t>DGS, DPW &amp; Others</t>
  </si>
  <si>
    <t>B50004917</t>
  </si>
  <si>
    <t>East Coast Welding &amp; Construction Co., Inc</t>
  </si>
  <si>
    <t>Power &amp; Combustion, Inc.</t>
  </si>
  <si>
    <t>B50004958</t>
  </si>
  <si>
    <t>Fire Hydrants &amp; Replacement Parts</t>
  </si>
  <si>
    <t>Ferguson Enterprises Inc d/b/a Ferguson Waterworks</t>
  </si>
  <si>
    <t>B50004973</t>
  </si>
  <si>
    <t>Iron Pipe &amp; Fittings</t>
  </si>
  <si>
    <t>Ferguson Enterprise Inc d/b/a Ferguson Waterworks</t>
  </si>
  <si>
    <t>P534939</t>
  </si>
  <si>
    <t>P528036</t>
  </si>
  <si>
    <t>P535575</t>
  </si>
  <si>
    <t>WM Recycle America LLC</t>
  </si>
  <si>
    <t>P527796</t>
  </si>
  <si>
    <t>P527797</t>
  </si>
  <si>
    <t>P527798</t>
  </si>
  <si>
    <t>B50004930</t>
  </si>
  <si>
    <t>Aluminum Street Light Poles &amp; Accessories</t>
  </si>
  <si>
    <t>Flagpoles Inc.</t>
  </si>
  <si>
    <t>B50005001</t>
  </si>
  <si>
    <t>P540084</t>
  </si>
  <si>
    <t xml:space="preserve">B50004936 </t>
  </si>
  <si>
    <t>P540087</t>
  </si>
  <si>
    <t>P520659</t>
  </si>
  <si>
    <t>P528925</t>
  </si>
  <si>
    <t>Buyer</t>
  </si>
  <si>
    <t>P538531</t>
  </si>
  <si>
    <t>P538999</t>
  </si>
  <si>
    <t>P534205</t>
  </si>
  <si>
    <t>P531664</t>
  </si>
  <si>
    <t>P529221</t>
  </si>
  <si>
    <t>P529222</t>
  </si>
  <si>
    <t>P535700</t>
  </si>
  <si>
    <t>P535701</t>
  </si>
  <si>
    <t>P535702</t>
  </si>
  <si>
    <t>P538269</t>
  </si>
  <si>
    <t>P537579</t>
  </si>
  <si>
    <t>P539960</t>
  </si>
  <si>
    <t>B50004947</t>
  </si>
  <si>
    <t>P540598</t>
  </si>
  <si>
    <t>P540160</t>
  </si>
  <si>
    <t>B50005047</t>
  </si>
  <si>
    <t>P540278</t>
  </si>
  <si>
    <t>P536230</t>
  </si>
  <si>
    <t>B50004896</t>
  </si>
  <si>
    <t>P540352</t>
  </si>
  <si>
    <t>P539765</t>
  </si>
  <si>
    <t>P536252</t>
  </si>
  <si>
    <t>P536253</t>
  </si>
  <si>
    <t>P536566</t>
  </si>
  <si>
    <t>P537536</t>
  </si>
  <si>
    <t>P529113</t>
  </si>
  <si>
    <t>P529435</t>
  </si>
  <si>
    <t>P529433</t>
  </si>
  <si>
    <t>P538076</t>
  </si>
  <si>
    <t>P537826</t>
  </si>
  <si>
    <t>P532595</t>
  </si>
  <si>
    <t>P533073</t>
  </si>
  <si>
    <t>P536357</t>
  </si>
  <si>
    <t>P539694</t>
  </si>
  <si>
    <t>P536976</t>
  </si>
  <si>
    <t>P539116</t>
  </si>
  <si>
    <t>P536586</t>
  </si>
  <si>
    <t>P537751</t>
  </si>
  <si>
    <t>P538168</t>
  </si>
  <si>
    <t>P538167</t>
  </si>
  <si>
    <t>P538421</t>
  </si>
  <si>
    <t>P538486</t>
  </si>
  <si>
    <t>P538487</t>
  </si>
  <si>
    <t>P539633</t>
  </si>
  <si>
    <t>L/B Water Service, Inc</t>
  </si>
  <si>
    <t>P539635</t>
  </si>
  <si>
    <t>Garden State Highway Products, Inc.</t>
  </si>
  <si>
    <t>P536375</t>
  </si>
  <si>
    <t>P541663</t>
  </si>
  <si>
    <t>Energy Performance Contract</t>
  </si>
  <si>
    <t>Johnson Controls Inc.</t>
  </si>
  <si>
    <t>P541664</t>
  </si>
  <si>
    <t>Energy Systems Group, LLC</t>
  </si>
  <si>
    <t>P541665</t>
  </si>
  <si>
    <t>Constellation Energy</t>
  </si>
  <si>
    <t>B50005017</t>
  </si>
  <si>
    <t>Background Investigation Outsourcing </t>
  </si>
  <si>
    <t>Kentech Consulting</t>
  </si>
  <si>
    <t>P539787</t>
  </si>
  <si>
    <t>Merrick- Lime Slaker Replacement parts</t>
  </si>
  <si>
    <t>Column19</t>
  </si>
  <si>
    <t>P541824</t>
  </si>
  <si>
    <t>B50005149</t>
  </si>
  <si>
    <t>Lock Box Service</t>
  </si>
  <si>
    <t>Merkle</t>
  </si>
  <si>
    <t>P535850</t>
  </si>
  <si>
    <t>P541782</t>
  </si>
  <si>
    <t>Mainframe Hosting and Support Agreement</t>
  </si>
  <si>
    <t>Computer Technologies </t>
  </si>
  <si>
    <t>P541156</t>
  </si>
  <si>
    <t>P541154</t>
  </si>
  <si>
    <t>BP-4907</t>
  </si>
  <si>
    <t>Pharmacy Benefit Management Services</t>
  </si>
  <si>
    <t>P541164</t>
  </si>
  <si>
    <t>B50004890</t>
  </si>
  <si>
    <t>Medical Administration Services Staff HMO</t>
  </si>
  <si>
    <t>Medical Administration Services PPO</t>
  </si>
  <si>
    <t>CareFirst BlueCross BlueShield</t>
  </si>
  <si>
    <t>Lion Totak Care Inc</t>
  </si>
  <si>
    <t>1 x 2yr</t>
  </si>
  <si>
    <t>1 x 5yr</t>
  </si>
  <si>
    <t>2 x 5yr</t>
  </si>
  <si>
    <t>4 x 1yr</t>
  </si>
  <si>
    <t>P529175</t>
  </si>
  <si>
    <t>P541344</t>
  </si>
  <si>
    <t>P541343</t>
  </si>
  <si>
    <t>P529369</t>
  </si>
  <si>
    <t xml:space="preserve">Fleetpro, Inc. </t>
  </si>
  <si>
    <t>P529416</t>
  </si>
  <si>
    <t>P529415</t>
  </si>
  <si>
    <t>Baltimore Freightliner</t>
  </si>
  <si>
    <t>P531523</t>
  </si>
  <si>
    <t>P535831</t>
  </si>
  <si>
    <t>P540115</t>
  </si>
  <si>
    <t>P540113</t>
  </si>
  <si>
    <t>P536584</t>
  </si>
  <si>
    <t>B50004627</t>
  </si>
  <si>
    <t>DOT &amp; FINANCE</t>
  </si>
  <si>
    <t>FLEET, BCPD &amp; BCFD</t>
  </si>
  <si>
    <t>P538037  </t>
  </si>
  <si>
    <t>P538038</t>
  </si>
  <si>
    <t>P538386</t>
  </si>
  <si>
    <t>P537814</t>
  </si>
  <si>
    <t>P537815</t>
  </si>
  <si>
    <t>P539242</t>
  </si>
  <si>
    <t>P539348</t>
  </si>
  <si>
    <t>P538397</t>
  </si>
  <si>
    <t>P538778</t>
  </si>
  <si>
    <t>P534739</t>
  </si>
  <si>
    <t>P531307</t>
  </si>
  <si>
    <t>P538584</t>
  </si>
  <si>
    <t>P536099</t>
  </si>
  <si>
    <t>P538032</t>
  </si>
  <si>
    <t>P538027</t>
  </si>
  <si>
    <t>P538040</t>
  </si>
  <si>
    <t>P538044</t>
  </si>
  <si>
    <t>P538043</t>
  </si>
  <si>
    <t>P538041</t>
  </si>
  <si>
    <t>P537699</t>
  </si>
  <si>
    <t>P537056</t>
  </si>
  <si>
    <t>P537170</t>
  </si>
  <si>
    <t>P535724</t>
  </si>
  <si>
    <t>P535725</t>
  </si>
  <si>
    <t>P535726</t>
  </si>
  <si>
    <t>P535400</t>
  </si>
  <si>
    <t>P531118</t>
  </si>
  <si>
    <t>P541948</t>
  </si>
  <si>
    <t>B50005060</t>
  </si>
  <si>
    <t>B50004704</t>
  </si>
  <si>
    <t>P538330</t>
  </si>
  <si>
    <t>P536772</t>
  </si>
  <si>
    <t>P536791</t>
  </si>
  <si>
    <t>P536787</t>
  </si>
  <si>
    <t>P536783</t>
  </si>
  <si>
    <t>P536784</t>
  </si>
  <si>
    <t>P536785</t>
  </si>
  <si>
    <t>P536786</t>
  </si>
  <si>
    <t>P536790</t>
  </si>
  <si>
    <t>P536782</t>
  </si>
  <si>
    <t>P536788</t>
  </si>
  <si>
    <t>P536793</t>
  </si>
  <si>
    <t>P536792</t>
  </si>
  <si>
    <t>P536789</t>
  </si>
  <si>
    <t>P536615</t>
  </si>
  <si>
    <t>P518127</t>
  </si>
  <si>
    <t>P533758</t>
  </si>
  <si>
    <t>P528315</t>
  </si>
  <si>
    <t>P527411</t>
  </si>
  <si>
    <t>P531066</t>
  </si>
  <si>
    <t>P537387</t>
  </si>
  <si>
    <t xml:space="preserve"> P537115</t>
  </si>
  <si>
    <t>P537114</t>
  </si>
  <si>
    <t>P539483</t>
  </si>
  <si>
    <t>P539482</t>
  </si>
  <si>
    <t>P539216</t>
  </si>
  <si>
    <t>P539218</t>
  </si>
  <si>
    <t>P539217</t>
  </si>
  <si>
    <t>P538147</t>
  </si>
  <si>
    <t xml:space="preserve">P538148
</t>
  </si>
  <si>
    <t>P535853</t>
  </si>
  <si>
    <t>P526187</t>
  </si>
  <si>
    <t>P539310</t>
  </si>
  <si>
    <t>L/B Water Service, Inc.</t>
  </si>
  <si>
    <t>P532200</t>
  </si>
  <si>
    <t>Provide Chlorination and De-Chlorination Parts and Service</t>
  </si>
  <si>
    <t>P536975</t>
  </si>
  <si>
    <t>P536874</t>
  </si>
  <si>
    <t>P536875</t>
  </si>
  <si>
    <t>P536876</t>
  </si>
  <si>
    <t xml:space="preserve">P536860
</t>
  </si>
  <si>
    <t>P536861</t>
  </si>
  <si>
    <t xml:space="preserve">Ferguson Waterworks DBA Wolsely Industrial Group </t>
  </si>
  <si>
    <t xml:space="preserve">Core &amp; Main LP </t>
  </si>
  <si>
    <t>P539326</t>
  </si>
  <si>
    <t>Carter Drive Parts</t>
  </si>
  <si>
    <t>P541952</t>
  </si>
  <si>
    <t>B50005113</t>
  </si>
  <si>
    <t xml:space="preserve">J.C. Ehrlich d/b/a Target Specialty Products </t>
  </si>
  <si>
    <t>P541953</t>
  </si>
  <si>
    <t xml:space="preserve">Regional Pest Management </t>
  </si>
  <si>
    <t>Projection Video Services, Inc</t>
  </si>
  <si>
    <t>Convention Center Audio/Video Services</t>
  </si>
  <si>
    <t>P522303</t>
  </si>
  <si>
    <t>Kuehne Company</t>
  </si>
  <si>
    <t>P537199</t>
  </si>
  <si>
    <t>P541907</t>
  </si>
  <si>
    <t>P535414</t>
  </si>
  <si>
    <t>P535372</t>
  </si>
  <si>
    <t>P535410</t>
  </si>
  <si>
    <t>P529255</t>
  </si>
  <si>
    <t>P535616</t>
  </si>
  <si>
    <t>P536838</t>
  </si>
  <si>
    <t>P534042</t>
  </si>
  <si>
    <t>P535140</t>
  </si>
  <si>
    <t>P535413</t>
  </si>
  <si>
    <t>P535365</t>
  </si>
  <si>
    <t xml:space="preserve">Citizens Pharmacy Services </t>
  </si>
  <si>
    <t>Standard Office Supply</t>
  </si>
  <si>
    <t>Studio Q Furniture</t>
  </si>
  <si>
    <t>P536011</t>
  </si>
  <si>
    <t>P536012</t>
  </si>
  <si>
    <t>P536013</t>
  </si>
  <si>
    <t>P535583</t>
  </si>
  <si>
    <t>P533430</t>
  </si>
  <si>
    <t>P537537</t>
  </si>
  <si>
    <t>P536503</t>
  </si>
  <si>
    <t>P535391</t>
  </si>
  <si>
    <t>P538145</t>
  </si>
  <si>
    <t>P537556</t>
  </si>
  <si>
    <t>P537554</t>
  </si>
  <si>
    <t>P537564</t>
  </si>
  <si>
    <t>P537559</t>
  </si>
  <si>
    <t>P537561</t>
  </si>
  <si>
    <t>P537551</t>
  </si>
  <si>
    <t>P537568</t>
  </si>
  <si>
    <t>P537550</t>
  </si>
  <si>
    <t>P537567</t>
  </si>
  <si>
    <t>P537558</t>
  </si>
  <si>
    <t>P537563</t>
  </si>
  <si>
    <t>P537555</t>
  </si>
  <si>
    <t>P537557</t>
  </si>
  <si>
    <t>P537553</t>
  </si>
  <si>
    <t>P537562</t>
  </si>
  <si>
    <t>P537565</t>
  </si>
  <si>
    <t>P537566</t>
  </si>
  <si>
    <t>P537560</t>
  </si>
  <si>
    <t>P537552</t>
  </si>
  <si>
    <t>P532590</t>
  </si>
  <si>
    <t>P531766</t>
  </si>
  <si>
    <t>P533819</t>
  </si>
  <si>
    <t>P530424</t>
  </si>
  <si>
    <t>P541930</t>
  </si>
  <si>
    <t>B50005165</t>
  </si>
  <si>
    <t>Caterpillar Heavy Equipment - O.E.M. Parts &amp; Service</t>
  </si>
  <si>
    <t>Thermoplastic Blocks</t>
  </si>
  <si>
    <t>P541941</t>
  </si>
  <si>
    <t>B50005156</t>
  </si>
  <si>
    <t>Polymer-Cent-BRWWTP</t>
  </si>
  <si>
    <t>Polydyne Inc</t>
  </si>
  <si>
    <t>P541946</t>
  </si>
  <si>
    <t>Submersible Pumps</t>
  </si>
  <si>
    <t>C&amp;D Municipal Sales, Inc.</t>
  </si>
  <si>
    <t>P533669</t>
  </si>
  <si>
    <t>Technical Support, System Admin Consolidated Collection System</t>
  </si>
  <si>
    <t>FESCO Emergency Sales</t>
  </si>
  <si>
    <t>P536472</t>
  </si>
  <si>
    <t>B50004686</t>
  </si>
  <si>
    <t>Auditing Services for BCC</t>
  </si>
  <si>
    <t>Xerox Corporation</t>
  </si>
  <si>
    <t>C &amp; W Body and Fender Shop, Inc.</t>
  </si>
  <si>
    <t>P517954</t>
  </si>
  <si>
    <t>USAR Warehouse</t>
  </si>
  <si>
    <t>Merritt Properties, LLC</t>
  </si>
  <si>
    <t>MOCON</t>
  </si>
  <si>
    <t>P525136</t>
  </si>
  <si>
    <t>Energy Performance Contract - Phase II</t>
  </si>
  <si>
    <t>P525715</t>
  </si>
  <si>
    <t>Copier Equipment</t>
  </si>
  <si>
    <t>B50003055</t>
  </si>
  <si>
    <t>P526837</t>
  </si>
  <si>
    <t>PEPCO -Baltimore City Government Buildings-Monthly Invoice#BGB3-55</t>
  </si>
  <si>
    <t>Pepco Government Services</t>
  </si>
  <si>
    <t>P529219</t>
  </si>
  <si>
    <t>Customer Information System (CIS)</t>
  </si>
  <si>
    <t>Itineris</t>
  </si>
  <si>
    <t>P529231</t>
  </si>
  <si>
    <t>Lease Agreement - 800 MHz System Roof Space</t>
  </si>
  <si>
    <t>St. Agnes Healthcare, Inc.</t>
  </si>
  <si>
    <t>Baltimore City Print Shop Vendors</t>
  </si>
  <si>
    <t>P529434</t>
  </si>
  <si>
    <t>Electrical Supplies</t>
  </si>
  <si>
    <t>P529491</t>
  </si>
  <si>
    <t>Occupational Health Clinic Services</t>
  </si>
  <si>
    <t>P529588</t>
  </si>
  <si>
    <t>Printing for outside Vendors</t>
  </si>
  <si>
    <t>P530303</t>
  </si>
  <si>
    <t>Water Wheel Operation Services - Bureau of Solid Waste</t>
  </si>
  <si>
    <t>Waterfront Patnership of Baltimore</t>
  </si>
  <si>
    <t>P530783</t>
  </si>
  <si>
    <t>DTS</t>
  </si>
  <si>
    <t>P530788</t>
  </si>
  <si>
    <t>Johnson Controls Solar</t>
  </si>
  <si>
    <t>P530979</t>
  </si>
  <si>
    <t>PRATT</t>
  </si>
  <si>
    <t>Mailing Machines &amp; Maint. for Enoch Pratt</t>
  </si>
  <si>
    <t>Neopost USA Inc.</t>
  </si>
  <si>
    <t>City of Baltimore Automatic Vehicle Location (AVL) System</t>
  </si>
  <si>
    <t>Navman Wireless North America, LP</t>
  </si>
  <si>
    <t>P531519</t>
  </si>
  <si>
    <t>Lease Agreement - 3311 Eastbourne Avenue</t>
  </si>
  <si>
    <t>3311 Eastbourne, LLC</t>
  </si>
  <si>
    <t>P531809</t>
  </si>
  <si>
    <t>Credit Debit Card Payment Gateway Transaction System</t>
  </si>
  <si>
    <t>Forte Payment Systems, Inc.</t>
  </si>
  <si>
    <t>City of Baltimore Development Corp.</t>
  </si>
  <si>
    <t>P532151</t>
  </si>
  <si>
    <t>Lease Agreement for Office Space - MOCAB</t>
  </si>
  <si>
    <t>Thirty-Four Marketplace</t>
  </si>
  <si>
    <t>Washington Hospital Center Corp. DBA Midatlantic Air Transport Service</t>
  </si>
  <si>
    <t>Local Integrated Financial System - City Dynamics</t>
  </si>
  <si>
    <t>RSMUS LLP</t>
  </si>
  <si>
    <t>Repair Parts - Sensus Meters</t>
  </si>
  <si>
    <t>Finch Services, Inc.</t>
  </si>
  <si>
    <t>P532912</t>
  </si>
  <si>
    <t>Rental of Office Space-Needle Exchange Program</t>
  </si>
  <si>
    <t>Otis Warren &amp; Company, Inc.</t>
  </si>
  <si>
    <t>P533369</t>
  </si>
  <si>
    <t>Cloverland Real Estate</t>
  </si>
  <si>
    <t>Cloverland Dairy</t>
  </si>
  <si>
    <t>P533596</t>
  </si>
  <si>
    <t>Baltimore City Building Demolition</t>
  </si>
  <si>
    <t>K&amp;K Adams</t>
  </si>
  <si>
    <t>6 x 1yr</t>
  </si>
  <si>
    <t>Runners, Inc.</t>
  </si>
  <si>
    <t>P534729</t>
  </si>
  <si>
    <t>Energy performance-Guareented Energy Savings</t>
  </si>
  <si>
    <t>P534935</t>
  </si>
  <si>
    <t>Axon Enterprise, Inc.</t>
  </si>
  <si>
    <t>P535077</t>
  </si>
  <si>
    <t>SCADA Maintenance and Support Agreement</t>
  </si>
  <si>
    <t>Industrial Monitoring And Control Systems</t>
  </si>
  <si>
    <t>P535109</t>
  </si>
  <si>
    <t>Vislink, Inc.</t>
  </si>
  <si>
    <t>Microwave Video Downlink Enhancement</t>
  </si>
  <si>
    <t>Chesapeake Uniform</t>
  </si>
  <si>
    <t>A.S.B.</t>
  </si>
  <si>
    <t>P535401</t>
  </si>
  <si>
    <t>Supply &amp; Deliver Water Dispensers &amp; Bottled Water to Various City Agencies</t>
  </si>
  <si>
    <t>Nestle Waters North America DBA ReadyRefresh</t>
  </si>
  <si>
    <t>P535523</t>
  </si>
  <si>
    <t>Inserter and Sorter Equipment Annual Maintenance</t>
  </si>
  <si>
    <t>P536614</t>
  </si>
  <si>
    <t>Office Space Rental,Garwyn Medical</t>
  </si>
  <si>
    <t>CrawfordCollins/Garwyn Medical Center</t>
  </si>
  <si>
    <t>GIS Licenses</t>
  </si>
  <si>
    <t>P537001</t>
  </si>
  <si>
    <t>BuySpeed Software-Citibuy Contract</t>
  </si>
  <si>
    <t>Periscope Holdings, Inc</t>
  </si>
  <si>
    <t>P537002</t>
  </si>
  <si>
    <t>CitiBuy Help Desk and Support Portal</t>
  </si>
  <si>
    <t>IT-CNP, Inc.</t>
  </si>
  <si>
    <t>P537049</t>
  </si>
  <si>
    <t>Provide Water Taxi/Commuter Services in the Baltimore Harbor</t>
  </si>
  <si>
    <t>Harbor Boating, Inc.</t>
  </si>
  <si>
    <t>B50004357</t>
  </si>
  <si>
    <t>P537359</t>
  </si>
  <si>
    <t>Rent for Oliver Senior Center</t>
  </si>
  <si>
    <t>CGH LP</t>
  </si>
  <si>
    <t>Green &amp; Healthy Homes Initiative, Inc.</t>
  </si>
  <si>
    <t>P537703</t>
  </si>
  <si>
    <t>CPAP Units and Accessories Agreement</t>
  </si>
  <si>
    <t>Emergent Respiratory LLC</t>
  </si>
  <si>
    <t>P537984</t>
  </si>
  <si>
    <t>MTE LD-Level 3 Communication</t>
  </si>
  <si>
    <t>Level 3 Communications LLC</t>
  </si>
  <si>
    <t>P538162</t>
  </si>
  <si>
    <t>Oracle Maintenance and Renewals Agreement</t>
  </si>
  <si>
    <t>SHI International Corp.</t>
  </si>
  <si>
    <t>Annual renewals</t>
  </si>
  <si>
    <t>P538420</t>
  </si>
  <si>
    <t>Interior Renovations, Carpentry and Associated Trades</t>
  </si>
  <si>
    <t>First Potomac Environmental Corp.</t>
  </si>
  <si>
    <t>P538422</t>
  </si>
  <si>
    <t>JB Contracting, Inc.</t>
  </si>
  <si>
    <t>Jay's Restaurant Group, Inc.</t>
  </si>
  <si>
    <t>P538702</t>
  </si>
  <si>
    <t>340B Contract Pharmacy</t>
  </si>
  <si>
    <t>The Johns Hopkins Hospital Outpatient Pharmacy</t>
  </si>
  <si>
    <t>B50004633</t>
  </si>
  <si>
    <t>P539024</t>
  </si>
  <si>
    <t> Various outboard engine parts</t>
  </si>
  <si>
    <t>BRP US Inc</t>
  </si>
  <si>
    <t>P539028</t>
  </si>
  <si>
    <t>O.E.M. Parts and Service for Wirtgen Cold Milling Machine</t>
  </si>
  <si>
    <t>elliott &amp; Frantz</t>
  </si>
  <si>
    <t>P539312</t>
  </si>
  <si>
    <t>Sample Containers</t>
  </si>
  <si>
    <t>Kols Containers Inc</t>
  </si>
  <si>
    <t>P539357</t>
  </si>
  <si>
    <t>Voice Mail Maintenance</t>
  </si>
  <si>
    <t>Altura Communication Solutions</t>
  </si>
  <si>
    <t>P539554</t>
  </si>
  <si>
    <t>O.E.M. Parts &amp; Svc. for Scag Lawn Mowers</t>
  </si>
  <si>
    <t>Port City Equipment Co</t>
  </si>
  <si>
    <t>B50004990</t>
  </si>
  <si>
    <t>P539634</t>
  </si>
  <si>
    <t>Fire Hydrants and Replacement Parts</t>
  </si>
  <si>
    <t>Core &amp; Main LP</t>
  </si>
  <si>
    <t>Healthy Neighborhoods, Inc.</t>
  </si>
  <si>
    <t>PLAN</t>
  </si>
  <si>
    <t>P539672</t>
  </si>
  <si>
    <t>Preventative Maintenance on Stanley Automatic Doors</t>
  </si>
  <si>
    <t>Stanley Security Solutions</t>
  </si>
  <si>
    <t>B50005007</t>
  </si>
  <si>
    <t>P539769</t>
  </si>
  <si>
    <t>Kodak Scanner Service Plan</t>
  </si>
  <si>
    <t>Kodak Alaris Inc</t>
  </si>
  <si>
    <t>P539781</t>
  </si>
  <si>
    <t>Telecommunication expense management system</t>
  </si>
  <si>
    <t>TeleManagement Technologies, Inc</t>
  </si>
  <si>
    <t>B50004932</t>
  </si>
  <si>
    <t>DGS </t>
  </si>
  <si>
    <t>P539814</t>
  </si>
  <si>
    <t>B50004918</t>
  </si>
  <si>
    <t>Water Meters-Mueller</t>
  </si>
  <si>
    <t>Mueller Systems, LLC </t>
  </si>
  <si>
    <t xml:space="preserve">P539815
</t>
  </si>
  <si>
    <t>Water Meters-Neptune</t>
  </si>
  <si>
    <t>Neptune Technology Group, Inc.</t>
  </si>
  <si>
    <t>P539816</t>
  </si>
  <si>
    <t>Water Meters L/B Water Services</t>
  </si>
  <si>
    <t>P539817</t>
  </si>
  <si>
    <t>Antenna Lease Agreement for 10 Light St.</t>
  </si>
  <si>
    <t>Metropolitan Baltimore, LLC</t>
  </si>
  <si>
    <t>P539819</t>
  </si>
  <si>
    <t>FY170637 New Master Blanket for supplier K9 Unit</t>
  </si>
  <si>
    <t>The Mill of Bel Air</t>
  </si>
  <si>
    <t>B50005012</t>
  </si>
  <si>
    <t>Geiger Pump &amp; Equipment Company</t>
  </si>
  <si>
    <t>P539953</t>
  </si>
  <si>
    <t>OEM Parts and Service for Gravely Equipment and Ariens</t>
  </si>
  <si>
    <t>B50005058</t>
  </si>
  <si>
    <t>P540063</t>
  </si>
  <si>
    <t>Lease Agreement for 1825-1829 Edison Highway</t>
  </si>
  <si>
    <t>Edison Commercial LLC</t>
  </si>
  <si>
    <t>P540075</t>
  </si>
  <si>
    <t>Custom Wheeled Stretchers &amp; Equipment</t>
  </si>
  <si>
    <t>B50004989</t>
  </si>
  <si>
    <t>P540079</t>
  </si>
  <si>
    <t>B50004822</t>
  </si>
  <si>
    <t>BPD and BCFD- Employee Assistance Program</t>
  </si>
  <si>
    <t>Janus Associates, Inc. dba BHS</t>
  </si>
  <si>
    <t>P540114</t>
  </si>
  <si>
    <t>Pipe and Fittings</t>
  </si>
  <si>
    <t>P540134</t>
  </si>
  <si>
    <t>West Coast Escalator Cleaning Inc</t>
  </si>
  <si>
    <t>B50005013</t>
  </si>
  <si>
    <t>P540234</t>
  </si>
  <si>
    <t>B50004887</t>
  </si>
  <si>
    <t>Creating &amp; Expanding Tree Pits</t>
  </si>
  <si>
    <t>2nd Nature Design Landscaping LLC</t>
  </si>
  <si>
    <t>P540321</t>
  </si>
  <si>
    <t>BCPD </t>
  </si>
  <si>
    <t>Miller Mendel, Inc.</t>
  </si>
  <si>
    <t>B50004836</t>
  </si>
  <si>
    <t>Pre-Employment Case Management Software As A Service (SAAS) System</t>
  </si>
  <si>
    <t>P540451</t>
  </si>
  <si>
    <t>Lead Hazard Reduction Program</t>
  </si>
  <si>
    <t>MAC-PAR SERVICES, LLC -General Environmental Contractors</t>
  </si>
  <si>
    <t>B50004910</t>
  </si>
  <si>
    <t>P540452</t>
  </si>
  <si>
    <t>DHCD </t>
  </si>
  <si>
    <t>P540453</t>
  </si>
  <si>
    <t>P540454</t>
  </si>
  <si>
    <t>B50004909</t>
  </si>
  <si>
    <t>u.k construction and management llc</t>
  </si>
  <si>
    <t>P540455</t>
  </si>
  <si>
    <t>P540460</t>
  </si>
  <si>
    <t>FLOTTWEG PARTS</t>
  </si>
  <si>
    <t>Flottweg Separation Technology Inc</t>
  </si>
  <si>
    <t>P540463</t>
  </si>
  <si>
    <t>Activu Corporation</t>
  </si>
  <si>
    <t>Maintenance Plan for LCD TV and DLP Projection Monitors</t>
  </si>
  <si>
    <t>P540490</t>
  </si>
  <si>
    <t>HNI Slots Revenue - Program Fees</t>
  </si>
  <si>
    <t>PARKA</t>
  </si>
  <si>
    <t>P540614</t>
  </si>
  <si>
    <t>Market Center Elevator Modernizaton Porject &amp; Maintenance</t>
  </si>
  <si>
    <t>Nichols Contracting, Inc.</t>
  </si>
  <si>
    <t>P540674</t>
  </si>
  <si>
    <t>IS5000 ink and Labels NeoPost Supplies</t>
  </si>
  <si>
    <t>Neopost Mid Atlantic</t>
  </si>
  <si>
    <t>P540726</t>
  </si>
  <si>
    <t>CAD Master Support Agreement</t>
  </si>
  <si>
    <t>Tiburon, Inc.</t>
  </si>
  <si>
    <t>P540895</t>
  </si>
  <si>
    <t>Lease for 7 E. Redwood Street - Suite 10 &amp; 11</t>
  </si>
  <si>
    <t>P540914</t>
  </si>
  <si>
    <t>Aluminum Alco -Lite Fire Ladders and Repairs</t>
  </si>
  <si>
    <t>Maryland Fire Equipment Corp.</t>
  </si>
  <si>
    <t>B50005111</t>
  </si>
  <si>
    <t>P540960</t>
  </si>
  <si>
    <t>usa energy</t>
  </si>
  <si>
    <t>Air Sealing and Insulation for City Buildings</t>
  </si>
  <si>
    <t>B50005072</t>
  </si>
  <si>
    <t>Baltimore Mack Trucks, Inc.</t>
  </si>
  <si>
    <t>Maryland Industrial Trucks</t>
  </si>
  <si>
    <t>P541010</t>
  </si>
  <si>
    <t>Courier Services</t>
  </si>
  <si>
    <t>B50004831</t>
  </si>
  <si>
    <t>P541011</t>
  </si>
  <si>
    <t>ATVES FIXED FEE JULY 2017 RED LIGHT CAMERAS</t>
  </si>
  <si>
    <t>CONDUENT STATE &amp; LOCAL SOLUTIONS, INC.</t>
  </si>
  <si>
    <t>BALTIMORE FREIGHTLINER</t>
  </si>
  <si>
    <t>Beltway International, LLC</t>
  </si>
  <si>
    <t>P541080</t>
  </si>
  <si>
    <t>Methanol -Univar</t>
  </si>
  <si>
    <t>Univar USA Inc.</t>
  </si>
  <si>
    <t>B50005115</t>
  </si>
  <si>
    <t>P541081</t>
  </si>
  <si>
    <t>Colonial Chemical Solutions Inc</t>
  </si>
  <si>
    <t>DPW </t>
  </si>
  <si>
    <t xml:space="preserve">B50005115 </t>
  </si>
  <si>
    <t>P541109</t>
  </si>
  <si>
    <t>Environmental Remediation Services</t>
  </si>
  <si>
    <t>B50004951</t>
  </si>
  <si>
    <t>P541111</t>
  </si>
  <si>
    <t>EQ Northeast, Inc</t>
  </si>
  <si>
    <t>Recovery Service for Hazardous Waste</t>
  </si>
  <si>
    <t>Midstates Oil Refining</t>
  </si>
  <si>
    <t>Incontinent Supplies &amp; Durable Equipment</t>
  </si>
  <si>
    <t>B50004828 </t>
  </si>
  <si>
    <t>1st Needs Medical, LLC</t>
  </si>
  <si>
    <t>P541220</t>
  </si>
  <si>
    <t>B50004828</t>
  </si>
  <si>
    <t>M&amp;M Merchandisers Medical Supply &amp; Equipment</t>
  </si>
  <si>
    <t>P541298</t>
  </si>
  <si>
    <t>B50005114</t>
  </si>
  <si>
    <t>Liquid Sodium Bisulfite</t>
  </si>
  <si>
    <t>PVS Chemical Solutions, Inc.</t>
  </si>
  <si>
    <t>P541391</t>
  </si>
  <si>
    <t>Management of Parking Garages - Group I - Caroline, Fleet &amp; Eden, Little Italy</t>
  </si>
  <si>
    <t>B50004949</t>
  </si>
  <si>
    <t>SP Plus Corporation</t>
  </si>
  <si>
    <t>P541399</t>
  </si>
  <si>
    <t>Management of Parking Garages - Group 2 - Franklin St., St. Paul St, Market Center</t>
  </si>
  <si>
    <t>PMS Parking, Inc.</t>
  </si>
  <si>
    <t>P541400</t>
  </si>
  <si>
    <t>Management of Parking Garages - Group 3 - Marina Center, West Street</t>
  </si>
  <si>
    <t>P541401</t>
  </si>
  <si>
    <t>P541476</t>
  </si>
  <si>
    <t>Life Pak 15 Defibrillators, Equipment and Accessories</t>
  </si>
  <si>
    <t>Physio-Control, Inc</t>
  </si>
  <si>
    <t>Vehicle Upholstery Repair Services</t>
  </si>
  <si>
    <t>P541791</t>
  </si>
  <si>
    <t>Ice Machine Repair and PM Services</t>
  </si>
  <si>
    <t>B50005146</t>
  </si>
  <si>
    <t>chesapeake refrigeration, Inc</t>
  </si>
  <si>
    <t>P541764</t>
  </si>
  <si>
    <t>WEMCO PUMP PARTS</t>
  </si>
  <si>
    <t>Weir Speciality Pumps</t>
  </si>
  <si>
    <t>P541763</t>
  </si>
  <si>
    <t>YEOMAN PUMP PARTS</t>
  </si>
  <si>
    <t>Shafer, Troxell &amp; Howe Inc d/b/a STH Inc</t>
  </si>
  <si>
    <t>P541500</t>
  </si>
  <si>
    <t>OEM Parts and Service for John Deere Equipment</t>
  </si>
  <si>
    <t>B50005068</t>
  </si>
  <si>
    <t>P541501</t>
  </si>
  <si>
    <t>T.E.K. Equipment Repair</t>
  </si>
  <si>
    <t>Raybestos Brakes for Cars and Light Trucks</t>
  </si>
  <si>
    <t>ROK Brothers Inc.</t>
  </si>
  <si>
    <t>B50005069</t>
  </si>
  <si>
    <t>P541503</t>
  </si>
  <si>
    <t>P541749</t>
  </si>
  <si>
    <t xml:space="preserve"> 
B50004910</t>
  </si>
  <si>
    <t>Lewis Construction LLC</t>
  </si>
  <si>
    <t>Parts and Repair Service for Muncie Pumps, Power Take Offs and Valves</t>
  </si>
  <si>
    <t>P541699</t>
  </si>
  <si>
    <t>Supply &amp; Deliver U Channel Posts</t>
  </si>
  <si>
    <t>B50005168</t>
  </si>
  <si>
    <t>chemung supply corp</t>
  </si>
  <si>
    <t>National Capital Industries</t>
  </si>
  <si>
    <t>P541625</t>
  </si>
  <si>
    <t>O.E.M. Parts, Warranty and Service for John Deere Forestry and Heavy Construction</t>
  </si>
  <si>
    <t>JESCO, INC.</t>
  </si>
  <si>
    <t>P541594</t>
  </si>
  <si>
    <t>Speed Camera Calibrations Project 1246</t>
  </si>
  <si>
    <t>MRA Digital, LLC</t>
  </si>
  <si>
    <t>P541592</t>
  </si>
  <si>
    <t>Portable School and Work Zone Cameras</t>
  </si>
  <si>
    <t>American Traffic Solutions, Inc.</t>
  </si>
  <si>
    <t>P541586</t>
  </si>
  <si>
    <t>Unclean Brass Water Meter Scrap: Revenue Contract</t>
  </si>
  <si>
    <t>Integrity Recycling Inc.</t>
  </si>
  <si>
    <t>B50004701</t>
  </si>
  <si>
    <t>P541539</t>
  </si>
  <si>
    <t>Pizza for Mid-Day Program - REC &amp; Parks-CityWide</t>
  </si>
  <si>
    <t>Domino's Pizza</t>
  </si>
  <si>
    <t>B50005157</t>
  </si>
  <si>
    <t>RSA Maintenance Agreement</t>
  </si>
  <si>
    <t>Rochester Software Associates, Inc.</t>
  </si>
  <si>
    <t>P542122</t>
  </si>
  <si>
    <t>B50005143</t>
  </si>
  <si>
    <t>Recreational Vehicle and Motor Home Repairs</t>
  </si>
  <si>
    <t>EFFICIENCY ENTERPRISES</t>
  </si>
  <si>
    <t>P542089</t>
  </si>
  <si>
    <t>P542134</t>
  </si>
  <si>
    <t>Steam Services</t>
  </si>
  <si>
    <t>Veolia North America Inc</t>
  </si>
  <si>
    <t>2 x 10yr</t>
  </si>
  <si>
    <t>P542181</t>
  </si>
  <si>
    <t>OEM Parts, Service and Warranty Repairs for Golf Carts</t>
  </si>
  <si>
    <t>P542659</t>
  </si>
  <si>
    <t>B50005320</t>
  </si>
  <si>
    <t>Eastwood Body Shop</t>
  </si>
  <si>
    <t>O.E.M. Parts &amp; Service for Honda Vehicles</t>
  </si>
  <si>
    <t>P542546</t>
  </si>
  <si>
    <t>B50005316</t>
  </si>
  <si>
    <t>O.E.M. and Aftermarket Parts and Service for Cushman Electric Products</t>
  </si>
  <si>
    <t>Aftermarket Parts and Repair Service for Heavy Trucks and Equipment</t>
  </si>
  <si>
    <t>CORRELLI INCORPORATED</t>
  </si>
  <si>
    <t>P542224</t>
  </si>
  <si>
    <t>B50005151</t>
  </si>
  <si>
    <t>Salt for Snow Melting</t>
  </si>
  <si>
    <t>Eastern Salt Co., Inc.</t>
  </si>
  <si>
    <t>P542305</t>
  </si>
  <si>
    <t>B50005188</t>
  </si>
  <si>
    <t>Brass Fittings-Ferguson</t>
  </si>
  <si>
    <t>FERGUSON WATERWORKS DBA Wolsely Industrial Group</t>
  </si>
  <si>
    <t>P542306</t>
  </si>
  <si>
    <t>Brass Fittings-L/B</t>
  </si>
  <si>
    <t>P542461</t>
  </si>
  <si>
    <t>B50005011</t>
  </si>
  <si>
    <t>Qualified Dealers for Cars and Light Trucks</t>
  </si>
  <si>
    <t>Baltimore City Fleet Vendors</t>
  </si>
  <si>
    <t>P542262</t>
  </si>
  <si>
    <t>#2 Heating Oil</t>
  </si>
  <si>
    <t>P542348</t>
  </si>
  <si>
    <t>B50005230</t>
  </si>
  <si>
    <t>Supply Foods during Inclement Weather</t>
  </si>
  <si>
    <t>P542773</t>
  </si>
  <si>
    <t>B50005128</t>
  </si>
  <si>
    <t>Solar Trash Compacting Stations and Companion Recycling Stations</t>
  </si>
  <si>
    <t>Ecube Labs Co.</t>
  </si>
  <si>
    <t>P542448</t>
  </si>
  <si>
    <t>Sawmill Services for Recycling Logs</t>
  </si>
  <si>
    <t>Edrich Lumber, Inc</t>
  </si>
  <si>
    <t>Veolia North America Inc.</t>
  </si>
  <si>
    <t>DGS - GENERAL SERVICES</t>
  </si>
  <si>
    <t>P542938</t>
  </si>
  <si>
    <t>B50005282</t>
  </si>
  <si>
    <t>Chief Supply Corporation</t>
  </si>
  <si>
    <t>P543734</t>
  </si>
  <si>
    <t>Onsite Document Shredding</t>
  </si>
  <si>
    <t>Vangel Paper, Inc.</t>
  </si>
  <si>
    <t>P542813</t>
  </si>
  <si>
    <t>B50005284</t>
  </si>
  <si>
    <t>Aftermarket Parts &amp; Service for Detroit Engines</t>
  </si>
  <si>
    <t>multiparts and services</t>
  </si>
  <si>
    <t>Valley Supply and Equipment Co., Inc.</t>
  </si>
  <si>
    <t>B50004966</t>
  </si>
  <si>
    <t>Range Maintenance for Police Locations</t>
  </si>
  <si>
    <t>Range Maintenance Inc.</t>
  </si>
  <si>
    <t>P542944</t>
  </si>
  <si>
    <t>B50005270</t>
  </si>
  <si>
    <t>Shop Towels/Wiping Cloths</t>
  </si>
  <si>
    <t>Erie Cotton Products Inc.</t>
  </si>
  <si>
    <t>P543026</t>
  </si>
  <si>
    <t>B50005300</t>
  </si>
  <si>
    <t>P543115</t>
  </si>
  <si>
    <t>B50005237</t>
  </si>
  <si>
    <t>P543116</t>
  </si>
  <si>
    <t>B50005238</t>
  </si>
  <si>
    <t>Intercon Truck Equipment</t>
  </si>
  <si>
    <t>P543330</t>
  </si>
  <si>
    <t>Emage Industrial Apparel</t>
  </si>
  <si>
    <t>Citywide Youth Development</t>
  </si>
  <si>
    <t>P543442</t>
  </si>
  <si>
    <t>B50005206</t>
  </si>
  <si>
    <t>OEM &amp; Aftermarket Parts and Services - Body Shop Repair</t>
  </si>
  <si>
    <t>AL PACKER'S WHITE MARSH FORD</t>
  </si>
  <si>
    <t>P543443</t>
  </si>
  <si>
    <t>R&amp;E body and paint inc/ DBA MAACO</t>
  </si>
  <si>
    <t>P543444</t>
  </si>
  <si>
    <t>Beavers' Auto Body repair Center, Inc</t>
  </si>
  <si>
    <t>P543445</t>
  </si>
  <si>
    <t>P543446</t>
  </si>
  <si>
    <t>P543447</t>
  </si>
  <si>
    <t>P543448</t>
  </si>
  <si>
    <t>P543449</t>
  </si>
  <si>
    <t>Middleton &amp; Meads</t>
  </si>
  <si>
    <t>P543450</t>
  </si>
  <si>
    <t>Linthicum Ferndale Auto Body, Inc.</t>
  </si>
  <si>
    <t>P543451</t>
  </si>
  <si>
    <t>Donahoo Collision Center LLC</t>
  </si>
  <si>
    <t>Lords Collision Experts trading as Security Auto Body</t>
  </si>
  <si>
    <t>P543452</t>
  </si>
  <si>
    <t>P543453</t>
  </si>
  <si>
    <t>Waddell Customs</t>
  </si>
  <si>
    <t>P542890</t>
  </si>
  <si>
    <t>Services for Electronic Security Systems- ADT LLC</t>
  </si>
  <si>
    <t>ADT LLC</t>
  </si>
  <si>
    <t>The Baltimore Auto Supply Company</t>
  </si>
  <si>
    <t>P543598</t>
  </si>
  <si>
    <t>DEZURIK PARTS CONTRACT</t>
  </si>
  <si>
    <t>FREEMIRE &amp; ASSOCIATES, INC.</t>
  </si>
  <si>
    <t>P543904</t>
  </si>
  <si>
    <t>B50005269</t>
  </si>
  <si>
    <t>P543902</t>
  </si>
  <si>
    <t>P543906</t>
  </si>
  <si>
    <t>Johnson &amp; Towers, Inc.</t>
  </si>
  <si>
    <t>P543905</t>
  </si>
  <si>
    <t>P543903</t>
  </si>
  <si>
    <t>Auto Barn</t>
  </si>
  <si>
    <t>P539660</t>
  </si>
  <si>
    <t>B50004928</t>
  </si>
  <si>
    <t>Summer Food Services Program</t>
  </si>
  <si>
    <t>Martin's Inc.</t>
  </si>
  <si>
    <t>P543888</t>
  </si>
  <si>
    <t>P543844</t>
  </si>
  <si>
    <t>B50005246</t>
  </si>
  <si>
    <t>Trash Removal and Recycling Services</t>
  </si>
  <si>
    <t>Republic Services</t>
  </si>
  <si>
    <t>Poist Gas Company</t>
  </si>
  <si>
    <t>P543862</t>
  </si>
  <si>
    <t>B50005213</t>
  </si>
  <si>
    <t>P543863</t>
  </si>
  <si>
    <t>Clearview Auto Glass And Repair</t>
  </si>
  <si>
    <t>P544078</t>
  </si>
  <si>
    <t>B50005253</t>
  </si>
  <si>
    <t>Mauldin Construction Equipment - O.E.M. Parts, Warranty and Service Repairs</t>
  </si>
  <si>
    <t>George Associates, Inc.</t>
  </si>
  <si>
    <t>P543995</t>
  </si>
  <si>
    <t>O.E.M. Parts and Service for Gradall &amp; Wirtgen Cold Milling Machine</t>
  </si>
  <si>
    <t>Holabird Enterprises of Maryland Inc.</t>
  </si>
  <si>
    <t>P544037</t>
  </si>
  <si>
    <t>B50005352</t>
  </si>
  <si>
    <t>Various Oils and Lubricants</t>
  </si>
  <si>
    <t>Tilley Chemical Co Inc</t>
  </si>
  <si>
    <t>P544038</t>
  </si>
  <si>
    <t>P544039</t>
  </si>
  <si>
    <t>Petrochoice LLC</t>
  </si>
  <si>
    <t>B50005392</t>
  </si>
  <si>
    <t>Supply Barriers/quadguards</t>
  </si>
  <si>
    <t>P544172</t>
  </si>
  <si>
    <t>O.E.M. Parts and Service for Hino Trucks</t>
  </si>
  <si>
    <t>P544352</t>
  </si>
  <si>
    <t>B50005360</t>
  </si>
  <si>
    <t>Underground Utility Locating Services</t>
  </si>
  <si>
    <t>Pro Comm Engineering and Locating Services, LLC</t>
  </si>
  <si>
    <t>GAMBRILLS EQUIPMENT CO.,INC.</t>
  </si>
  <si>
    <t>CITY-WIDE</t>
  </si>
  <si>
    <t>P544389</t>
  </si>
  <si>
    <t>BCIT</t>
  </si>
  <si>
    <t>Workforce Central Software As A Service (SAAS)</t>
  </si>
  <si>
    <t>Kronos Incorporated</t>
  </si>
  <si>
    <t>P544378</t>
  </si>
  <si>
    <t>B50004898</t>
  </si>
  <si>
    <t>Medical Transportation for Medicaid Clients</t>
  </si>
  <si>
    <t>Hart to Heart Ambulance Service, Inc</t>
  </si>
  <si>
    <t>P544439</t>
  </si>
  <si>
    <t>B50005225</t>
  </si>
  <si>
    <t>Good Shepherd Septic Service, Inc. DBA: Bobbys Pottys</t>
  </si>
  <si>
    <t>P544513</t>
  </si>
  <si>
    <t>Maintenance for the Burn Building</t>
  </si>
  <si>
    <t>SRG Inc</t>
  </si>
  <si>
    <t>P530727</t>
  </si>
  <si>
    <t>Annual maintenance Concentrics software</t>
  </si>
  <si>
    <t>R.I.C. Corporation</t>
  </si>
  <si>
    <t>P544517</t>
  </si>
  <si>
    <t>B0005244</t>
  </si>
  <si>
    <t>Reflective Sign Sheeting</t>
  </si>
  <si>
    <t>P544518</t>
  </si>
  <si>
    <t>ORAFOL Americas</t>
  </si>
  <si>
    <t>P544813</t>
  </si>
  <si>
    <t>Analysis of Drinking Water Lab Supplies for DPW</t>
  </si>
  <si>
    <t>IDEXX Distribuition, Inc</t>
  </si>
  <si>
    <t>American Diving Supply, LLC</t>
  </si>
  <si>
    <t>P543300</t>
  </si>
  <si>
    <t>Inquiries Acquisition LLC</t>
  </si>
  <si>
    <t>P544635</t>
  </si>
  <si>
    <t>RMS Premium Annual Support</t>
  </si>
  <si>
    <t>Intergraph Corporation DBA Hexagon Safety &amp; Infrastructure</t>
  </si>
  <si>
    <t>P541879</t>
  </si>
  <si>
    <t>Maintenance and Support for CourtSmart's Digital Recording System</t>
  </si>
  <si>
    <t>CourtSmart Digital Systems, Inc</t>
  </si>
  <si>
    <t>P544709</t>
  </si>
  <si>
    <t>Non-Emergent Medical Air Transportation</t>
  </si>
  <si>
    <t>PB- BP-4890</t>
  </si>
  <si>
    <t>PB- NJPA013006 (National Joint Powers Alliance Co-op)</t>
  </si>
  <si>
    <t>PB - 07105</t>
  </si>
  <si>
    <t>PB - MD001B3400005</t>
  </si>
  <si>
    <t>PB - Balto Cty #1540</t>
  </si>
  <si>
    <t>PB - 001B6400532</t>
  </si>
  <si>
    <t>B50005245</t>
  </si>
  <si>
    <t>PB - DGS-07-EPC-IODC-7.0 STATE</t>
  </si>
  <si>
    <t>PB - BP-07136</t>
  </si>
  <si>
    <t>PB - 2015-42</t>
  </si>
  <si>
    <t>P541919</t>
  </si>
  <si>
    <t>B50005049</t>
  </si>
  <si>
    <t>P545034</t>
  </si>
  <si>
    <t>Drivecam System Maintenance Contract</t>
  </si>
  <si>
    <t>Lytx, Inc.</t>
  </si>
  <si>
    <t>P545033</t>
  </si>
  <si>
    <t>Drive Cam System Services, Supplies, Repairs, and Equipment</t>
  </si>
  <si>
    <t>Ewan</t>
  </si>
  <si>
    <t>P545023</t>
  </si>
  <si>
    <t>B50005490</t>
  </si>
  <si>
    <t>Supply RPR Supplies - BDC Lab</t>
  </si>
  <si>
    <t>National Environmental, Inc.</t>
  </si>
  <si>
    <t>P545011</t>
  </si>
  <si>
    <t>B50005353</t>
  </si>
  <si>
    <t>Service - Backflow Preveters</t>
  </si>
  <si>
    <t>P544814</t>
  </si>
  <si>
    <t>BIO-PLEX-STD CLINICS</t>
  </si>
  <si>
    <t>Bio-Rad Laboratories, Inc.</t>
  </si>
  <si>
    <t>P545182</t>
  </si>
  <si>
    <t>B50005495</t>
  </si>
  <si>
    <t>Parts Service and Maintenance for In Ground and Above Ground Lifts</t>
  </si>
  <si>
    <t>Alan Tye &amp; Associates, LC</t>
  </si>
  <si>
    <t>P544099</t>
  </si>
  <si>
    <t>PB- KSH-324-14-#2</t>
  </si>
  <si>
    <t>P531132</t>
  </si>
  <si>
    <t>P541219</t>
  </si>
  <si>
    <t>P545385</t>
  </si>
  <si>
    <t>SCBA Equipment, Supplies, Thermal Cameras &amp; Gas Detection Meters/Draeger</t>
  </si>
  <si>
    <t>Draeger, Inc.</t>
  </si>
  <si>
    <t>P545391</t>
  </si>
  <si>
    <t>06000-RFP29-16</t>
  </si>
  <si>
    <t>Recreation Management System</t>
  </si>
  <si>
    <t>Icon Enterprises, Inc., d/b/a CivicPlus</t>
  </si>
  <si>
    <t>P545367</t>
  </si>
  <si>
    <t>Mowing &amp; Debris Removal for Vacant Lots and Abandoned Properties II</t>
  </si>
  <si>
    <t>P545356</t>
  </si>
  <si>
    <t>B50005383</t>
  </si>
  <si>
    <t>Vanguard Utility Service</t>
  </si>
  <si>
    <t>P545476</t>
  </si>
  <si>
    <t>OEM Parts &amp; Service for Seagrave Fire Apparatus</t>
  </si>
  <si>
    <t>P545443</t>
  </si>
  <si>
    <t>Hewlett</t>
  </si>
  <si>
    <t>Lunsford</t>
  </si>
  <si>
    <t>P543767</t>
  </si>
  <si>
    <t>City-wide</t>
  </si>
  <si>
    <t>06000-TSO6-17</t>
  </si>
  <si>
    <t>Professional Services</t>
  </si>
  <si>
    <t>Robert Half International, Inc</t>
  </si>
  <si>
    <t>P545961</t>
  </si>
  <si>
    <t>EJ Ward OEM Parts and Service</t>
  </si>
  <si>
    <t>P545669</t>
  </si>
  <si>
    <t>OEM ITT GOULDS &amp; ITT A-C (ALLIS CHALMERS) PUMP PARTS</t>
  </si>
  <si>
    <t>P545979</t>
  </si>
  <si>
    <t>B50005538</t>
  </si>
  <si>
    <t>acres automotive</t>
  </si>
  <si>
    <t>A &amp; A GLOVE &amp; SAFETY CO</t>
  </si>
  <si>
    <t>P545671</t>
  </si>
  <si>
    <t>B50005549</t>
  </si>
  <si>
    <t>Supply Cleaning Products</t>
  </si>
  <si>
    <t>ODORITE</t>
  </si>
  <si>
    <t>P545655</t>
  </si>
  <si>
    <t>B50005489</t>
  </si>
  <si>
    <t>Extruded aluminum sign blanks</t>
  </si>
  <si>
    <t>CIPAce Software and Support Service Agreement</t>
  </si>
  <si>
    <t>Keenology Corporation</t>
  </si>
  <si>
    <t>P533999</t>
  </si>
  <si>
    <t>Propane</t>
  </si>
  <si>
    <t>Suburban Propane</t>
  </si>
  <si>
    <t>Wallington</t>
  </si>
  <si>
    <t>Tires for Cars, Trucks &amp; Heavy Equipment</t>
  </si>
  <si>
    <t>Donald B. Rice Tire Co.</t>
  </si>
  <si>
    <t>P529394</t>
  </si>
  <si>
    <t>B50003742</t>
  </si>
  <si>
    <t>Lead Risk Assessment Services</t>
  </si>
  <si>
    <t>Arc Environmental, Inc.</t>
  </si>
  <si>
    <t>P535078</t>
  </si>
  <si>
    <t>Accurint Services</t>
  </si>
  <si>
    <t>LexisNexis Risk Solutions FL Inc.</t>
  </si>
  <si>
    <t>P533316</t>
  </si>
  <si>
    <t>B50004321</t>
  </si>
  <si>
    <t>Partner Rescue Saws and Parts</t>
  </si>
  <si>
    <t>All Hands Fire Equipment</t>
  </si>
  <si>
    <t>P545798</t>
  </si>
  <si>
    <t>Postage Meter Machine 5 year Lease</t>
  </si>
  <si>
    <t>B50004075</t>
  </si>
  <si>
    <t>DSI, Inc</t>
  </si>
  <si>
    <t>P532056</t>
  </si>
  <si>
    <t>P532054</t>
  </si>
  <si>
    <t>EESCO Pump &amp; Valve, Inc.</t>
  </si>
  <si>
    <t>P532055</t>
  </si>
  <si>
    <t>American Contracting</t>
  </si>
  <si>
    <t>P527172</t>
  </si>
  <si>
    <t>B50003451</t>
  </si>
  <si>
    <t>Milling Machine Teeth</t>
  </si>
  <si>
    <t>P533902</t>
  </si>
  <si>
    <t>Cleaning Services for FHS</t>
  </si>
  <si>
    <t>B50004410</t>
  </si>
  <si>
    <t>S&amp;m proffisional cleaning services llc</t>
  </si>
  <si>
    <t>P537278</t>
  </si>
  <si>
    <t>Pocket Cop 128# 63789T</t>
  </si>
  <si>
    <t>P545816</t>
  </si>
  <si>
    <t>Veolia Energy Baltimore Cooling LLP - Chilled Water Cooling</t>
  </si>
  <si>
    <t>Veolia Energy Baltimore Cooling LLP</t>
  </si>
  <si>
    <t>P545856</t>
  </si>
  <si>
    <t>DNA Consumables &amp; Kits</t>
  </si>
  <si>
    <t>Promega Corporation</t>
  </si>
  <si>
    <t>P537510</t>
  </si>
  <si>
    <t>B50004779</t>
  </si>
  <si>
    <t>Hydrogen Peroxide 50%-</t>
  </si>
  <si>
    <t>Brenntag Northeast, Inc.</t>
  </si>
  <si>
    <t>P527708</t>
  </si>
  <si>
    <t>Archibus Maintenance and Support Agreement</t>
  </si>
  <si>
    <t>Rand Worldwide Subsidiary Inc</t>
  </si>
  <si>
    <t>P537770</t>
  </si>
  <si>
    <t>B50004810</t>
  </si>
  <si>
    <t>Maintenance and Repair for Bicycles/128 97717</t>
  </si>
  <si>
    <t>Race Pace Bicycles</t>
  </si>
  <si>
    <t>P541002</t>
  </si>
  <si>
    <t>PCR-15-020</t>
  </si>
  <si>
    <t>Household Hazardous Waste: Collection and Disposal Services</t>
  </si>
  <si>
    <t>Clean Harbors Environmental Services, Inc.</t>
  </si>
  <si>
    <t>P529270</t>
  </si>
  <si>
    <t>B50003757</t>
  </si>
  <si>
    <t>MECHANICAL JOINT DUCTILE IRON PIPE</t>
  </si>
  <si>
    <t>P533675</t>
  </si>
  <si>
    <t>B50004167</t>
  </si>
  <si>
    <t>Vehicle Glass Repair and Installation Services</t>
  </si>
  <si>
    <t>Millenium 2, Inc.</t>
  </si>
  <si>
    <t>P533676</t>
  </si>
  <si>
    <t>Ward</t>
  </si>
  <si>
    <t>P537526</t>
  </si>
  <si>
    <t>Railroad Emergency and Inspection</t>
  </si>
  <si>
    <t>Rhinehart Railroad Construction, Inc.</t>
  </si>
  <si>
    <t>P545897</t>
  </si>
  <si>
    <t>POLYCHEM BLANKET</t>
  </si>
  <si>
    <t>P537606</t>
  </si>
  <si>
    <t>ENOCH-PRATT</t>
  </si>
  <si>
    <t>B50004811</t>
  </si>
  <si>
    <t>Janitorial Services at Pratt Library Brs. 5 &amp; 42</t>
  </si>
  <si>
    <t>Eazy Does It Cleaning Service LLC</t>
  </si>
  <si>
    <t>P545997</t>
  </si>
  <si>
    <t>B50005541</t>
  </si>
  <si>
    <t>NMLFY19 Zero Turn Riding Lawn Mowers with Accessories</t>
  </si>
  <si>
    <t>P546209</t>
  </si>
  <si>
    <t>NEEDLES - NEEDLE EXCHANGE</t>
  </si>
  <si>
    <t>Point Defiance AIDS Projects/NASEN</t>
  </si>
  <si>
    <t>P545995</t>
  </si>
  <si>
    <t>B50005579</t>
  </si>
  <si>
    <t>Preventive Maintenance for DNA Equipment</t>
  </si>
  <si>
    <t>P545992</t>
  </si>
  <si>
    <t>B50005564</t>
  </si>
  <si>
    <t>Packing Supplies , Containers, Equipment and Supply Transport Items</t>
  </si>
  <si>
    <t>P546028</t>
  </si>
  <si>
    <t>SEAL -Consumable parts for labs</t>
  </si>
  <si>
    <t>SEAL Analytical, Inc.</t>
  </si>
  <si>
    <t>P541679</t>
  </si>
  <si>
    <t>COBLAM Support Agreement</t>
  </si>
  <si>
    <t>Location Age, LLC</t>
  </si>
  <si>
    <t>P535425</t>
  </si>
  <si>
    <t>MobilePD Smartphone App and Hosting</t>
  </si>
  <si>
    <t>MobilePD, Inc.</t>
  </si>
  <si>
    <t>P534049</t>
  </si>
  <si>
    <t>B50004338</t>
  </si>
  <si>
    <t>Furnish and Install Carpet and Various Floor Coverings</t>
  </si>
  <si>
    <t>J.D. Carpets Inc.</t>
  </si>
  <si>
    <t>P532674</t>
  </si>
  <si>
    <t>Chesapeake Maintenance and Support Agreement </t>
  </si>
  <si>
    <t>Chesapeake Systems, Inc.</t>
  </si>
  <si>
    <t>P529888</t>
  </si>
  <si>
    <t>B50003788</t>
  </si>
  <si>
    <t>Heavy Equipment and Operator Rental Services</t>
  </si>
  <si>
    <t>Potts &amp; Callahan, Inc.</t>
  </si>
  <si>
    <t>P529889</t>
  </si>
  <si>
    <t>Alban Tractor Co. Inc</t>
  </si>
  <si>
    <t>P529890</t>
  </si>
  <si>
    <t>P536737</t>
  </si>
  <si>
    <t>BRCPC P-146</t>
  </si>
  <si>
    <t>Electric Power Supply Services Agreement, P-146</t>
  </si>
  <si>
    <t>WGL Energy Services, Inc.</t>
  </si>
  <si>
    <t>7 x 1yr</t>
  </si>
  <si>
    <t>P546302</t>
  </si>
  <si>
    <t>B50005574</t>
  </si>
  <si>
    <t>Police Canines</t>
  </si>
  <si>
    <t>Shallow Creek Kennels, Inc.</t>
  </si>
  <si>
    <t>P546226</t>
  </si>
  <si>
    <t>B50005544</t>
  </si>
  <si>
    <t>Phosphoric Acid 75%</t>
  </si>
  <si>
    <t>US COMMUNITIES</t>
  </si>
  <si>
    <t>Medical Supplies - Co-Op</t>
  </si>
  <si>
    <t>McKesson Medical-Surgical Minnesota Supply Inc</t>
  </si>
  <si>
    <t>P546308</t>
  </si>
  <si>
    <t>B50005546</t>
  </si>
  <si>
    <t>NMLFY19 3/4 Ton Pickup Truck w/Sweeper Body</t>
  </si>
  <si>
    <t>P532801</t>
  </si>
  <si>
    <t>B50002898</t>
  </si>
  <si>
    <t>Flexible Spending Account (FSA) Administration</t>
  </si>
  <si>
    <t>Vantagen LLC</t>
  </si>
  <si>
    <t>P533754</t>
  </si>
  <si>
    <t>B50003904</t>
  </si>
  <si>
    <t>Health Care Consultant and Actuarial Services</t>
  </si>
  <si>
    <t>Segal Company</t>
  </si>
  <si>
    <t>P525193</t>
  </si>
  <si>
    <t>B50002905</t>
  </si>
  <si>
    <t>Dental DHMO &amp; DPPO Plans</t>
  </si>
  <si>
    <t>Delta Dental</t>
  </si>
  <si>
    <t>P546452</t>
  </si>
  <si>
    <t>Certified Drug Standards - Cayman</t>
  </si>
  <si>
    <t>Cayman Chemical Co.</t>
  </si>
  <si>
    <t>P546455</t>
  </si>
  <si>
    <t>Lipomed Inc</t>
  </si>
  <si>
    <t>P537522</t>
  </si>
  <si>
    <t>B50004657</t>
  </si>
  <si>
    <t>Uniforms for Dept. of Transportation</t>
  </si>
  <si>
    <t>Scott</t>
  </si>
  <si>
    <t>p546349</t>
  </si>
  <si>
    <t>Excelsior Blower Systems, Inc.</t>
  </si>
  <si>
    <t>RESTOCK - GAS COMPRESSOR</t>
  </si>
  <si>
    <t>P533844</t>
  </si>
  <si>
    <t>B50004271</t>
  </si>
  <si>
    <t>Weatherization HVAC Contract 2015</t>
  </si>
  <si>
    <t>TRA Preventive Maintenance, LLC.</t>
  </si>
  <si>
    <t>P546315</t>
  </si>
  <si>
    <t>B50005417</t>
  </si>
  <si>
    <t>MLFY18T10-Tow Trucks with Self Loaders</t>
  </si>
  <si>
    <t>P535450</t>
  </si>
  <si>
    <t>IBM i2 Software and Maintenance Agreemen</t>
  </si>
  <si>
    <t>IBM</t>
  </si>
  <si>
    <t>P529825</t>
  </si>
  <si>
    <t>B50003802</t>
  </si>
  <si>
    <t>Towing Services for Cars, Trucks and Heavy Equipment</t>
  </si>
  <si>
    <t>The Auto Barn Inc.</t>
  </si>
  <si>
    <t>P546707</t>
  </si>
  <si>
    <t>B50005414</t>
  </si>
  <si>
    <t>Maintenance, Repair and Installation Services for Various Overhead Doors</t>
  </si>
  <si>
    <t>Overhead Door Co of Baltimore, Inc.</t>
  </si>
  <si>
    <t>P546706</t>
  </si>
  <si>
    <t>all about doors</t>
  </si>
  <si>
    <t>P546705</t>
  </si>
  <si>
    <t>Baltimore Precision Door, Inc.</t>
  </si>
  <si>
    <t>P546708</t>
  </si>
  <si>
    <t>Rolling Doors LLC</t>
  </si>
  <si>
    <t>P546314</t>
  </si>
  <si>
    <t>B50005536</t>
  </si>
  <si>
    <t>MLFY17T6 &amp; MLFY18T10 Lawnmowers</t>
  </si>
  <si>
    <t>Turf Equipment &amp; Supply Co Inc.</t>
  </si>
  <si>
    <t>baltimore harley-davidson</t>
  </si>
  <si>
    <t>Altec Industries Inc</t>
  </si>
  <si>
    <t>P532264</t>
  </si>
  <si>
    <t>Tire Repair and Maintenance Supplies</t>
  </si>
  <si>
    <t>Myers Tire Supply</t>
  </si>
  <si>
    <t>P534041</t>
  </si>
  <si>
    <t>B50004385</t>
  </si>
  <si>
    <t>White Nomex Turn Out Coats for Fire Dept</t>
  </si>
  <si>
    <t>Safeware, Inc</t>
  </si>
  <si>
    <t>P537436</t>
  </si>
  <si>
    <t>P533698</t>
  </si>
  <si>
    <t>B50004301</t>
  </si>
  <si>
    <t>On-call Repair and Maintenance Services for Electronic Fire Alarm Systems</t>
  </si>
  <si>
    <t>Fireline Corporation</t>
  </si>
  <si>
    <t>P539839</t>
  </si>
  <si>
    <t>B50004963</t>
  </si>
  <si>
    <t>Unarmed Uniformed Security Guard Services</t>
  </si>
  <si>
    <t>Abacus Corporation</t>
  </si>
  <si>
    <t>B50005247</t>
  </si>
  <si>
    <t>P534149</t>
  </si>
  <si>
    <t>B50004444</t>
  </si>
  <si>
    <t>Provide and Deliver Horse Feed, Bedding and Mineral Blocks</t>
  </si>
  <si>
    <t>P529506</t>
  </si>
  <si>
    <t>B50003609</t>
  </si>
  <si>
    <t>Parts and Maintenance for Fuel Dispensing Equipment</t>
  </si>
  <si>
    <t>P529833</t>
  </si>
  <si>
    <t>B50003226</t>
  </si>
  <si>
    <t>Flat Tire Repairs</t>
  </si>
  <si>
    <t>P546499</t>
  </si>
  <si>
    <t>SUPER SHREDDER &amp; PARTS</t>
  </si>
  <si>
    <t>FRANKLIN MILLER, INC.</t>
  </si>
  <si>
    <t>P533187</t>
  </si>
  <si>
    <t>B50004161</t>
  </si>
  <si>
    <t>Various Trophies &amp; Awards</t>
  </si>
  <si>
    <t>Allogram, Inc.</t>
  </si>
  <si>
    <t>b50005226</t>
  </si>
  <si>
    <t>8 Point Hats</t>
  </si>
  <si>
    <t>KEYSTONE UNIFORM CAP</t>
  </si>
  <si>
    <t>MRO Supplies, Parts, Equipment, Materials, and Related Services</t>
  </si>
  <si>
    <t>P547206</t>
  </si>
  <si>
    <t>B50005596</t>
  </si>
  <si>
    <t>Chemical Root Application and CCTV Inspections for Sanitary Sewer Systems Contract Renewal</t>
  </si>
  <si>
    <t>Duke's Root Control</t>
  </si>
  <si>
    <t>P547158</t>
  </si>
  <si>
    <t>B50005599</t>
  </si>
  <si>
    <t>Bus Transportation Services (Sivels)</t>
  </si>
  <si>
    <t>SIVELS TRANSPORTATION I.N.C</t>
  </si>
  <si>
    <t>DTS Worldwide Transportation</t>
  </si>
  <si>
    <t>P547156</t>
  </si>
  <si>
    <t>P547157</t>
  </si>
  <si>
    <t>Bus Transportation Services (Reliable Transportation)</t>
  </si>
  <si>
    <t>reliable transportation</t>
  </si>
  <si>
    <t>P533536</t>
  </si>
  <si>
    <t>B50004195</t>
  </si>
  <si>
    <t>Roll-Off Containers Rehab &amp; Repair Services</t>
  </si>
  <si>
    <t>Mid-Atlantic Waste Systems</t>
  </si>
  <si>
    <t>P519485</t>
  </si>
  <si>
    <t>B50002161</t>
  </si>
  <si>
    <t>Life and safety systems for Convention Center</t>
  </si>
  <si>
    <t>Honeywell International</t>
  </si>
  <si>
    <t>P546317</t>
  </si>
  <si>
    <t>B50005499</t>
  </si>
  <si>
    <t>MLFY17T10 - 37-Foot Bucket Truck</t>
  </si>
  <si>
    <t>P530010</t>
  </si>
  <si>
    <t xml:space="preserve"> B50003871</t>
  </si>
  <si>
    <t>Automotive Hardware and Fasteners</t>
  </si>
  <si>
    <t>ROBNET, INC</t>
  </si>
  <si>
    <t>P539760</t>
  </si>
  <si>
    <t>Replace Staging Equipment at the Baltimore Convention Center</t>
  </si>
  <si>
    <t>Sico America Inc.</t>
  </si>
  <si>
    <t>P537584</t>
  </si>
  <si>
    <t>B50004679</t>
  </si>
  <si>
    <t>Cast Gray Iron Manholes, Meters, Values, Frames, and Grates</t>
  </si>
  <si>
    <t>P534030</t>
  </si>
  <si>
    <t>B50004091</t>
  </si>
  <si>
    <t>Computer Desktops, Laptops, and Tablets</t>
  </si>
  <si>
    <t>Business Services</t>
  </si>
  <si>
    <t>P534031</t>
  </si>
  <si>
    <t>USC Canterbury Corp.</t>
  </si>
  <si>
    <t>Lucille Maud Corporation</t>
  </si>
  <si>
    <t>Brekford Corporation</t>
  </si>
  <si>
    <t>En-Net Services LLC</t>
  </si>
  <si>
    <t>P546577</t>
  </si>
  <si>
    <t>B50005566</t>
  </si>
  <si>
    <t>Services for Electronic Security Systems.</t>
  </si>
  <si>
    <t>Vision Technologies Inc.</t>
  </si>
  <si>
    <t>B50004279</t>
  </si>
  <si>
    <t>Residential Energy Conservation Program</t>
  </si>
  <si>
    <t>Northeast Energy Services LLC</t>
  </si>
  <si>
    <t>Civic Works, Inc.</t>
  </si>
  <si>
    <t>P534169</t>
  </si>
  <si>
    <t>American Energy Solutions,Inc</t>
  </si>
  <si>
    <t>P534168</t>
  </si>
  <si>
    <t>Accurate Insulation LLC</t>
  </si>
  <si>
    <t>P534167</t>
  </si>
  <si>
    <t>P521423</t>
  </si>
  <si>
    <t>Consulting Services</t>
  </si>
  <si>
    <t>Enernoc</t>
  </si>
  <si>
    <t>P534353</t>
  </si>
  <si>
    <t>B50004438</t>
  </si>
  <si>
    <t>Type K - Copper Tubing</t>
  </si>
  <si>
    <t>FERGUSON ENTERPRISES</t>
  </si>
  <si>
    <t>P546594</t>
  </si>
  <si>
    <t>Parts and On- Site Service for Hunter Tire Equipment</t>
  </si>
  <si>
    <t>Hunter Service Solutions</t>
  </si>
  <si>
    <t>P546607</t>
  </si>
  <si>
    <t>B50005604</t>
  </si>
  <si>
    <t>Elevator, Inspection, Repair and Maintenance</t>
  </si>
  <si>
    <t>Arundel Services, Inc dba Action Elevator Company</t>
  </si>
  <si>
    <t>P546606</t>
  </si>
  <si>
    <t>GC Jones Elevator Company Inc.</t>
  </si>
  <si>
    <t>P546632</t>
  </si>
  <si>
    <t>ServIT annual contract FY19</t>
  </si>
  <si>
    <t>ServIT, Inc.</t>
  </si>
  <si>
    <t>P546684</t>
  </si>
  <si>
    <t>Parks- Roca Employees (September 1, 2018 - September 30, 2019)</t>
  </si>
  <si>
    <t>Roca Baltimore LLC</t>
  </si>
  <si>
    <t>Merrick industries</t>
  </si>
  <si>
    <t>P535071</t>
  </si>
  <si>
    <t>B50003985</t>
  </si>
  <si>
    <t>Telecommunications Improvement &amp; Procurement Project (TIPP)</t>
  </si>
  <si>
    <t>ConvergeOne Systems Integration, Inc.</t>
  </si>
  <si>
    <t>Wert Bookbinding</t>
  </si>
  <si>
    <t>P542257</t>
  </si>
  <si>
    <t>P542538</t>
  </si>
  <si>
    <t>B50005254</t>
  </si>
  <si>
    <t>Preventative Maintenance for Truck Scales</t>
  </si>
  <si>
    <t>Advance Scale Of Maryland</t>
  </si>
  <si>
    <t>P534359</t>
  </si>
  <si>
    <t>OEM Parts and Service for regenerated filters for Ward Diesel Filter Systems in Vehicles</t>
  </si>
  <si>
    <t>Beecher Emission Solution Technologies, LLC</t>
  </si>
  <si>
    <t>P540098</t>
  </si>
  <si>
    <t>B50004944</t>
  </si>
  <si>
    <t>Replace/Retrofit Fixtures with Energy Efficient Lighting- LED</t>
  </si>
  <si>
    <t>simms project management</t>
  </si>
  <si>
    <t>P540099</t>
  </si>
  <si>
    <t>B50004945</t>
  </si>
  <si>
    <t>Zerodraft Maryland</t>
  </si>
  <si>
    <t>BEST BATTERY CO INC</t>
  </si>
  <si>
    <t>P519471</t>
  </si>
  <si>
    <t>Drawbridge Operations</t>
  </si>
  <si>
    <t>Cianbro Corporation</t>
  </si>
  <si>
    <t>P546992</t>
  </si>
  <si>
    <t>B50005567</t>
  </si>
  <si>
    <t>Tree Pit Maintenance</t>
  </si>
  <si>
    <t>Nu Leaf, LLC</t>
  </si>
  <si>
    <t>P546711</t>
  </si>
  <si>
    <t>B50005639</t>
  </si>
  <si>
    <t>Master Contract for Nitrile Gloves for BCPD - Police</t>
  </si>
  <si>
    <t>P H &amp; S Products LLC</t>
  </si>
  <si>
    <t>P547304</t>
  </si>
  <si>
    <t>Safety Shoes &amp; Boots - Grainger</t>
  </si>
  <si>
    <t>W. W. Grainger, Inc.</t>
  </si>
  <si>
    <t>Denver-Elek</t>
  </si>
  <si>
    <t>P545870</t>
  </si>
  <si>
    <t>Hach Reagents, DPD Powder Pillows and Parts for Online Analyzers</t>
  </si>
  <si>
    <t>Hach</t>
  </si>
  <si>
    <t>P534084</t>
  </si>
  <si>
    <t>B50004022</t>
  </si>
  <si>
    <t>Mowing, Maintenance &amp; Landscaping Services for Clusters</t>
  </si>
  <si>
    <t>LORENZ, INC.</t>
  </si>
  <si>
    <t>P534097</t>
  </si>
  <si>
    <t>B50004346</t>
  </si>
  <si>
    <t>Repairs &amp; Maintenance Services for Automatic Sprinkler Systems</t>
  </si>
  <si>
    <t>P546501</t>
  </si>
  <si>
    <t>P529769</t>
  </si>
  <si>
    <t>B50001251</t>
  </si>
  <si>
    <t>Parking Meter Coin Collection Services</t>
  </si>
  <si>
    <t>Republic Parking System, Inc.</t>
  </si>
  <si>
    <t>P534366</t>
  </si>
  <si>
    <t>Chlamydia Trachomatis Test Kits - BDC Lab</t>
  </si>
  <si>
    <t>Gen-Probe Sales &amp; Service</t>
  </si>
  <si>
    <t>P547650</t>
  </si>
  <si>
    <t>B50005181</t>
  </si>
  <si>
    <t>Point of Sale (Cashiering) System</t>
  </si>
  <si>
    <t>N. Harris Corporation AKA System Innovators</t>
  </si>
  <si>
    <t>P533956</t>
  </si>
  <si>
    <t>B50004299</t>
  </si>
  <si>
    <t>OEM Parts and Service for fuso Mitsubishi Trucks</t>
  </si>
  <si>
    <t>Waster Equipment Sales &amp; Services LLC</t>
  </si>
  <si>
    <t>P546384</t>
  </si>
  <si>
    <t>OEM Parts, Service and Annual Inspections for Altec Bucket Trucks</t>
  </si>
  <si>
    <t>P520254</t>
  </si>
  <si>
    <t>EC120 Helicopter &amp; System Parts</t>
  </si>
  <si>
    <t>Airbus Helicopters, Inc</t>
  </si>
  <si>
    <t>FLEETPRIDE INC</t>
  </si>
  <si>
    <t>F &amp; F and A.Jacobs &amp; Sons, Inc.</t>
  </si>
  <si>
    <t>P547203</t>
  </si>
  <si>
    <t>B50005525</t>
  </si>
  <si>
    <t>Aftermarket Parts and Supplies for Cars and Light Trucks</t>
  </si>
  <si>
    <t>PA Southern LLC.</t>
  </si>
  <si>
    <t>P547202</t>
  </si>
  <si>
    <t>P547201</t>
  </si>
  <si>
    <t>P546356</t>
  </si>
  <si>
    <t>P540370</t>
  </si>
  <si>
    <t>P534166</t>
  </si>
  <si>
    <t>P534165</t>
  </si>
  <si>
    <t>P547146</t>
  </si>
  <si>
    <t>B50005578</t>
  </si>
  <si>
    <t>Revolution Traffic Cones</t>
  </si>
  <si>
    <t xml:space="preserve">Bus Transportation Services </t>
  </si>
  <si>
    <t>P544200</t>
  </si>
  <si>
    <t>B50005448</t>
  </si>
  <si>
    <t>WEAR PARTS &amp; EQUIPMENT CO., INC.</t>
  </si>
  <si>
    <t>P543112</t>
  </si>
  <si>
    <t>B50005301</t>
  </si>
  <si>
    <t>Liquid Oxygen</t>
  </si>
  <si>
    <t>Praxair, Inc</t>
  </si>
  <si>
    <t>P547329</t>
  </si>
  <si>
    <t>B50005620</t>
  </si>
  <si>
    <t>AMAG ID Security System - Upgrade, Update, Maintenance &amp; Repair</t>
  </si>
  <si>
    <t>Communications Electronics Systems LLC</t>
  </si>
  <si>
    <t>P547191</t>
  </si>
  <si>
    <t>B50005637</t>
  </si>
  <si>
    <t>Broom Bear Sweeper/ Color: White</t>
  </si>
  <si>
    <t>P547190</t>
  </si>
  <si>
    <t>B50005635</t>
  </si>
  <si>
    <t>Whirlwind Sweeper/ Color: White</t>
  </si>
  <si>
    <t>P530180</t>
  </si>
  <si>
    <t>Witmer Public Safety Group,Inc dba Mason-Dixon Fire Equipment</t>
  </si>
  <si>
    <t>P538919</t>
  </si>
  <si>
    <t>Provide Stretcher Repairs</t>
  </si>
  <si>
    <t>PRO-FIX MEDICAL REPAIR AND SALES LLC</t>
  </si>
  <si>
    <t>P526529</t>
  </si>
  <si>
    <t>B50003162</t>
  </si>
  <si>
    <t>4'' Fire Hose</t>
  </si>
  <si>
    <t>MES/MARYLAND</t>
  </si>
  <si>
    <t>B50005627</t>
  </si>
  <si>
    <t>P526583</t>
  </si>
  <si>
    <t>B50003315</t>
  </si>
  <si>
    <t>Smoke Alarms</t>
  </si>
  <si>
    <t>Sky Resources LLC</t>
  </si>
  <si>
    <t>P543012</t>
  </si>
  <si>
    <t>Concession - Shake and Bake</t>
  </si>
  <si>
    <t>Foodservice Contracting, LLC</t>
  </si>
  <si>
    <t>P527885</t>
  </si>
  <si>
    <t>Service/Labor/Repair Parts for Godwin Pumps</t>
  </si>
  <si>
    <t>Xylem Dewatering Solutions, Inc. dba Godwin Pumps of America, Inc.</t>
  </si>
  <si>
    <t>P547058</t>
  </si>
  <si>
    <t>B50005601</t>
  </si>
  <si>
    <t>Supply Instrumentation Parts &amp; Equipment</t>
  </si>
  <si>
    <t>North East Technical Sales</t>
  </si>
  <si>
    <t>P534530</t>
  </si>
  <si>
    <t>B50004431</t>
  </si>
  <si>
    <t>Blauer Uniform Jackets for Fire Department</t>
  </si>
  <si>
    <t>P534938</t>
  </si>
  <si>
    <t>B50004397</t>
  </si>
  <si>
    <t>Building Deconstruction</t>
  </si>
  <si>
    <t>Humanim</t>
  </si>
  <si>
    <t>P539019</t>
  </si>
  <si>
    <t>B50004915</t>
  </si>
  <si>
    <t>Preformed Thermoplastic Pavement Markings</t>
  </si>
  <si>
    <t>Swarco Industries, Inc.</t>
  </si>
  <si>
    <t>P534937</t>
  </si>
  <si>
    <t>Pedestrian Traffic Signal Assemblies</t>
  </si>
  <si>
    <t>General Traffic Equipment Corp.</t>
  </si>
  <si>
    <t>P526464</t>
  </si>
  <si>
    <t>B50003289</t>
  </si>
  <si>
    <t>Laboratory Analytical Services</t>
  </si>
  <si>
    <t>ALS Environmental</t>
  </si>
  <si>
    <t>P547525</t>
  </si>
  <si>
    <t>B50005504</t>
  </si>
  <si>
    <t>McCarthy Tire Services Company,Inc</t>
  </si>
  <si>
    <t>P547526</t>
  </si>
  <si>
    <t>B50005505</t>
  </si>
  <si>
    <t>P539406</t>
  </si>
  <si>
    <t>B50004933</t>
  </si>
  <si>
    <t>Sodium HypoChlorite- Wastewater treatment Plants</t>
  </si>
  <si>
    <t>P547348</t>
  </si>
  <si>
    <t>B50005357</t>
  </si>
  <si>
    <t>Medium and High Voltage Electrical Systems</t>
  </si>
  <si>
    <t>Bluestar Technologies Inc.</t>
  </si>
  <si>
    <t>P542380</t>
  </si>
  <si>
    <t>B50005329</t>
  </si>
  <si>
    <t>Picture Framing Supplies</t>
  </si>
  <si>
    <t>The Furst Brothers Company</t>
  </si>
  <si>
    <t>P542261</t>
  </si>
  <si>
    <t>B50005179</t>
  </si>
  <si>
    <t>Forensic Supplies for Mobile Crime Lab FY170305</t>
  </si>
  <si>
    <t>Sirchie Acquisition Company, LLC</t>
  </si>
  <si>
    <t>P534612</t>
  </si>
  <si>
    <t>B50004414</t>
  </si>
  <si>
    <t>Hand and Power Tools and Related Hardware Items</t>
  </si>
  <si>
    <t>P534613</t>
  </si>
  <si>
    <t>Snap-on Industrial Division of IDSC Holdings</t>
  </si>
  <si>
    <t>P534614</t>
  </si>
  <si>
    <t>Hilti, Inc.</t>
  </si>
  <si>
    <t>P534611</t>
  </si>
  <si>
    <t>Suburban Sales &amp; Rental Center, Inc.</t>
  </si>
  <si>
    <t>P534410</t>
  </si>
  <si>
    <t>B50004360</t>
  </si>
  <si>
    <t>Mgmt Svcs for the ETIB Program</t>
  </si>
  <si>
    <t>MJ Management Services, LLC</t>
  </si>
  <si>
    <t>P534694</t>
  </si>
  <si>
    <t>B50004352</t>
  </si>
  <si>
    <t>Armed Security Guards</t>
  </si>
  <si>
    <t>Metropolitan Protective Services, Inc.</t>
  </si>
  <si>
    <t>P525014</t>
  </si>
  <si>
    <t>B50002089</t>
  </si>
  <si>
    <t>B50003071</t>
  </si>
  <si>
    <t>Decorative Street Light Fixtures and poles</t>
  </si>
  <si>
    <t>Hadco, A Philips Group Brand</t>
  </si>
  <si>
    <t>P547709</t>
  </si>
  <si>
    <t>B50005591</t>
  </si>
  <si>
    <t>Light Emitting Diodes (LED) Fixtures and Parts</t>
  </si>
  <si>
    <t>C.N.R. LIGHTING SUPPLY CO.</t>
  </si>
  <si>
    <t>P547420</t>
  </si>
  <si>
    <t>B50005638</t>
  </si>
  <si>
    <t>Trail Sweeper-Color: White</t>
  </si>
  <si>
    <t>P547524</t>
  </si>
  <si>
    <t>b50005689</t>
  </si>
  <si>
    <t>Vehicle, Motorcycle, and Lawn &amp; Garden Batteries</t>
  </si>
  <si>
    <t>Pasco Battery Warehouse of Annapolis</t>
  </si>
  <si>
    <t>P533766</t>
  </si>
  <si>
    <t>PRISM Hosting and Services Agreement</t>
  </si>
  <si>
    <t>Early Morning Software</t>
  </si>
  <si>
    <t>P547590</t>
  </si>
  <si>
    <t>B50005650</t>
  </si>
  <si>
    <t>MLFY18T10 Regular Cab Enclosed Utility Truck -DGS Building-Bureau: 85-00-Color: White</t>
  </si>
  <si>
    <t>Hertrich Fleet Services</t>
  </si>
  <si>
    <t>P547592</t>
  </si>
  <si>
    <t>B50005649</t>
  </si>
  <si>
    <t>MLFY18T10 Fork Lift- DGS Fleet -Bureau: 80-00-Color: White</t>
  </si>
  <si>
    <t>Eastern lift Truck CO., Inc.</t>
  </si>
  <si>
    <t>P547601</t>
  </si>
  <si>
    <t>B50005640</t>
  </si>
  <si>
    <t>MLFY18T10 Crawler Dozer</t>
  </si>
  <si>
    <t>P547594</t>
  </si>
  <si>
    <t>B50005648</t>
  </si>
  <si>
    <t>MLFY17T6 All-Terrain Vehicle</t>
  </si>
  <si>
    <t>P547610</t>
  </si>
  <si>
    <t>B50005625</t>
  </si>
  <si>
    <t>MLFY18T10 30 Passenger Bus</t>
  </si>
  <si>
    <t>Colonial Equipment Company</t>
  </si>
  <si>
    <t>P547599</t>
  </si>
  <si>
    <t>B50005641</t>
  </si>
  <si>
    <t>MLFY18T10 8-Cubic Yard Concrete Mixer Truck</t>
  </si>
  <si>
    <t>P547578</t>
  </si>
  <si>
    <t>B50005617</t>
  </si>
  <si>
    <t>HVACR Sevices</t>
  </si>
  <si>
    <t>P547577</t>
  </si>
  <si>
    <t>P547580</t>
  </si>
  <si>
    <t>BMC Services, LLC</t>
  </si>
  <si>
    <t>P547581</t>
  </si>
  <si>
    <t>Reliable-Cain Heating &amp; Cooling LLC</t>
  </si>
  <si>
    <t>P547579</t>
  </si>
  <si>
    <t>JCM CONTROL SYSTEMS INC.</t>
  </si>
  <si>
    <t>P539592</t>
  </si>
  <si>
    <t>B50004995</t>
  </si>
  <si>
    <t>Mowing &amp; Landscaping Service at Enoch Pratt Free Libraries</t>
  </si>
  <si>
    <t>P547889</t>
  </si>
  <si>
    <t>Tennant Preventative Maintenance Master Blanket # B</t>
  </si>
  <si>
    <t>P538907</t>
  </si>
  <si>
    <t>Licensing, Maintenance and Updates to ScanStation C10 Laser Scanning System</t>
  </si>
  <si>
    <t>Leica Geosystems, Inc.</t>
  </si>
  <si>
    <t>P547591</t>
  </si>
  <si>
    <t>B50005687</t>
  </si>
  <si>
    <t>OEM Parts and Service for GM/Chevrolet Vehicles</t>
  </si>
  <si>
    <t>HERITAGE CHEVROLET</t>
  </si>
  <si>
    <t>P547689</t>
  </si>
  <si>
    <t>OEM Parts &amp; Service for Elgin Sweepers and Vactor Sewer Vacs</t>
  </si>
  <si>
    <t>P547605</t>
  </si>
  <si>
    <t>B50005665</t>
  </si>
  <si>
    <t>Annual and Five Year Certifications and Inspections for Ladder Trucks</t>
  </si>
  <si>
    <t>P527188</t>
  </si>
  <si>
    <t>ICS System Support Upgrades Licenses</t>
  </si>
  <si>
    <t>Leasing 4x4 Sport Utility Vehicles</t>
  </si>
  <si>
    <t>All Car Leasing</t>
  </si>
  <si>
    <t>P539542</t>
  </si>
  <si>
    <t>InfoWorks Software License Agreement</t>
  </si>
  <si>
    <t>Innovyze, Inc.</t>
  </si>
  <si>
    <t>BRCPC Contract</t>
  </si>
  <si>
    <t>Lamps and Ballasts, Large, and Specialty</t>
  </si>
  <si>
    <t>P545576</t>
  </si>
  <si>
    <t>Emergency Elevator Repair and Maintenance Services for BCC</t>
  </si>
  <si>
    <t>B50005623</t>
  </si>
  <si>
    <t>P547629</t>
  </si>
  <si>
    <t>Emergency Generator Installation</t>
  </si>
  <si>
    <t>TEAM Service Corporation</t>
  </si>
  <si>
    <t>B50004287</t>
  </si>
  <si>
    <t>Hazardous Material Abatement Services</t>
  </si>
  <si>
    <t>Retro Environmental, Inc.</t>
  </si>
  <si>
    <t>C&amp;W CONSTRUCTION COMPANY</t>
  </si>
  <si>
    <t>Allec LLC</t>
  </si>
  <si>
    <t>Telvent USA, LLC</t>
  </si>
  <si>
    <t>P539035</t>
  </si>
  <si>
    <t>Extended Support and Maintenance (ESM) for ArcFM</t>
  </si>
  <si>
    <t>P547810</t>
  </si>
  <si>
    <t>Prepaid Debit Card- MOED-Youth Works</t>
  </si>
  <si>
    <t>U.S. Bank</t>
  </si>
  <si>
    <t>B50005693</t>
  </si>
  <si>
    <t>P547714</t>
  </si>
  <si>
    <t>P547715</t>
  </si>
  <si>
    <t>Second Call - OEM Parts and Service for Detroit Engines</t>
  </si>
  <si>
    <t>First Call - OEM Parts and Service for Detroit Engines</t>
  </si>
  <si>
    <t>B50005734</t>
  </si>
  <si>
    <t>P547711</t>
  </si>
  <si>
    <t>Pneumatic Tire Forklift - DOT - Bureau: 79-07 - Color: Yellow MLFY19T10</t>
  </si>
  <si>
    <t>Technology International, Inc.</t>
  </si>
  <si>
    <t>P547708</t>
  </si>
  <si>
    <t>B50005737</t>
  </si>
  <si>
    <t>Three Wheeled Riding Reel Mower - Parks and Rec - Bureau: 68-01 - Color: Red MLFY19T6</t>
  </si>
  <si>
    <t>Garland</t>
  </si>
  <si>
    <t>P542956</t>
  </si>
  <si>
    <t>B50005321</t>
  </si>
  <si>
    <t>Automotive Window Tinting Services</t>
  </si>
  <si>
    <t>MOHS &amp; DOT</t>
  </si>
  <si>
    <t>B50005332</t>
  </si>
  <si>
    <t>Jay's Restaurant Group, Inc</t>
  </si>
  <si>
    <t>P543565</t>
  </si>
  <si>
    <t>Food for MOHS</t>
  </si>
  <si>
    <t>A Taste Of Heaven Caterers LLC</t>
  </si>
  <si>
    <t>PowerDMS Software as a Service (SaaS) Agreement</t>
  </si>
  <si>
    <t>P543840</t>
  </si>
  <si>
    <t>PowerDMS</t>
  </si>
  <si>
    <t>Snow Removal Services - Police Districts and Other Specified DGS Location</t>
  </si>
  <si>
    <t>P530733</t>
  </si>
  <si>
    <t>B50003895</t>
  </si>
  <si>
    <t>Provide Public Swimming Pool Maintenance, Repair Services &amp; New Replacement Parts</t>
  </si>
  <si>
    <t>Patriot Pool Service LLC</t>
  </si>
  <si>
    <t>P547682</t>
  </si>
  <si>
    <t>Milton S Hershey Medical Center</t>
  </si>
  <si>
    <t>BFD &amp; DPW</t>
  </si>
  <si>
    <t>P547751</t>
  </si>
  <si>
    <t>Air Compressors and Dryers Services</t>
  </si>
  <si>
    <t>INGERSOLL RAND COMPANY</t>
  </si>
  <si>
    <t>P532919</t>
  </si>
  <si>
    <t>P532927</t>
  </si>
  <si>
    <t>B50004145</t>
  </si>
  <si>
    <t>Highlander Contracting Company, LLC</t>
  </si>
  <si>
    <t>Fiber Optics Cable Services-Highlander</t>
  </si>
  <si>
    <t>Fiber Optics Cable Services-Blue Star</t>
  </si>
  <si>
    <t>P535136</t>
  </si>
  <si>
    <t>Traffic Signal Cabling</t>
  </si>
  <si>
    <t>Power &amp; Telephone Supply</t>
  </si>
  <si>
    <t>Lorenz Inc.</t>
  </si>
  <si>
    <t>P527503</t>
  </si>
  <si>
    <t>COUNC</t>
  </si>
  <si>
    <t>Legistar Matrix Disaster Recovery System</t>
  </si>
  <si>
    <t>Granicus, Inc</t>
  </si>
  <si>
    <t>P520116</t>
  </si>
  <si>
    <t>B50002318</t>
  </si>
  <si>
    <t>P520115</t>
  </si>
  <si>
    <t>Cements, Mortars, &amp; Concrete Mixes</t>
  </si>
  <si>
    <t>Belair Road Supply Co., Inc</t>
  </si>
  <si>
    <t>P547768</t>
  </si>
  <si>
    <t>Multi-Year Blanket Bentley: Carpet -- 316 #C</t>
  </si>
  <si>
    <t>Bentley Prince Street</t>
  </si>
  <si>
    <t>P540009</t>
  </si>
  <si>
    <t>P543697</t>
  </si>
  <si>
    <t>Traffic Signal Components</t>
  </si>
  <si>
    <t>RGA, Inc</t>
  </si>
  <si>
    <t>MoboTrex, Inc</t>
  </si>
  <si>
    <t>P543010</t>
  </si>
  <si>
    <t>Abila Accounting System Agreement</t>
  </si>
  <si>
    <t>Applied Business Services Inc</t>
  </si>
  <si>
    <t>05/0819</t>
  </si>
  <si>
    <t>P547841</t>
  </si>
  <si>
    <t>IDS UPCAPIT PHARMACEUTICAL DISPENSERS</t>
  </si>
  <si>
    <t>Bound Tree Medical LLC</t>
  </si>
  <si>
    <t>P547915</t>
  </si>
  <si>
    <t>STX Chemical-BRWWTP</t>
  </si>
  <si>
    <t>Source Technology LLC.</t>
  </si>
  <si>
    <t>P547910</t>
  </si>
  <si>
    <t>B50005609</t>
  </si>
  <si>
    <t>Fabrication, Delivery and Installation of Signage</t>
  </si>
  <si>
    <t>Hilton Displays, LLC</t>
  </si>
  <si>
    <t>P536537</t>
  </si>
  <si>
    <t>ESRI Geographic Information System (GIS) Products Master Purchase Agreement (MPA)</t>
  </si>
  <si>
    <t>Environmental Systems Research Institute, Inc.</t>
  </si>
  <si>
    <t>B50004988</t>
  </si>
  <si>
    <t>P547830</t>
  </si>
  <si>
    <t>PHI Air Transportation</t>
  </si>
  <si>
    <t>PHI Air Medical, L.L.C.</t>
  </si>
  <si>
    <t>P547855</t>
  </si>
  <si>
    <t>B50005720</t>
  </si>
  <si>
    <t>P547856</t>
  </si>
  <si>
    <t>B50005719</t>
  </si>
  <si>
    <t>Automotive Starters &amp; Alternators</t>
  </si>
  <si>
    <t>P547858</t>
  </si>
  <si>
    <t>B50005675</t>
  </si>
  <si>
    <t>OEM Parts and Service for Harley-Davidson Motorcycles</t>
  </si>
  <si>
    <t>P537003</t>
  </si>
  <si>
    <t>VFA Reporting Software</t>
  </si>
  <si>
    <t>VFA Inc</t>
  </si>
  <si>
    <t>MOIT &amp; BPD</t>
  </si>
  <si>
    <t>P523078</t>
  </si>
  <si>
    <t>P523079</t>
  </si>
  <si>
    <t>P523080</t>
  </si>
  <si>
    <t>B50003266</t>
  </si>
  <si>
    <t>Police Uniforms</t>
  </si>
  <si>
    <t>Police Uniforms - Traffic Safety Vests</t>
  </si>
  <si>
    <t>P548213</t>
  </si>
  <si>
    <t>B50005697</t>
  </si>
  <si>
    <t>MLFY19T10 Sprinter Van - DOT - Bureau: 79-00 - Color: White</t>
  </si>
  <si>
    <t>American Truck &amp; Bus, Inc</t>
  </si>
  <si>
    <t>P548216</t>
  </si>
  <si>
    <t>B500055651</t>
  </si>
  <si>
    <t>MLFY18T10 Sprinter Van- DGS Building - Bureau: 85-00 - Color: White</t>
  </si>
  <si>
    <t>$</t>
  </si>
  <si>
    <t>P526271</t>
  </si>
  <si>
    <t>B50003075</t>
  </si>
  <si>
    <t>City of Baltimore Web Site Redesign and Hosting</t>
  </si>
  <si>
    <t>Interpersonal Frequency LLC</t>
  </si>
  <si>
    <t>P523598</t>
  </si>
  <si>
    <t>B50002837</t>
  </si>
  <si>
    <t>Furnish and Deliver Black Fill Mix</t>
  </si>
  <si>
    <t>Perma-Patch, Inc.</t>
  </si>
  <si>
    <t>P548352</t>
  </si>
  <si>
    <t>B50005580</t>
  </si>
  <si>
    <t>Enterprise Support Staff</t>
  </si>
  <si>
    <t>P548353</t>
  </si>
  <si>
    <t>P548527</t>
  </si>
  <si>
    <t>BITHGROUP Technologies, Inc.</t>
  </si>
  <si>
    <t>BG Staffing LLC, d/b/a Vision Technology Services</t>
  </si>
  <si>
    <t>P548521</t>
  </si>
  <si>
    <t>Apex Systems, LLC.</t>
  </si>
  <si>
    <t>Business Integra Inc.</t>
  </si>
  <si>
    <t>P548516</t>
  </si>
  <si>
    <t>Realistic Computing, Inc</t>
  </si>
  <si>
    <t>P548512</t>
  </si>
  <si>
    <t>OST Inc.</t>
  </si>
  <si>
    <t>P548526</t>
  </si>
  <si>
    <t>vTech Solution Inc</t>
  </si>
  <si>
    <t>P548532</t>
  </si>
  <si>
    <t>P548574</t>
  </si>
  <si>
    <t>Serigor Inc</t>
  </si>
  <si>
    <t>P548524</t>
  </si>
  <si>
    <t>UVS InfoTech LLC.</t>
  </si>
  <si>
    <t>22nd Century Technologies,Inc.</t>
  </si>
  <si>
    <t>P548575</t>
  </si>
  <si>
    <t>Array Information Technology</t>
  </si>
  <si>
    <t>P548533</t>
  </si>
  <si>
    <t>P548314</t>
  </si>
  <si>
    <t>PB - NJPA 041316-GDI</t>
  </si>
  <si>
    <t>Surplus Auction Services</t>
  </si>
  <si>
    <t>GovDeals, Inc.</t>
  </si>
  <si>
    <t>Street Light Maintenance</t>
  </si>
  <si>
    <t>Baltimore Gas &amp; Electric (BGE)</t>
  </si>
  <si>
    <t>P524893</t>
  </si>
  <si>
    <t>B50002948</t>
  </si>
  <si>
    <t>Data Center Colocation</t>
  </si>
  <si>
    <t>TierPoint Maryland LLC f/k/a Baltimore Technology Park</t>
  </si>
  <si>
    <t>Screen Removal- Patapsco WWTP</t>
  </si>
  <si>
    <t>Roane's Rigging &amp; Transfer</t>
  </si>
  <si>
    <t>P548426</t>
  </si>
  <si>
    <t>B50005633</t>
  </si>
  <si>
    <t>TASC</t>
  </si>
  <si>
    <t>P533177</t>
  </si>
  <si>
    <t>B50004067</t>
  </si>
  <si>
    <t>Senior Center Transportation</t>
  </si>
  <si>
    <t>P541676</t>
  </si>
  <si>
    <t>B50003950</t>
  </si>
  <si>
    <t>Provide Transportation, Cremation, and Disposal of Animal Carcasses</t>
  </si>
  <si>
    <t>Valley Pet Memorial Services, Inc.</t>
  </si>
  <si>
    <t>Authentic Korean Meals-Greenmount Sr. Ctr.</t>
  </si>
  <si>
    <t>T &amp; J Jeong</t>
  </si>
  <si>
    <t>P543305</t>
  </si>
  <si>
    <t>P548407</t>
  </si>
  <si>
    <t>Parts for Orion Buses</t>
  </si>
  <si>
    <t>New Flyer</t>
  </si>
  <si>
    <t>09/31/20</t>
  </si>
  <si>
    <t>2nd Call- To Provide Inspections, Service and Repairs for Fire Extinguishers</t>
  </si>
  <si>
    <t> Fire Safety Co.</t>
  </si>
  <si>
    <t>P527738</t>
  </si>
  <si>
    <t>1st Call - To Provide Inspections, Service and Repairs for Fire Extinguishers</t>
  </si>
  <si>
    <t>P541077</t>
  </si>
  <si>
    <t>B50005112</t>
  </si>
  <si>
    <t>Senior Emergency Monitoring System</t>
  </si>
  <si>
    <t>P548437</t>
  </si>
  <si>
    <t>B50005586</t>
  </si>
  <si>
    <t>Integrated Vegetation Management</t>
  </si>
  <si>
    <t>Environmental Quality Resources, LLC</t>
  </si>
  <si>
    <t>Direct Access of MVA Records</t>
  </si>
  <si>
    <t>Maryland Information Division of NICUSA, INC.</t>
  </si>
  <si>
    <t>P548173</t>
  </si>
  <si>
    <t>B50005655</t>
  </si>
  <si>
    <t>Book Binding Services for Pratt Library</t>
  </si>
  <si>
    <t>Maintenance &amp; Inspection for Dive Rescue Equipment</t>
  </si>
  <si>
    <t>Davey Tree</t>
  </si>
  <si>
    <t>Arts &amp; Crafts Supplies - REC &amp; Parks</t>
  </si>
  <si>
    <t>Lodging Services</t>
  </si>
  <si>
    <t>Charm City LLC</t>
  </si>
  <si>
    <t>Mowing, Maintenance &amp; Landscaping for Cluster Six &amp; Various Other City Owned Properties</t>
  </si>
  <si>
    <t>Sidewalk and Structural Repair</t>
  </si>
  <si>
    <t>07000</t>
  </si>
  <si>
    <t>P542658</t>
  </si>
  <si>
    <t>Air Transportation Services</t>
  </si>
  <si>
    <t>HealthNet Aeromedical Services, Inc.</t>
  </si>
  <si>
    <t>P534246</t>
  </si>
  <si>
    <t>P534247</t>
  </si>
  <si>
    <t>P534248</t>
  </si>
  <si>
    <t>P543981</t>
  </si>
  <si>
    <t>B50005325</t>
  </si>
  <si>
    <t>Liquid Propane</t>
  </si>
  <si>
    <t>P548260</t>
  </si>
  <si>
    <t>TECHS-201523139</t>
  </si>
  <si>
    <t>ERP SaaS Subscriptions</t>
  </si>
  <si>
    <t>Workday, Inc.</t>
  </si>
  <si>
    <t>TBD</t>
  </si>
  <si>
    <t>P548284</t>
  </si>
  <si>
    <t>B50005690</t>
  </si>
  <si>
    <t>MLFY19T10 Wheel Loaders - DPW/SW, DOT &amp; Rec &amp; Parks</t>
  </si>
  <si>
    <t>P527032</t>
  </si>
  <si>
    <t>P548471</t>
  </si>
  <si>
    <t>Bluecrest /DMT Sort Pocket Upgrade 2019</t>
  </si>
  <si>
    <t>BlueCrest</t>
  </si>
  <si>
    <t>P548507</t>
  </si>
  <si>
    <t>B50005771</t>
  </si>
  <si>
    <t>OEM Parts and Service for Dodge/Chrysler/Jeep Vehicles</t>
  </si>
  <si>
    <t>HERITAGE DODGE</t>
  </si>
  <si>
    <t>P548504</t>
  </si>
  <si>
    <t>P548505</t>
  </si>
  <si>
    <t>B50005812</t>
  </si>
  <si>
    <t>OEM Parts and Service for Allison Transmissions</t>
  </si>
  <si>
    <t>P543566</t>
  </si>
  <si>
    <t>P548496</t>
  </si>
  <si>
    <t>Maryland Environmental Services</t>
  </si>
  <si>
    <t>Maryland Environmental Service</t>
  </si>
  <si>
    <t>P548546</t>
  </si>
  <si>
    <t>B50005752</t>
  </si>
  <si>
    <t>MLFY19T10 Asphalt Paver - DOT - Bureau: 79-00 - Color:Yellow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</si>
  <si>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</si>
  <si>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P545477</t>
  </si>
  <si>
    <t>P545478</t>
  </si>
  <si>
    <t>B50005493</t>
  </si>
  <si>
    <t>Provide Various Pharmaceutical Supplies for the Fire Dept /First Call</t>
  </si>
  <si>
    <t>Provide Various Pharmaceutical Supplies for the Fire Dept/Second Call</t>
  </si>
  <si>
    <t>Citizens Pharmacy Services</t>
  </si>
  <si>
    <t>Turnout Gear Repair, Cleaning &amp; Maintenance</t>
  </si>
  <si>
    <t>P536188</t>
  </si>
  <si>
    <t>B50004643</t>
  </si>
  <si>
    <t>Carpet, Floor, Drapery and Upholstered Furniture Cleaning Services</t>
  </si>
  <si>
    <t>P542627</t>
  </si>
  <si>
    <t>REACH Air Medical Services LLC</t>
  </si>
  <si>
    <t>P532540</t>
  </si>
  <si>
    <t>B50004135</t>
  </si>
  <si>
    <t>Miscellaneous Electrical Work</t>
  </si>
  <si>
    <t>Calmi Electrical Company</t>
  </si>
  <si>
    <t>P547956</t>
  </si>
  <si>
    <t>B50005418</t>
  </si>
  <si>
    <t>MLFY18T10 45' Bucket Trucks &amp; 47' Digger Derrick Truck</t>
  </si>
  <si>
    <t>P547625</t>
  </si>
  <si>
    <t>Weather stations service- Yearly Renewal</t>
  </si>
  <si>
    <t>DBT Transportation Services LLC</t>
  </si>
  <si>
    <t>CUMMINS RADIATOR CO</t>
  </si>
  <si>
    <t>P547942</t>
  </si>
  <si>
    <t>O.E.M Parts for Sefac Mobile Lifts</t>
  </si>
  <si>
    <t>SLEC, Inc.</t>
  </si>
  <si>
    <t xml:space="preserve"> 05/29/19</t>
  </si>
  <si>
    <t>Escalator Cleaning</t>
  </si>
  <si>
    <t>P519894</t>
  </si>
  <si>
    <t>B50002151</t>
  </si>
  <si>
    <t>EMS Billing Service</t>
  </si>
  <si>
    <t>Digitech Computer, Inc</t>
  </si>
  <si>
    <t>P545166</t>
  </si>
  <si>
    <t>B50005506</t>
  </si>
  <si>
    <t>Catering Service for Breakfast and Lunch for Health</t>
  </si>
  <si>
    <t>P548303</t>
  </si>
  <si>
    <t>WatchCenter - Rimage replacement</t>
  </si>
  <si>
    <t>Rimage Corporation</t>
  </si>
  <si>
    <t>P548492</t>
  </si>
  <si>
    <t>B50005716</t>
  </si>
  <si>
    <t>Mowing, Maintenance &amp; Landscaping Service</t>
  </si>
  <si>
    <t>P548835</t>
  </si>
  <si>
    <t>PB HP10-17</t>
  </si>
  <si>
    <t>Mission Critical Partners, LLC</t>
  </si>
  <si>
    <t>P544796</t>
  </si>
  <si>
    <t>Turnout Gear</t>
  </si>
  <si>
    <t>P533641</t>
  </si>
  <si>
    <t>B50004069</t>
  </si>
  <si>
    <t>Collection of Delinquent Parking Fines</t>
  </si>
  <si>
    <t>PENN CREDIT CORPORATION</t>
  </si>
  <si>
    <t>P548836</t>
  </si>
  <si>
    <t>B50005782</t>
  </si>
  <si>
    <t>MLFY18T10 CRACK SEALING TRAILER / MELTER - DOT- Bureau: 79-00-Color: White</t>
  </si>
  <si>
    <t>Chesapeake Supply &amp; Equipment Co.</t>
  </si>
  <si>
    <t>P548552</t>
  </si>
  <si>
    <t>Chlorine for City Pools</t>
  </si>
  <si>
    <t>Kleenrite Corporation</t>
  </si>
  <si>
    <t>P522287</t>
  </si>
  <si>
    <t>B50002453</t>
  </si>
  <si>
    <t>Temporary Nursing Services</t>
  </si>
  <si>
    <t>Excel Staffing and Personnel Services, Inc.</t>
  </si>
  <si>
    <t>P526534</t>
  </si>
  <si>
    <t>P526535</t>
  </si>
  <si>
    <t>B50003291</t>
  </si>
  <si>
    <t>Hydraulic &amp; Welding Repair Services</t>
  </si>
  <si>
    <t>Greb Service, Inc.</t>
  </si>
  <si>
    <t>SIDEWALK ICE MELT - Calcium Chloride Pellets- Furnish and Deliver</t>
  </si>
  <si>
    <t>Bituminous Paving Materials (Hot &amp; Cold Patch)</t>
  </si>
  <si>
    <t>P. Flanigan &amp; Sons, Incorporated</t>
  </si>
  <si>
    <t>P548573</t>
  </si>
  <si>
    <t>B50005730</t>
  </si>
  <si>
    <t>Actuarial Valuation Services for Post-Employment Benefits</t>
  </si>
  <si>
    <t>Korn Ferry (US)</t>
  </si>
  <si>
    <t>06/31/19</t>
  </si>
  <si>
    <t>P549028</t>
  </si>
  <si>
    <t>B50005249</t>
  </si>
  <si>
    <t>Diversity and Labor Compliance System(s)</t>
  </si>
  <si>
    <t>B2Gnow</t>
  </si>
  <si>
    <t>Pumps Repair Services - American Contracting</t>
  </si>
  <si>
    <t>Pumps Repair Services</t>
  </si>
  <si>
    <t>EnergyCap Maintenance Agreement</t>
  </si>
  <si>
    <t>P548657</t>
  </si>
  <si>
    <t>B50005781</t>
  </si>
  <si>
    <t>MLFY18T10 Tractor w/Front Loader</t>
  </si>
  <si>
    <t>P548705</t>
  </si>
  <si>
    <t>B50005790</t>
  </si>
  <si>
    <t>SWAT wet and cold gear</t>
  </si>
  <si>
    <t>Tidewater Tactical</t>
  </si>
  <si>
    <t>Endress+ Hauser -INSTRUMENTATION PARTS &amp; EQUIPMENT</t>
  </si>
  <si>
    <t>25% Sodium Hydroxide (Caustic Soda) Solutions</t>
  </si>
  <si>
    <t>50% Sodium Hydroxide Solution</t>
  </si>
  <si>
    <t>P548627</t>
  </si>
  <si>
    <t>BPD Mobile LPR Maintenance - Bloomberg Award</t>
  </si>
  <si>
    <t>Selex ES Inc. D/B/A Elsag North America</t>
  </si>
  <si>
    <t>Drain Cleaning Service</t>
  </si>
  <si>
    <t>Central Chilled Water Systems</t>
  </si>
  <si>
    <t>Central Chilled Water Systems Service</t>
  </si>
  <si>
    <t>P548490</t>
  </si>
  <si>
    <t>Polymer-GBT-BRWWTP</t>
  </si>
  <si>
    <t>Solenis LLC</t>
  </si>
  <si>
    <t>P534418</t>
  </si>
  <si>
    <t>B50004399</t>
  </si>
  <si>
    <t>Hydroseeding Service</t>
  </si>
  <si>
    <t>Erosion Control &amp; Landscape Services, Inc.</t>
  </si>
  <si>
    <t>P548998</t>
  </si>
  <si>
    <t>Recruitment Solution Subscriptions</t>
  </si>
  <si>
    <t>LinkedIn Corporation</t>
  </si>
  <si>
    <t>P549019</t>
  </si>
  <si>
    <t>Life and AD&amp;D Insurance for Employees &amp; Retirees</t>
  </si>
  <si>
    <t>B50005653</t>
  </si>
  <si>
    <t>MetLife</t>
  </si>
  <si>
    <t>P534269</t>
  </si>
  <si>
    <t>B50004777</t>
  </si>
  <si>
    <t>Janitorial Services - EPFL, BR#14</t>
  </si>
  <si>
    <t>P545546</t>
  </si>
  <si>
    <t>B50005500</t>
  </si>
  <si>
    <t>Supply glass beads</t>
  </si>
  <si>
    <t>Potters industries, Inc.</t>
  </si>
  <si>
    <t>P549022</t>
  </si>
  <si>
    <t>B50005629</t>
  </si>
  <si>
    <t>DHMO &amp; DPPO Dental Insurance Plans</t>
  </si>
  <si>
    <t>United Concordia Insurance Company</t>
  </si>
  <si>
    <t>PVC Pipes &amp; Fittings-HD Supply</t>
  </si>
  <si>
    <t>PVC Pipes &amp; Fittings</t>
  </si>
  <si>
    <t>P549065</t>
  </si>
  <si>
    <t>Pelican Flashlights and Holster/Wand Kits</t>
  </si>
  <si>
    <t>Mueller Systems, LLC</t>
  </si>
  <si>
    <t>P542280</t>
  </si>
  <si>
    <t>B50005008</t>
  </si>
  <si>
    <t>Transportation Services for the Infants and Toddlers Program</t>
  </si>
  <si>
    <t>Higher Ground Transportation Services, Inc.</t>
  </si>
  <si>
    <t>JGB Enterprises, Inc.</t>
  </si>
  <si>
    <t>Landscaping Services</t>
  </si>
  <si>
    <t>P549212</t>
  </si>
  <si>
    <t>B50005858</t>
  </si>
  <si>
    <t>WATF Comm Device for Tactical Helmets</t>
  </si>
  <si>
    <t>Botach Inc</t>
  </si>
  <si>
    <t>Procurement Card Service</t>
  </si>
  <si>
    <t>MOYNO PUMP PARTS</t>
  </si>
  <si>
    <t>Supply and Delivery of Medical Grade Oxygen</t>
  </si>
  <si>
    <t>B50004326</t>
  </si>
  <si>
    <t>Turnout Gloves for Baltimore City Fire Department</t>
  </si>
  <si>
    <t>P542175</t>
  </si>
  <si>
    <t>Electronic Patient Care Reporting System (eMEDS) (Integration with First Watch System)</t>
  </si>
  <si>
    <t>ImageTrend</t>
  </si>
  <si>
    <t>1yr</t>
  </si>
  <si>
    <t>Narcan Nasal Spray-N/E</t>
  </si>
  <si>
    <t>P549103</t>
  </si>
  <si>
    <t>Steel Products</t>
  </si>
  <si>
    <t>B50005884</t>
  </si>
  <si>
    <t>DS Pipe &amp; Stell Supply, LLC dba DS Steel Supply LLC</t>
  </si>
  <si>
    <t>P549096</t>
  </si>
  <si>
    <t>P549097</t>
  </si>
  <si>
    <t>B50005838</t>
  </si>
  <si>
    <t>Automotive Radiators &amp; Heaters</t>
  </si>
  <si>
    <t>Cummins Radiator Co</t>
  </si>
  <si>
    <t>P549094</t>
  </si>
  <si>
    <t>P549093</t>
  </si>
  <si>
    <t>B50005840</t>
  </si>
  <si>
    <t>SECOND CALL - OEM Parts and Service for Mack Trucks</t>
  </si>
  <si>
    <t>P549098</t>
  </si>
  <si>
    <t>B50005755</t>
  </si>
  <si>
    <t>Heavy Duty Manual Trans. &amp; Differentials and Rebuilt Heavy Duty Manual Trans. &amp; Differentials</t>
  </si>
  <si>
    <t>P539936</t>
  </si>
  <si>
    <t>MOCC</t>
  </si>
  <si>
    <t>CharmTV Website Hosting Services</t>
  </si>
  <si>
    <t>Mission Media</t>
  </si>
  <si>
    <t>GRAYBAR ELECTRIC</t>
  </si>
  <si>
    <t>P529406</t>
  </si>
  <si>
    <t>B50003835</t>
  </si>
  <si>
    <t>Septic Tank Pumping &amp; Disposal Services</t>
  </si>
  <si>
    <t>Good Shepherd Septic Service, Inc.</t>
  </si>
  <si>
    <t>Methanol -Colonial Chemical Second Call</t>
  </si>
  <si>
    <t>P545538</t>
  </si>
  <si>
    <t>Elevator Maintenance: 101 W. 24th</t>
  </si>
  <si>
    <t>P549102</t>
  </si>
  <si>
    <t>B50005834</t>
  </si>
  <si>
    <t>Polyethylene Liners</t>
  </si>
  <si>
    <t>Fordion Packaging, LTD</t>
  </si>
  <si>
    <t>P549182</t>
  </si>
  <si>
    <t>B50005822</t>
  </si>
  <si>
    <t>Provide Water Bill Envelopes</t>
  </si>
  <si>
    <t>ERTSs and Accessories</t>
  </si>
  <si>
    <t>JORDAN &amp; ROTORK - OEM ACTUATOR and PARTS</t>
  </si>
  <si>
    <t>P548444</t>
  </si>
  <si>
    <t>P548441</t>
  </si>
  <si>
    <t>P548442</t>
  </si>
  <si>
    <t>P548443</t>
  </si>
  <si>
    <t>B50005630</t>
  </si>
  <si>
    <t>Plumbing and Heating</t>
  </si>
  <si>
    <t>Joseph Heil Company, Inc</t>
  </si>
  <si>
    <t>P548256</t>
  </si>
  <si>
    <t>P548257</t>
  </si>
  <si>
    <t>P548258</t>
  </si>
  <si>
    <t>B50005744</t>
  </si>
  <si>
    <t>O.E.M. Parts and Service for Toro Equipment</t>
  </si>
  <si>
    <t>Turf Equipment and Supply Company, Inc.</t>
  </si>
  <si>
    <t>Security Equipment Co</t>
  </si>
  <si>
    <t>P548266</t>
  </si>
  <si>
    <t>B50005581</t>
  </si>
  <si>
    <t>Historic Preservation Maintenance Contract</t>
  </si>
  <si>
    <t>The Durable Slate Company</t>
  </si>
  <si>
    <t>P536231</t>
  </si>
  <si>
    <t>Dress and Work Uniforms for the Fire Department</t>
  </si>
  <si>
    <t>Timothy Hay</t>
  </si>
  <si>
    <t>P522027</t>
  </si>
  <si>
    <t>P522028</t>
  </si>
  <si>
    <t>P522162</t>
  </si>
  <si>
    <t>P522164</t>
  </si>
  <si>
    <t>B50002394</t>
  </si>
  <si>
    <t>Personal Care Services</t>
  </si>
  <si>
    <t>Housekeeping services</t>
  </si>
  <si>
    <t>Trustworthy Staffing Solutions</t>
  </si>
  <si>
    <t>Landscape Maintenance Services for Exterior and Interior Plants for the Baltimore Convention Center</t>
  </si>
  <si>
    <t>P548274</t>
  </si>
  <si>
    <t>B50005686</t>
  </si>
  <si>
    <t>Uniforms for Baltimore Convention Ctr. Employees</t>
  </si>
  <si>
    <t>P535218</t>
  </si>
  <si>
    <t>MaxCass Perpetual License Agreement for Computer Software Products and Related Services</t>
  </si>
  <si>
    <t>Anchor Software, LLC</t>
  </si>
  <si>
    <t>P531836</t>
  </si>
  <si>
    <t>Results Based Accountability Agreement</t>
  </si>
  <si>
    <t>Clear Impact LLC</t>
  </si>
  <si>
    <t>P536897</t>
  </si>
  <si>
    <t>B50004711</t>
  </si>
  <si>
    <t>Maintenance Contract for Ice Rink Refrigeration Machines - REC &amp; Parks</t>
  </si>
  <si>
    <t>INDUSTRIAL REFRIGERATION SERVICE, INC.</t>
  </si>
  <si>
    <t>DPW &amp; MOIT</t>
  </si>
  <si>
    <t>P548271</t>
  </si>
  <si>
    <t>B50005701</t>
  </si>
  <si>
    <t>Environmental Emergency Response Services</t>
  </si>
  <si>
    <t>Kalyani Environmental Solutions, LLC</t>
  </si>
  <si>
    <t>P546477</t>
  </si>
  <si>
    <t>LIMS - Laboratry Support IT Software</t>
  </si>
  <si>
    <t>DUII HOLDINGS, LLC</t>
  </si>
  <si>
    <t>P549095</t>
  </si>
  <si>
    <t>PB 001B8400047</t>
  </si>
  <si>
    <t>Lifepak 15 Defibrillators, Equipment and Accessories</t>
  </si>
  <si>
    <t>Stryker</t>
  </si>
  <si>
    <t>P529809</t>
  </si>
  <si>
    <t>B50003831</t>
  </si>
  <si>
    <t>Veterinary Services for Police K-9 Unit</t>
  </si>
  <si>
    <t>Anne Arundel Veterinary Hospital</t>
  </si>
  <si>
    <t>MSA/Cairns 1010 Helmets</t>
  </si>
  <si>
    <t>Caliber Public Safey</t>
  </si>
  <si>
    <t>P549283</t>
  </si>
  <si>
    <t>Digital Recording Equipment &amp; Software</t>
  </si>
  <si>
    <t>Microception, Inc.</t>
  </si>
  <si>
    <t>LAB Information Management System</t>
  </si>
  <si>
    <t>STARLIMS Corporation</t>
  </si>
  <si>
    <t>13/04/20</t>
  </si>
  <si>
    <t>Free State Reporting, Inc.</t>
  </si>
  <si>
    <t>P549245</t>
  </si>
  <si>
    <t>OEM Parts and Service for Orion Bus Batteries</t>
  </si>
  <si>
    <t>Cummins Inc.</t>
  </si>
  <si>
    <t>P549300</t>
  </si>
  <si>
    <t>#P3051 Dog Handler</t>
  </si>
  <si>
    <t>k2 Solutions, Inc.</t>
  </si>
  <si>
    <t>P549307</t>
  </si>
  <si>
    <t>B50005860</t>
  </si>
  <si>
    <t>OEM Parts and Service for Marine Skimmers &amp; Fire Boats</t>
  </si>
  <si>
    <t>Marcon Engineering</t>
  </si>
  <si>
    <t>P549334</t>
  </si>
  <si>
    <t>INSTI TEST KITS - GENEVIEVE</t>
  </si>
  <si>
    <t>bioLytical Laboratories Inc.</t>
  </si>
  <si>
    <t>P537580</t>
  </si>
  <si>
    <t>Clinical Dental Supplies</t>
  </si>
  <si>
    <t>AVCO ENTERPRISES dba Dentserve</t>
  </si>
  <si>
    <t>P531250</t>
  </si>
  <si>
    <t>Annual Licensing and Software Support</t>
  </si>
  <si>
    <t>Hightail, Inc.</t>
  </si>
  <si>
    <t>P534889</t>
  </si>
  <si>
    <t>P534893</t>
  </si>
  <si>
    <t>P534892</t>
  </si>
  <si>
    <t>P534422</t>
  </si>
  <si>
    <t>P534420</t>
  </si>
  <si>
    <t>P534419</t>
  </si>
  <si>
    <t>P534408</t>
  </si>
  <si>
    <t>Star Computer Supply LLC</t>
  </si>
  <si>
    <t>B50005866</t>
  </si>
  <si>
    <t>MLFY19T10 Pothole Patch Truck - DOT - Bureau: 79-00 - Color: Yellow</t>
  </si>
  <si>
    <t>P549309</t>
  </si>
  <si>
    <t>B50005850</t>
  </si>
  <si>
    <t>MLFY18T10 Tow Truck With Carrier Bed 20 - DGS Fleet - Bureau: 80-00-Color: White</t>
  </si>
  <si>
    <t>P549308</t>
  </si>
  <si>
    <t>B50005869</t>
  </si>
  <si>
    <t>MLFY18T10 Air Compressor, DOT, Bur. 79-05, Color - White</t>
  </si>
  <si>
    <t>P549301</t>
  </si>
  <si>
    <t>#B3016 Elevator Contract 419808.00</t>
  </si>
  <si>
    <t>Schindler Elevator Corporation</t>
  </si>
  <si>
    <t>P549306</t>
  </si>
  <si>
    <t>B50005846</t>
  </si>
  <si>
    <t>NMLFY19 16-Foot Wide-Area Rotary Mower - Parks- Bureau: 68-00-Color: Green</t>
  </si>
  <si>
    <t>Jacobsen, a division of Textron</t>
  </si>
  <si>
    <t>P549118</t>
  </si>
  <si>
    <t>FRED Units for BPD Operations Bureau</t>
  </si>
  <si>
    <t>Digital Intelligence Inc.</t>
  </si>
  <si>
    <t>Body Armor</t>
  </si>
  <si>
    <t>Lawmen Supply Company of New Jersey, Inc.</t>
  </si>
  <si>
    <t>P549401</t>
  </si>
  <si>
    <t>P549161</t>
  </si>
  <si>
    <t>B50005876</t>
  </si>
  <si>
    <t>MLFY18T10 Cutaway Van w/Dry Freight Body -Library-Bureau: 75-00-Color: White</t>
  </si>
  <si>
    <t>APPLE FORD INC.</t>
  </si>
  <si>
    <t>FOUNTAIN CRAFT MFG.</t>
  </si>
  <si>
    <t>OnSolve Intermediate Holding Company</t>
  </si>
  <si>
    <t>P541685</t>
  </si>
  <si>
    <t>Audacious Inquiry</t>
  </si>
  <si>
    <t>P548691</t>
  </si>
  <si>
    <t>MOCJ &amp; BCPD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</si>
</sst>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m/dd/yyyy;@"/>
    <numFmt numFmtId="167" formatCode="&quot;$&quot;#,##0"/>
    <numFmt numFmtId="168" formatCode="_(* #,##0_);_(* \(#,##0\);_(* &quot;-&quot;??_);_(@_)"/>
    <numFmt numFmtId="169" formatCode="&quot;$&quot;#,##0.00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2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 style="thin">
        <color indexed="64"/>
      </right>
      <top/>
      <bottom/>
      <diagonal/>
    </border>
  </borders>
  <cellStyleXfs count="20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9" fontId="13" fillId="0" borderId="0" applyFont="0" applyFill="0" applyBorder="0" applyAlignment="0" applyProtection="0"/>
    <xf numFmtId="0" fontId="12" fillId="0" borderId="0"/>
    <xf numFmtId="0" fontId="11" fillId="0" borderId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5" applyNumberFormat="0" applyAlignment="0" applyProtection="0"/>
    <xf numFmtId="0" fontId="51" fillId="16" borderId="6" applyNumberFormat="0" applyAlignment="0" applyProtection="0"/>
    <xf numFmtId="0" fontId="52" fillId="16" borderId="5" applyNumberFormat="0" applyAlignment="0" applyProtection="0"/>
    <xf numFmtId="0" fontId="53" fillId="0" borderId="7" applyNumberFormat="0" applyFill="0" applyAlignment="0" applyProtection="0"/>
    <xf numFmtId="0" fontId="54" fillId="1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58" fillId="42" borderId="0" applyNumberFormat="0" applyBorder="0" applyAlignment="0" applyProtection="0"/>
    <xf numFmtId="0" fontId="10" fillId="0" borderId="0"/>
    <xf numFmtId="0" fontId="10" fillId="18" borderId="9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18" borderId="9" applyNumberFormat="0" applyFon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8" fillId="18" borderId="9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7" fillId="0" borderId="0"/>
    <xf numFmtId="0" fontId="7" fillId="18" borderId="9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6" fillId="18" borderId="9" applyNumberFormat="0" applyFon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5" fillId="18" borderId="9" applyNumberFormat="0" applyFont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18" borderId="9" applyNumberFormat="0" applyFon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18" borderId="9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18" borderId="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18" borderId="9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</cellStyleXfs>
  <cellXfs count="481">
    <xf numFmtId="0" fontId="0" fillId="0" borderId="0" xfId="0"/>
    <xf numFmtId="9" fontId="15" fillId="0" borderId="0" xfId="0" applyNumberFormat="1" applyFont="1" applyFill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9" fillId="0" borderId="0" xfId="0" applyNumberFormat="1" applyFont="1" applyFill="1" applyAlignment="1">
      <alignment horizontal="center" vertical="center" wrapText="1"/>
    </xf>
    <xf numFmtId="43" fontId="0" fillId="0" borderId="0" xfId="0" applyNumberFormat="1"/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 vertical="center" wrapText="1"/>
    </xf>
    <xf numFmtId="165" fontId="19" fillId="0" borderId="0" xfId="0" applyNumberFormat="1" applyFont="1" applyFill="1" applyAlignment="1">
      <alignment horizontal="left" vertical="center" wrapText="1"/>
    </xf>
    <xf numFmtId="44" fontId="19" fillId="0" borderId="0" xfId="2" applyNumberFormat="1" applyFont="1" applyFill="1" applyAlignment="1">
      <alignment vertical="center" wrapText="1"/>
    </xf>
    <xf numFmtId="165" fontId="19" fillId="0" borderId="0" xfId="0" applyNumberFormat="1" applyFont="1" applyFill="1" applyAlignment="1">
      <alignment horizontal="right" vertical="center" wrapText="1"/>
    </xf>
    <xf numFmtId="165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Alignment="1">
      <alignment horizontal="right" vertical="center" wrapText="1"/>
    </xf>
    <xf numFmtId="9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Fill="1" applyBorder="1" applyAlignment="1" applyProtection="1">
      <alignment vertical="center" wrapText="1"/>
      <protection locked="0"/>
    </xf>
    <xf numFmtId="44" fontId="19" fillId="0" borderId="0" xfId="2" applyNumberFormat="1" applyFont="1" applyFill="1" applyBorder="1" applyAlignment="1" applyProtection="1">
      <alignment vertical="center" wrapText="1"/>
      <protection locked="0"/>
    </xf>
    <xf numFmtId="9" fontId="19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165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9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0" xfId="0" applyNumberFormat="1" applyFill="1" applyBorder="1" applyAlignment="1">
      <alignment vertical="center" wrapText="1"/>
    </xf>
    <xf numFmtId="14" fontId="19" fillId="0" borderId="0" xfId="0" applyNumberFormat="1" applyFont="1" applyFill="1" applyAlignment="1">
      <alignment horizontal="right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9" fontId="19" fillId="0" borderId="0" xfId="0" applyNumberFormat="1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9" fontId="21" fillId="0" borderId="0" xfId="0" applyNumberFormat="1" applyFont="1" applyFill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9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Border="1" applyAlignment="1" applyProtection="1">
      <alignment vertical="center" wrapText="1"/>
      <protection locked="0"/>
    </xf>
    <xf numFmtId="44" fontId="21" fillId="0" borderId="0" xfId="2" applyNumberFormat="1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Alignment="1">
      <alignment horizontal="right" vertical="center" wrapText="1"/>
    </xf>
    <xf numFmtId="9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Alignment="1">
      <alignment horizontal="left" vertical="center" wrapText="1"/>
    </xf>
    <xf numFmtId="165" fontId="19" fillId="2" borderId="0" xfId="0" applyNumberFormat="1" applyFont="1" applyFill="1" applyAlignment="1">
      <alignment horizontal="center" vertical="center" wrapText="1"/>
    </xf>
    <xf numFmtId="49" fontId="19" fillId="2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165" fontId="21" fillId="0" borderId="0" xfId="0" applyNumberFormat="1" applyFont="1" applyFill="1" applyAlignment="1">
      <alignment horizontal="left" vertical="center" wrapText="1"/>
    </xf>
    <xf numFmtId="44" fontId="21" fillId="0" borderId="0" xfId="2" applyNumberFormat="1" applyFont="1" applyFill="1" applyAlignment="1">
      <alignment vertical="center" wrapText="1"/>
    </xf>
    <xf numFmtId="165" fontId="21" fillId="0" borderId="0" xfId="0" applyNumberFormat="1" applyFont="1" applyFill="1" applyAlignment="1">
      <alignment horizontal="right" vertical="center" wrapText="1"/>
    </xf>
    <xf numFmtId="165" fontId="21" fillId="0" borderId="0" xfId="0" applyNumberFormat="1" applyFont="1" applyFill="1" applyAlignment="1" applyProtection="1">
      <alignment horizontal="center" vertical="center" wrapText="1"/>
      <protection locked="0"/>
    </xf>
    <xf numFmtId="9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1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9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22" fillId="0" borderId="0" xfId="0" applyNumberFormat="1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14" fontId="22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vertical="center" wrapText="1"/>
    </xf>
    <xf numFmtId="44" fontId="21" fillId="0" borderId="0" xfId="2" applyNumberFormat="1" applyFont="1" applyAlignment="1">
      <alignment vertical="center" wrapText="1"/>
    </xf>
    <xf numFmtId="165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9" fontId="21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14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14" fontId="21" fillId="0" borderId="0" xfId="0" applyNumberFormat="1" applyFont="1" applyFill="1" applyAlignment="1">
      <alignment horizontal="right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right" vertical="center" wrapText="1"/>
    </xf>
    <xf numFmtId="9" fontId="21" fillId="0" borderId="0" xfId="0" applyNumberFormat="1" applyFont="1" applyFill="1" applyAlignment="1">
      <alignment vertical="center" wrapText="1"/>
    </xf>
    <xf numFmtId="44" fontId="21" fillId="0" borderId="0" xfId="2" applyNumberFormat="1" applyFont="1" applyFill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165" fontId="24" fillId="0" borderId="0" xfId="0" applyNumberFormat="1" applyFont="1" applyFill="1" applyBorder="1" applyAlignment="1" applyProtection="1">
      <alignment vertical="center" wrapText="1"/>
      <protection locked="0"/>
    </xf>
    <xf numFmtId="165" fontId="24" fillId="0" borderId="0" xfId="0" applyNumberFormat="1" applyFont="1" applyFill="1" applyAlignment="1">
      <alignment horizontal="left" vertical="center" wrapText="1"/>
    </xf>
    <xf numFmtId="44" fontId="24" fillId="0" borderId="0" xfId="2" applyNumberFormat="1" applyFont="1" applyFill="1" applyAlignment="1">
      <alignment vertical="center" wrapText="1"/>
    </xf>
    <xf numFmtId="165" fontId="24" fillId="0" borderId="0" xfId="0" applyNumberFormat="1" applyFont="1" applyFill="1" applyAlignment="1">
      <alignment horizontal="right" vertical="center" wrapText="1"/>
    </xf>
    <xf numFmtId="165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right" vertical="center" wrapText="1"/>
    </xf>
    <xf numFmtId="9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wrapText="1"/>
    </xf>
    <xf numFmtId="165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0" xfId="0" applyNumberFormat="1" applyFont="1" applyFill="1" applyAlignment="1">
      <alignment vertical="center" wrapText="1"/>
    </xf>
    <xf numFmtId="165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Border="1" applyAlignment="1" applyProtection="1">
      <alignment vertical="center" wrapText="1"/>
      <protection locked="0"/>
    </xf>
    <xf numFmtId="44" fontId="24" fillId="0" borderId="0" xfId="2" applyNumberFormat="1" applyFont="1" applyFill="1" applyBorder="1" applyAlignment="1" applyProtection="1">
      <alignment vertical="center" wrapText="1"/>
      <protection locked="0"/>
    </xf>
    <xf numFmtId="14" fontId="24" fillId="0" borderId="0" xfId="0" applyNumberFormat="1" applyFont="1" applyFill="1" applyAlignment="1">
      <alignment horizontal="right" vertical="center" wrapText="1"/>
    </xf>
    <xf numFmtId="14" fontId="21" fillId="0" borderId="0" xfId="0" applyNumberFormat="1" applyFont="1" applyFill="1" applyAlignment="1">
      <alignment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44" fontId="23" fillId="0" borderId="0" xfId="2" applyNumberFormat="1" applyFont="1" applyFill="1" applyBorder="1" applyAlignment="1" applyProtection="1">
      <alignment vertical="center" wrapText="1"/>
      <protection locked="0"/>
    </xf>
    <xf numFmtId="165" fontId="19" fillId="2" borderId="0" xfId="0" applyNumberFormat="1" applyFont="1" applyFill="1" applyAlignment="1">
      <alignment horizontal="left" vertical="center" wrapText="1"/>
    </xf>
    <xf numFmtId="44" fontId="19" fillId="2" borderId="0" xfId="2" applyNumberFormat="1" applyFont="1" applyFill="1" applyAlignment="1">
      <alignment vertical="center" wrapText="1"/>
    </xf>
    <xf numFmtId="165" fontId="19" fillId="2" borderId="0" xfId="0" applyNumberFormat="1" applyFont="1" applyFill="1" applyAlignment="1">
      <alignment horizontal="right" vertical="center" wrapText="1"/>
    </xf>
    <xf numFmtId="165" fontId="19" fillId="2" borderId="0" xfId="0" applyNumberFormat="1" applyFont="1" applyFill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right" vertical="center" wrapText="1"/>
    </xf>
    <xf numFmtId="9" fontId="19" fillId="2" borderId="0" xfId="0" applyNumberFormat="1" applyFont="1" applyFill="1" applyAlignment="1">
      <alignment horizontal="right" vertical="center" wrapText="1"/>
    </xf>
    <xf numFmtId="0" fontId="19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1" fillId="2" borderId="0" xfId="0" applyFont="1" applyFill="1" applyAlignment="1">
      <alignment horizontal="left" vertical="center" wrapText="1"/>
    </xf>
    <xf numFmtId="165" fontId="21" fillId="2" borderId="0" xfId="0" applyNumberFormat="1" applyFont="1" applyFill="1" applyAlignment="1">
      <alignment horizontal="center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165" fontId="21" fillId="2" borderId="0" xfId="0" applyNumberFormat="1" applyFont="1" applyFill="1" applyAlignment="1">
      <alignment vertical="center" wrapText="1"/>
    </xf>
    <xf numFmtId="44" fontId="21" fillId="2" borderId="0" xfId="2" applyNumberFormat="1" applyFont="1" applyFill="1" applyAlignment="1">
      <alignment vertical="center" wrapText="1"/>
    </xf>
    <xf numFmtId="165" fontId="21" fillId="2" borderId="0" xfId="0" applyNumberFormat="1" applyFont="1" applyFill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9" fontId="21" fillId="2" borderId="0" xfId="0" applyNumberFormat="1" applyFont="1" applyFill="1" applyAlignment="1">
      <alignment horizontal="right" vertical="center" wrapText="1"/>
    </xf>
    <xf numFmtId="165" fontId="21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165" fontId="21" fillId="2" borderId="0" xfId="0" applyNumberFormat="1" applyFont="1" applyFill="1" applyAlignment="1">
      <alignment horizontal="left" vertical="center" wrapText="1"/>
    </xf>
    <xf numFmtId="165" fontId="21" fillId="2" borderId="0" xfId="0" applyNumberFormat="1" applyFont="1" applyFill="1" applyAlignment="1" applyProtection="1">
      <alignment horizontal="center" vertical="center" wrapText="1"/>
      <protection locked="0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Border="1" applyAlignment="1">
      <alignment horizontal="right" vertical="center" wrapText="1"/>
    </xf>
    <xf numFmtId="0" fontId="22" fillId="2" borderId="0" xfId="0" applyFont="1" applyFill="1" applyBorder="1" applyAlignment="1" applyProtection="1">
      <alignment vertical="center" wrapText="1"/>
      <protection locked="0"/>
    </xf>
    <xf numFmtId="9" fontId="27" fillId="0" borderId="0" xfId="0" applyNumberFormat="1" applyFont="1" applyFill="1" applyAlignment="1">
      <alignment horizontal="right" vertical="center" wrapText="1"/>
    </xf>
    <xf numFmtId="165" fontId="27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165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21" fillId="2" borderId="0" xfId="0" applyNumberFormat="1" applyFont="1" applyFill="1" applyAlignment="1">
      <alignment vertical="center" wrapText="1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1" fillId="2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3" borderId="0" xfId="0" applyFont="1" applyFill="1" applyAlignment="1">
      <alignment horizontal="left" vertical="center" wrapText="1"/>
    </xf>
    <xf numFmtId="165" fontId="21" fillId="3" borderId="0" xfId="0" applyNumberFormat="1" applyFont="1" applyFill="1" applyAlignment="1">
      <alignment horizontal="center" vertical="center" wrapText="1"/>
    </xf>
    <xf numFmtId="49" fontId="21" fillId="3" borderId="0" xfId="0" applyNumberFormat="1" applyFont="1" applyFill="1" applyAlignment="1">
      <alignment horizontal="center" vertical="center" wrapText="1"/>
    </xf>
    <xf numFmtId="165" fontId="21" fillId="3" borderId="0" xfId="0" applyNumberFormat="1" applyFont="1" applyFill="1" applyAlignment="1">
      <alignment vertical="center" wrapText="1"/>
    </xf>
    <xf numFmtId="44" fontId="21" fillId="3" borderId="0" xfId="2" applyNumberFormat="1" applyFont="1" applyFill="1" applyAlignment="1">
      <alignment vertical="center" wrapText="1"/>
    </xf>
    <xf numFmtId="165" fontId="21" fillId="3" borderId="0" xfId="0" applyNumberFormat="1" applyFont="1" applyFill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9" fontId="21" fillId="3" borderId="0" xfId="0" applyNumberFormat="1" applyFont="1" applyFill="1" applyAlignment="1">
      <alignment horizontal="right" vertical="center" wrapText="1"/>
    </xf>
    <xf numFmtId="165" fontId="21" fillId="3" borderId="0" xfId="0" applyNumberFormat="1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 applyProtection="1">
      <alignment vertical="center" wrapText="1"/>
      <protection locked="0"/>
    </xf>
    <xf numFmtId="165" fontId="21" fillId="3" borderId="0" xfId="0" applyNumberFormat="1" applyFont="1" applyFill="1" applyAlignment="1">
      <alignment horizontal="left" vertical="center" wrapText="1"/>
    </xf>
    <xf numFmtId="165" fontId="21" fillId="3" borderId="0" xfId="0" applyNumberFormat="1" applyFont="1" applyFill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left" vertical="center" wrapText="1"/>
      <protection locked="0"/>
    </xf>
    <xf numFmtId="165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3" borderId="0" xfId="0" applyNumberFormat="1" applyFont="1" applyFill="1" applyBorder="1" applyAlignment="1" applyProtection="1">
      <alignment horizontal="left" vertical="center" wrapText="1"/>
      <protection locked="0"/>
    </xf>
    <xf numFmtId="44" fontId="21" fillId="3" borderId="0" xfId="2" applyNumberFormat="1" applyFont="1" applyFill="1" applyBorder="1" applyAlignment="1" applyProtection="1">
      <alignment vertical="center" wrapText="1"/>
      <protection locked="0"/>
    </xf>
    <xf numFmtId="165" fontId="21" fillId="3" borderId="0" xfId="0" applyNumberFormat="1" applyFont="1" applyFill="1" applyBorder="1" applyAlignment="1" applyProtection="1">
      <alignment horizontal="right" vertical="center" wrapText="1"/>
      <protection locked="0"/>
    </xf>
    <xf numFmtId="9" fontId="21" fillId="3" borderId="0" xfId="0" applyNumberFormat="1" applyFont="1" applyFill="1" applyBorder="1" applyAlignment="1" applyProtection="1">
      <alignment horizontal="right" vertical="center" wrapText="1"/>
      <protection locked="0"/>
    </xf>
    <xf numFmtId="14" fontId="22" fillId="3" borderId="0" xfId="0" applyNumberFormat="1" applyFont="1" applyFill="1" applyBorder="1" applyAlignment="1" applyProtection="1">
      <alignment vertical="center" wrapText="1"/>
      <protection locked="0"/>
    </xf>
    <xf numFmtId="0" fontId="22" fillId="3" borderId="0" xfId="0" applyFont="1" applyFill="1" applyBorder="1" applyAlignment="1" applyProtection="1">
      <alignment horizontal="right" vertical="center" wrapText="1"/>
      <protection locked="0"/>
    </xf>
    <xf numFmtId="0" fontId="22" fillId="3" borderId="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 wrapText="1"/>
    </xf>
    <xf numFmtId="165" fontId="21" fillId="3" borderId="0" xfId="0" applyNumberFormat="1" applyFont="1" applyFill="1" applyBorder="1" applyAlignment="1" applyProtection="1">
      <alignment vertical="center" wrapText="1"/>
      <protection locked="0"/>
    </xf>
    <xf numFmtId="9" fontId="21" fillId="3" borderId="0" xfId="0" applyNumberFormat="1" applyFont="1" applyFill="1" applyBorder="1" applyAlignment="1" applyProtection="1">
      <alignment vertical="center" wrapText="1"/>
      <protection locked="0"/>
    </xf>
    <xf numFmtId="14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/>
    <xf numFmtId="165" fontId="22" fillId="0" borderId="0" xfId="0" applyNumberFormat="1" applyFont="1"/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4" fontId="21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14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/>
    <xf numFmtId="165" fontId="21" fillId="0" borderId="0" xfId="0" applyNumberFormat="1" applyFont="1"/>
    <xf numFmtId="165" fontId="22" fillId="0" borderId="0" xfId="0" applyNumberFormat="1" applyFont="1" applyAlignment="1">
      <alignment horizontal="center"/>
    </xf>
    <xf numFmtId="0" fontId="21" fillId="0" borderId="0" xfId="0" applyFont="1" applyAlignment="1">
      <alignment vertical="center" wrapText="1"/>
    </xf>
    <xf numFmtId="1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49" fontId="18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9" fontId="18" fillId="0" borderId="0" xfId="5" applyFont="1" applyFill="1" applyAlignment="1">
      <alignment horizontal="center" vertical="center" wrapText="1"/>
    </xf>
    <xf numFmtId="9" fontId="18" fillId="0" borderId="0" xfId="5" applyFont="1" applyFill="1" applyBorder="1" applyAlignment="1" applyProtection="1">
      <alignment horizontal="center" vertical="center" wrapText="1"/>
      <protection locked="0"/>
    </xf>
    <xf numFmtId="9" fontId="18" fillId="0" borderId="0" xfId="5" applyFont="1" applyAlignment="1">
      <alignment horizontal="center" vertical="center" wrapText="1"/>
    </xf>
    <xf numFmtId="9" fontId="29" fillId="0" borderId="0" xfId="5" applyFont="1" applyFill="1" applyBorder="1" applyAlignment="1" applyProtection="1">
      <alignment horizontal="center" vertical="center" wrapText="1"/>
      <protection locked="0"/>
    </xf>
    <xf numFmtId="9" fontId="29" fillId="0" borderId="0" xfId="5" applyFont="1" applyFill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166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9" fontId="36" fillId="0" borderId="0" xfId="5" applyFont="1" applyFill="1" applyBorder="1" applyAlignment="1">
      <alignment horizontal="center" vertical="center" wrapText="1"/>
    </xf>
    <xf numFmtId="9" fontId="36" fillId="0" borderId="0" xfId="5" applyFont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Alignment="1">
      <alignment horizontal="center" vertical="center" wrapText="1"/>
    </xf>
    <xf numFmtId="167" fontId="18" fillId="0" borderId="0" xfId="2" applyNumberFormat="1" applyFont="1" applyFill="1" applyAlignment="1">
      <alignment vertical="center" wrapText="1"/>
    </xf>
    <xf numFmtId="167" fontId="18" fillId="0" borderId="0" xfId="2" applyNumberFormat="1" applyFont="1" applyFill="1" applyBorder="1" applyAlignment="1" applyProtection="1">
      <alignment vertical="center" wrapText="1"/>
      <protection locked="0"/>
    </xf>
    <xf numFmtId="167" fontId="18" fillId="0" borderId="0" xfId="2" applyNumberFormat="1" applyFont="1" applyFill="1" applyAlignment="1">
      <alignment horizontal="right" vertical="center" wrapText="1"/>
    </xf>
    <xf numFmtId="167" fontId="18" fillId="0" borderId="0" xfId="2" applyNumberFormat="1" applyFont="1" applyAlignment="1">
      <alignment vertical="center" wrapText="1"/>
    </xf>
    <xf numFmtId="167" fontId="18" fillId="0" borderId="0" xfId="2" applyNumberFormat="1" applyFont="1" applyFill="1" applyAlignment="1">
      <alignment horizontal="center" vertical="center" wrapText="1"/>
    </xf>
    <xf numFmtId="44" fontId="36" fillId="4" borderId="0" xfId="2" applyNumberFormat="1" applyFont="1" applyFill="1" applyBorder="1" applyAlignment="1">
      <alignment horizontal="center" vertical="center" wrapText="1"/>
    </xf>
    <xf numFmtId="49" fontId="37" fillId="5" borderId="0" xfId="0" applyNumberFormat="1" applyFont="1" applyFill="1" applyAlignment="1">
      <alignment horizontal="center" vertical="center" wrapText="1"/>
    </xf>
    <xf numFmtId="44" fontId="37" fillId="5" borderId="0" xfId="2" applyNumberFormat="1" applyFont="1" applyFill="1" applyAlignment="1">
      <alignment vertical="center" wrapText="1"/>
    </xf>
    <xf numFmtId="166" fontId="37" fillId="5" borderId="0" xfId="0" applyNumberFormat="1" applyFont="1" applyFill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9" fontId="37" fillId="5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167" fontId="0" fillId="0" borderId="0" xfId="2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9" fontId="0" fillId="0" borderId="0" xfId="5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 vertical="center" wrapText="1"/>
    </xf>
    <xf numFmtId="167" fontId="0" fillId="0" borderId="0" xfId="2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9" fontId="0" fillId="0" borderId="0" xfId="5" applyFont="1" applyFill="1" applyAlignment="1">
      <alignment horizontal="center" vertical="center" wrapText="1"/>
    </xf>
    <xf numFmtId="166" fontId="37" fillId="6" borderId="0" xfId="0" applyNumberFormat="1" applyFont="1" applyFill="1" applyAlignment="1">
      <alignment horizontal="center" vertical="center" wrapText="1"/>
    </xf>
    <xf numFmtId="166" fontId="36" fillId="6" borderId="0" xfId="0" applyNumberFormat="1" applyFont="1" applyFill="1" applyBorder="1" applyAlignment="1">
      <alignment horizontal="center" vertical="center" wrapText="1"/>
    </xf>
    <xf numFmtId="168" fontId="18" fillId="6" borderId="0" xfId="1" applyNumberFormat="1" applyFont="1" applyFill="1" applyAlignment="1" applyProtection="1">
      <alignment horizontal="center" vertical="center" wrapText="1"/>
      <protection locked="0"/>
    </xf>
    <xf numFmtId="164" fontId="18" fillId="6" borderId="0" xfId="0" applyNumberFormat="1" applyFont="1" applyFill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 applyProtection="1">
      <alignment horizontal="center" vertical="center" wrapText="1"/>
      <protection locked="0"/>
    </xf>
    <xf numFmtId="168" fontId="18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18" fillId="6" borderId="0" xfId="0" applyNumberFormat="1" applyFont="1" applyFill="1" applyBorder="1" applyAlignment="1" applyProtection="1">
      <alignment horizontal="center" vertical="center" wrapText="1"/>
      <protection locked="0"/>
    </xf>
    <xf numFmtId="168" fontId="18" fillId="6" borderId="0" xfId="1" applyNumberFormat="1" applyFont="1" applyFill="1" applyAlignment="1">
      <alignment horizontal="center" vertical="center" wrapText="1"/>
    </xf>
    <xf numFmtId="164" fontId="18" fillId="6" borderId="0" xfId="0" applyNumberFormat="1" applyFont="1" applyFill="1" applyAlignment="1">
      <alignment horizontal="center" vertical="center" wrapText="1"/>
    </xf>
    <xf numFmtId="164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>
      <alignment horizontal="center" vertical="center" wrapText="1"/>
    </xf>
    <xf numFmtId="166" fontId="21" fillId="6" borderId="0" xfId="0" applyNumberFormat="1" applyFont="1" applyFill="1" applyAlignment="1">
      <alignment horizontal="center" vertical="center" wrapText="1"/>
    </xf>
    <xf numFmtId="168" fontId="0" fillId="6" borderId="0" xfId="1" applyNumberFormat="1" applyFont="1" applyFill="1" applyAlignment="1" applyProtection="1">
      <alignment horizontal="center" vertical="center" wrapText="1"/>
      <protection locked="0"/>
    </xf>
    <xf numFmtId="168" fontId="0" fillId="6" borderId="0" xfId="1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1" applyNumberFormat="1" applyFont="1" applyFill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Border="1" applyAlignment="1">
      <alignment horizontal="right" vertical="center" wrapText="1"/>
    </xf>
    <xf numFmtId="0" fontId="18" fillId="7" borderId="0" xfId="0" applyNumberFormat="1" applyFont="1" applyFill="1" applyAlignment="1">
      <alignment horizontal="right" vertical="center" wrapText="1"/>
    </xf>
    <xf numFmtId="0" fontId="18" fillId="7" borderId="0" xfId="0" applyNumberFormat="1" applyFont="1" applyFill="1" applyBorder="1" applyAlignment="1">
      <alignment horizontal="right" vertical="center" wrapText="1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7" borderId="0" xfId="0" applyNumberFormat="1" applyFont="1" applyFill="1" applyAlignment="1">
      <alignment horizontal="right" vertical="center" wrapText="1"/>
    </xf>
    <xf numFmtId="0" fontId="13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7" borderId="0" xfId="0" applyNumberFormat="1" applyFont="1" applyFill="1" applyAlignment="1">
      <alignment horizontal="right" vertical="center" wrapText="1"/>
    </xf>
    <xf numFmtId="9" fontId="21" fillId="5" borderId="0" xfId="0" applyNumberFormat="1" applyFont="1" applyFill="1" applyAlignment="1">
      <alignment horizontal="right" vertical="center" wrapText="1"/>
    </xf>
    <xf numFmtId="165" fontId="21" fillId="5" borderId="0" xfId="0" applyNumberFormat="1" applyFont="1" applyFill="1" applyAlignment="1">
      <alignment horizontal="right" vertical="center" wrapText="1"/>
    </xf>
    <xf numFmtId="165" fontId="21" fillId="5" borderId="0" xfId="0" applyNumberFormat="1" applyFont="1" applyFill="1" applyBorder="1" applyAlignment="1">
      <alignment horizontal="right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167" fontId="13" fillId="0" borderId="0" xfId="2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  <protection locked="0"/>
    </xf>
    <xf numFmtId="168" fontId="13" fillId="6" borderId="0" xfId="1" applyNumberFormat="1" applyFont="1" applyFill="1" applyAlignment="1" applyProtection="1">
      <alignment horizontal="center" vertical="center" wrapText="1"/>
      <protection locked="0"/>
    </xf>
    <xf numFmtId="164" fontId="13" fillId="6" borderId="0" xfId="0" applyNumberFormat="1" applyFont="1" applyFill="1" applyAlignment="1" applyProtection="1">
      <alignment horizontal="center" vertical="center" wrapText="1"/>
      <protection locked="0"/>
    </xf>
    <xf numFmtId="9" fontId="13" fillId="0" borderId="0" xfId="5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7" borderId="0" xfId="0" applyNumberFormat="1" applyFont="1" applyFill="1" applyBorder="1" applyAlignment="1">
      <alignment horizontal="right" vertical="center" wrapText="1"/>
    </xf>
    <xf numFmtId="168" fontId="13" fillId="6" borderId="0" xfId="1" applyNumberFormat="1" applyFont="1" applyFill="1" applyAlignment="1">
      <alignment horizontal="center" vertical="center" wrapText="1"/>
    </xf>
    <xf numFmtId="164" fontId="13" fillId="6" borderId="0" xfId="0" applyNumberFormat="1" applyFont="1" applyFill="1" applyAlignment="1">
      <alignment horizontal="center" vertical="center" wrapText="1"/>
    </xf>
    <xf numFmtId="167" fontId="13" fillId="0" borderId="0" xfId="2" applyNumberFormat="1" applyFont="1" applyFill="1" applyBorder="1" applyAlignment="1" applyProtection="1">
      <alignment vertical="center" wrapText="1"/>
      <protection locked="0"/>
    </xf>
    <xf numFmtId="168" fontId="13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13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0" xfId="5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13" fillId="8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2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8" fontId="0" fillId="6" borderId="0" xfId="1" applyNumberFormat="1" applyFont="1" applyFill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9" fontId="0" fillId="0" borderId="0" xfId="5" applyFont="1" applyFill="1" applyBorder="1" applyAlignment="1">
      <alignment horizontal="center" vertical="center" wrapText="1"/>
    </xf>
    <xf numFmtId="168" fontId="0" fillId="0" borderId="0" xfId="1" applyNumberFormat="1" applyFont="1" applyFill="1" applyAlignment="1" applyProtection="1">
      <alignment horizontal="center" vertical="center" wrapText="1"/>
      <protection locked="0"/>
    </xf>
    <xf numFmtId="168" fontId="0" fillId="6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7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right" vertical="center" wrapText="1"/>
    </xf>
    <xf numFmtId="0" fontId="0" fillId="9" borderId="0" xfId="0" applyNumberFormat="1" applyFont="1" applyFill="1" applyAlignment="1">
      <alignment horizontal="right" vertical="center" wrapText="1"/>
    </xf>
    <xf numFmtId="0" fontId="0" fillId="9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9" borderId="0" xfId="0" applyNumberFormat="1" applyFont="1" applyFill="1" applyBorder="1" applyAlignment="1">
      <alignment horizontal="center" vertical="center" wrapText="1"/>
    </xf>
    <xf numFmtId="0" fontId="13" fillId="9" borderId="0" xfId="0" applyNumberFormat="1" applyFont="1" applyFill="1" applyBorder="1" applyAlignment="1">
      <alignment horizontal="right" vertical="center" wrapText="1"/>
    </xf>
    <xf numFmtId="0" fontId="13" fillId="9" borderId="0" xfId="0" applyNumberFormat="1" applyFont="1" applyFill="1" applyBorder="1" applyAlignment="1" applyProtection="1">
      <alignment horizontal="right" vertical="center" wrapText="1"/>
      <protection locked="0"/>
    </xf>
    <xf numFmtId="168" fontId="13" fillId="0" borderId="0" xfId="1" applyNumberFormat="1" applyFont="1" applyFill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8" fillId="9" borderId="0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vertical="center" wrapText="1"/>
    </xf>
    <xf numFmtId="0" fontId="13" fillId="9" borderId="0" xfId="0" applyFont="1" applyFill="1" applyBorder="1" applyAlignment="1" applyProtection="1">
      <alignment vertical="center" wrapText="1"/>
      <protection locked="0"/>
    </xf>
    <xf numFmtId="49" fontId="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0" xfId="0" applyNumberFormat="1" applyFont="1" applyFill="1" applyAlignment="1">
      <alignment horizontal="center" vertical="center" wrapText="1"/>
    </xf>
    <xf numFmtId="164" fontId="0" fillId="9" borderId="0" xfId="0" applyNumberFormat="1" applyFont="1" applyFill="1" applyAlignment="1">
      <alignment horizontal="center" vertical="center" wrapText="1"/>
    </xf>
    <xf numFmtId="164" fontId="0" fillId="9" borderId="0" xfId="0" applyNumberFormat="1" applyFont="1" applyFill="1" applyAlignment="1" applyProtection="1">
      <alignment horizontal="center" vertical="center" wrapText="1"/>
      <protection locked="0"/>
    </xf>
    <xf numFmtId="9" fontId="0" fillId="9" borderId="0" xfId="5" applyFont="1" applyFill="1" applyAlignment="1">
      <alignment horizontal="center" vertical="center" wrapText="1"/>
    </xf>
    <xf numFmtId="0" fontId="13" fillId="9" borderId="0" xfId="0" applyNumberFormat="1" applyFont="1" applyFill="1" applyAlignment="1" applyProtection="1">
      <alignment horizontal="center" vertical="center" wrapText="1"/>
      <protection locked="0"/>
    </xf>
    <xf numFmtId="0" fontId="13" fillId="9" borderId="0" xfId="0" applyNumberFormat="1" applyFont="1" applyFill="1" applyBorder="1" applyAlignment="1">
      <alignment horizontal="center" vertical="center" wrapText="1"/>
    </xf>
    <xf numFmtId="0" fontId="13" fillId="7" borderId="0" xfId="1" applyNumberFormat="1" applyFont="1" applyFill="1" applyBorder="1" applyAlignment="1" applyProtection="1">
      <alignment horizontal="right" vertical="center" wrapText="1"/>
      <protection locked="0"/>
    </xf>
    <xf numFmtId="168" fontId="13" fillId="6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9" fontId="36" fillId="0" borderId="0" xfId="2" applyNumberFormat="1" applyFont="1" applyFill="1" applyBorder="1" applyAlignment="1">
      <alignment horizontal="center" vertical="center" wrapText="1"/>
    </xf>
    <xf numFmtId="169" fontId="18" fillId="0" borderId="0" xfId="2" applyNumberFormat="1" applyFont="1" applyFill="1" applyAlignment="1">
      <alignment horizontal="right" vertical="center" wrapText="1"/>
    </xf>
    <xf numFmtId="169" fontId="13" fillId="0" borderId="0" xfId="2" applyNumberFormat="1" applyFont="1" applyFill="1" applyAlignment="1">
      <alignment horizontal="right" vertical="center" wrapText="1"/>
    </xf>
    <xf numFmtId="169" fontId="37" fillId="5" borderId="0" xfId="2" applyNumberFormat="1" applyFont="1" applyFill="1" applyAlignment="1">
      <alignment horizontal="right" vertical="center" wrapText="1"/>
    </xf>
    <xf numFmtId="169" fontId="0" fillId="0" borderId="0" xfId="2" applyNumberFormat="1" applyFont="1" applyFill="1" applyAlignment="1">
      <alignment horizontal="right" vertical="center" wrapText="1"/>
    </xf>
    <xf numFmtId="169" fontId="0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0" fillId="9" borderId="0" xfId="2" applyNumberFormat="1" applyFont="1" applyFill="1" applyAlignment="1">
      <alignment horizontal="right" vertical="center" wrapText="1"/>
    </xf>
    <xf numFmtId="169" fontId="18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0" fillId="0" borderId="0" xfId="2" applyNumberFormat="1" applyFont="1" applyFill="1" applyBorder="1" applyAlignment="1">
      <alignment horizontal="right" vertical="center" wrapText="1"/>
    </xf>
    <xf numFmtId="169" fontId="18" fillId="0" borderId="0" xfId="2" applyNumberFormat="1" applyFont="1" applyAlignment="1">
      <alignment horizontal="right" vertical="center" wrapText="1"/>
    </xf>
    <xf numFmtId="169" fontId="33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21" fillId="0" borderId="0" xfId="2" applyNumberFormat="1" applyFont="1" applyAlignment="1">
      <alignment horizontal="right" vertical="center" wrapText="1"/>
    </xf>
    <xf numFmtId="0" fontId="40" fillId="5" borderId="0" xfId="0" applyFont="1" applyFill="1" applyBorder="1" applyAlignment="1">
      <alignment horizontal="center" vertical="center" wrapText="1"/>
    </xf>
    <xf numFmtId="0" fontId="0" fillId="11" borderId="0" xfId="0" applyFont="1" applyFill="1" applyAlignment="1">
      <alignment horizontal="center" vertical="center" wrapText="1"/>
    </xf>
    <xf numFmtId="0" fontId="0" fillId="11" borderId="0" xfId="0" applyNumberFormat="1" applyFont="1" applyFill="1" applyAlignment="1">
      <alignment horizontal="center" vertical="center" wrapText="1"/>
    </xf>
    <xf numFmtId="0" fontId="0" fillId="11" borderId="0" xfId="0" applyNumberFormat="1" applyFont="1" applyFill="1" applyAlignment="1" applyProtection="1">
      <alignment horizontal="center" vertical="center" wrapText="1"/>
      <protection locked="0"/>
    </xf>
    <xf numFmtId="164" fontId="0" fillId="11" borderId="0" xfId="0" applyNumberFormat="1" applyFont="1" applyFill="1" applyAlignment="1">
      <alignment horizontal="center" vertical="center" wrapText="1"/>
    </xf>
    <xf numFmtId="164" fontId="0" fillId="11" borderId="0" xfId="0" applyNumberFormat="1" applyFont="1" applyFill="1" applyAlignment="1" applyProtection="1">
      <alignment horizontal="center" vertical="center" wrapText="1"/>
      <protection locked="0"/>
    </xf>
    <xf numFmtId="168" fontId="0" fillId="11" borderId="0" xfId="1" applyNumberFormat="1" applyFont="1" applyFill="1" applyAlignment="1" applyProtection="1">
      <alignment horizontal="center" vertical="center" wrapText="1"/>
      <protection locked="0"/>
    </xf>
    <xf numFmtId="49" fontId="13" fillId="11" borderId="0" xfId="0" applyNumberFormat="1" applyFont="1" applyFill="1" applyAlignment="1">
      <alignment horizontal="center" vertical="center" wrapText="1"/>
    </xf>
    <xf numFmtId="169" fontId="0" fillId="11" borderId="0" xfId="2" applyNumberFormat="1" applyFont="1" applyFill="1" applyBorder="1" applyAlignment="1" applyProtection="1">
      <alignment horizontal="right" vertical="center" wrapText="1"/>
      <protection locked="0"/>
    </xf>
    <xf numFmtId="167" fontId="0" fillId="11" borderId="0" xfId="2" applyNumberFormat="1" applyFont="1" applyFill="1" applyBorder="1" applyAlignment="1" applyProtection="1">
      <alignment vertical="center" wrapText="1"/>
      <protection locked="0"/>
    </xf>
    <xf numFmtId="9" fontId="0" fillId="11" borderId="0" xfId="5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 wrapText="1"/>
    </xf>
    <xf numFmtId="0" fontId="37" fillId="5" borderId="0" xfId="0" applyNumberFormat="1" applyFont="1" applyFill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39" fillId="5" borderId="0" xfId="0" applyNumberFormat="1" applyFont="1" applyFill="1" applyAlignment="1">
      <alignment horizontal="left" vertical="center"/>
    </xf>
    <xf numFmtId="0" fontId="41" fillId="5" borderId="0" xfId="0" applyNumberFormat="1" applyFont="1" applyFill="1" applyAlignment="1">
      <alignment horizontal="left" vertical="center"/>
    </xf>
    <xf numFmtId="0" fontId="37" fillId="5" borderId="0" xfId="0" applyNumberFormat="1" applyFont="1" applyFill="1" applyAlignment="1">
      <alignment vertical="center" wrapText="1"/>
    </xf>
    <xf numFmtId="0" fontId="38" fillId="5" borderId="0" xfId="0" applyNumberFormat="1" applyFont="1" applyFill="1" applyAlignment="1">
      <alignment horizontal="left" vertical="center"/>
    </xf>
    <xf numFmtId="0" fontId="42" fillId="5" borderId="0" xfId="0" applyNumberFormat="1" applyFont="1" applyFill="1" applyAlignment="1">
      <alignment horizontal="left" vertical="center"/>
    </xf>
    <xf numFmtId="0" fontId="36" fillId="0" borderId="0" xfId="0" applyNumberFormat="1" applyFont="1" applyBorder="1" applyAlignment="1">
      <alignment horizontal="center" vertical="center" wrapText="1"/>
    </xf>
    <xf numFmtId="0" fontId="19" fillId="5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0" xfId="0" applyNumberFormat="1" applyFont="1" applyFill="1" applyAlignment="1">
      <alignment vertical="center" wrapText="1"/>
    </xf>
    <xf numFmtId="0" fontId="13" fillId="11" borderId="0" xfId="0" applyNumberFormat="1" applyFont="1" applyFill="1" applyAlignment="1">
      <alignment vertical="center" wrapText="1"/>
    </xf>
    <xf numFmtId="0" fontId="0" fillId="9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Alignment="1">
      <alignment vertical="center" wrapText="1"/>
    </xf>
    <xf numFmtId="0" fontId="37" fillId="5" borderId="0" xfId="0" applyNumberFormat="1" applyFont="1" applyFill="1" applyAlignment="1">
      <alignment horizontal="right" vertical="center" wrapText="1"/>
    </xf>
    <xf numFmtId="0" fontId="35" fillId="0" borderId="0" xfId="0" applyNumberFormat="1" applyFont="1" applyFill="1" applyBorder="1" applyAlignment="1" applyProtection="1">
      <alignment vertical="center" wrapText="1"/>
      <protection locked="0"/>
    </xf>
    <xf numFmtId="0" fontId="35" fillId="0" borderId="0" xfId="0" applyNumberFormat="1" applyFont="1" applyFill="1" applyAlignment="1">
      <alignment vertical="center" wrapText="1"/>
    </xf>
    <xf numFmtId="0" fontId="29" fillId="0" borderId="0" xfId="0" applyNumberFormat="1" applyFont="1" applyFill="1" applyAlignment="1">
      <alignment vertical="center" wrapText="1"/>
    </xf>
    <xf numFmtId="0" fontId="21" fillId="0" borderId="0" xfId="0" applyNumberFormat="1" applyFont="1" applyAlignment="1">
      <alignment horizontal="right" vertical="center" wrapText="1"/>
    </xf>
    <xf numFmtId="0" fontId="13" fillId="1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2" fillId="10" borderId="0" xfId="7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32" fillId="0" borderId="0" xfId="7" applyNumberFormat="1" applyFont="1" applyBorder="1" applyAlignment="1">
      <alignment horizontal="center" vertical="center" wrapText="1"/>
    </xf>
    <xf numFmtId="0" fontId="0" fillId="0" borderId="0" xfId="7" applyNumberFormat="1" applyFont="1" applyFill="1" applyBorder="1" applyAlignment="1">
      <alignment horizontal="center" vertical="center" wrapText="1"/>
    </xf>
    <xf numFmtId="0" fontId="32" fillId="0" borderId="0" xfId="7" applyNumberFormat="1" applyFont="1" applyFill="1" applyBorder="1" applyAlignment="1">
      <alignment horizontal="center" vertical="center" wrapText="1"/>
    </xf>
    <xf numFmtId="0" fontId="13" fillId="0" borderId="0" xfId="7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4" fontId="59" fillId="43" borderId="0" xfId="0" applyNumberFormat="1" applyFont="1" applyFill="1" applyAlignment="1">
      <alignment vertical="center" wrapText="1"/>
    </xf>
    <xf numFmtId="8" fontId="13" fillId="0" borderId="0" xfId="0" applyNumberFormat="1" applyFont="1" applyFill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0" applyNumberFormat="1" applyFont="1" applyFill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13" fillId="0" borderId="1" xfId="7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vertical="center" wrapText="1"/>
    </xf>
    <xf numFmtId="0" fontId="13" fillId="11" borderId="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center" wrapText="1"/>
    </xf>
    <xf numFmtId="168" fontId="13" fillId="6" borderId="0" xfId="5" applyNumberFormat="1" applyFont="1" applyFill="1" applyAlignment="1">
      <alignment horizontal="center" vertical="center" wrapText="1"/>
    </xf>
    <xf numFmtId="164" fontId="13" fillId="6" borderId="0" xfId="5" applyNumberFormat="1" applyFont="1" applyFill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 wrapText="1"/>
      <protection locked="0"/>
    </xf>
    <xf numFmtId="0" fontId="18" fillId="0" borderId="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NumberFormat="1" applyFont="1" applyFill="1" applyBorder="1" applyAlignment="1">
      <alignment vertical="center" wrapText="1"/>
    </xf>
    <xf numFmtId="1" fontId="13" fillId="0" borderId="0" xfId="0" applyNumberFormat="1" applyFont="1" applyFill="1" applyAlignment="1">
      <alignment horizontal="center" vertical="center" wrapText="1"/>
    </xf>
    <xf numFmtId="169" fontId="13" fillId="0" borderId="0" xfId="2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9" fontId="13" fillId="0" borderId="0" xfId="5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9" fontId="21" fillId="0" borderId="0" xfId="0" applyNumberFormat="1" applyFont="1" applyFill="1" applyAlignment="1">
      <alignment horizontal="center" vertical="center" wrapText="1"/>
    </xf>
    <xf numFmtId="165" fontId="21" fillId="0" borderId="0" xfId="2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9" fontId="15" fillId="0" borderId="0" xfId="0" applyNumberFormat="1" applyFont="1" applyFill="1" applyAlignment="1">
      <alignment horizontal="center" vertical="center" wrapText="1"/>
    </xf>
    <xf numFmtId="43" fontId="15" fillId="0" borderId="0" xfId="2" applyNumberFormat="1" applyFont="1" applyFill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</cellXfs>
  <cellStyles count="202">
    <cellStyle name="20% - Accent1" xfId="25" builtinId="30" customBuiltin="1"/>
    <cellStyle name="20% - Accent1 10" xfId="188"/>
    <cellStyle name="20% - Accent1 2" xfId="60"/>
    <cellStyle name="20% - Accent1 3" xfId="76"/>
    <cellStyle name="20% - Accent1 4" xfId="92"/>
    <cellStyle name="20% - Accent1 5" xfId="108"/>
    <cellStyle name="20% - Accent1 6" xfId="124"/>
    <cellStyle name="20% - Accent1 7" xfId="140"/>
    <cellStyle name="20% - Accent1 8" xfId="156"/>
    <cellStyle name="20% - Accent1 9" xfId="172"/>
    <cellStyle name="20% - Accent2" xfId="29" builtinId="34" customBuiltin="1"/>
    <cellStyle name="20% - Accent2 10" xfId="190"/>
    <cellStyle name="20% - Accent2 2" xfId="62"/>
    <cellStyle name="20% - Accent2 3" xfId="78"/>
    <cellStyle name="20% - Accent2 4" xfId="94"/>
    <cellStyle name="20% - Accent2 5" xfId="110"/>
    <cellStyle name="20% - Accent2 6" xfId="126"/>
    <cellStyle name="20% - Accent2 7" xfId="142"/>
    <cellStyle name="20% - Accent2 8" xfId="158"/>
    <cellStyle name="20% - Accent2 9" xfId="174"/>
    <cellStyle name="20% - Accent3" xfId="33" builtinId="38" customBuiltin="1"/>
    <cellStyle name="20% - Accent3 10" xfId="192"/>
    <cellStyle name="20% - Accent3 2" xfId="64"/>
    <cellStyle name="20% - Accent3 3" xfId="80"/>
    <cellStyle name="20% - Accent3 4" xfId="96"/>
    <cellStyle name="20% - Accent3 5" xfId="112"/>
    <cellStyle name="20% - Accent3 6" xfId="128"/>
    <cellStyle name="20% - Accent3 7" xfId="144"/>
    <cellStyle name="20% - Accent3 8" xfId="160"/>
    <cellStyle name="20% - Accent3 9" xfId="176"/>
    <cellStyle name="20% - Accent4" xfId="37" builtinId="42" customBuiltin="1"/>
    <cellStyle name="20% - Accent4 10" xfId="194"/>
    <cellStyle name="20% - Accent4 2" xfId="66"/>
    <cellStyle name="20% - Accent4 3" xfId="82"/>
    <cellStyle name="20% - Accent4 4" xfId="98"/>
    <cellStyle name="20% - Accent4 5" xfId="114"/>
    <cellStyle name="20% - Accent4 6" xfId="130"/>
    <cellStyle name="20% - Accent4 7" xfId="146"/>
    <cellStyle name="20% - Accent4 8" xfId="162"/>
    <cellStyle name="20% - Accent4 9" xfId="178"/>
    <cellStyle name="20% - Accent5" xfId="41" builtinId="46" customBuiltin="1"/>
    <cellStyle name="20% - Accent5 10" xfId="196"/>
    <cellStyle name="20% - Accent5 2" xfId="68"/>
    <cellStyle name="20% - Accent5 3" xfId="84"/>
    <cellStyle name="20% - Accent5 4" xfId="100"/>
    <cellStyle name="20% - Accent5 5" xfId="116"/>
    <cellStyle name="20% - Accent5 6" xfId="132"/>
    <cellStyle name="20% - Accent5 7" xfId="148"/>
    <cellStyle name="20% - Accent5 8" xfId="164"/>
    <cellStyle name="20% - Accent5 9" xfId="180"/>
    <cellStyle name="20% - Accent6" xfId="45" builtinId="50" customBuiltin="1"/>
    <cellStyle name="20% - Accent6 10" xfId="198"/>
    <cellStyle name="20% - Accent6 2" xfId="70"/>
    <cellStyle name="20% - Accent6 3" xfId="86"/>
    <cellStyle name="20% - Accent6 4" xfId="102"/>
    <cellStyle name="20% - Accent6 5" xfId="118"/>
    <cellStyle name="20% - Accent6 6" xfId="134"/>
    <cellStyle name="20% - Accent6 7" xfId="150"/>
    <cellStyle name="20% - Accent6 8" xfId="166"/>
    <cellStyle name="20% - Accent6 9" xfId="182"/>
    <cellStyle name="40% - Accent1" xfId="26" builtinId="31" customBuiltin="1"/>
    <cellStyle name="40% - Accent1 10" xfId="189"/>
    <cellStyle name="40% - Accent1 2" xfId="61"/>
    <cellStyle name="40% - Accent1 3" xfId="77"/>
    <cellStyle name="40% - Accent1 4" xfId="93"/>
    <cellStyle name="40% - Accent1 5" xfId="109"/>
    <cellStyle name="40% - Accent1 6" xfId="125"/>
    <cellStyle name="40% - Accent1 7" xfId="141"/>
    <cellStyle name="40% - Accent1 8" xfId="157"/>
    <cellStyle name="40% - Accent1 9" xfId="173"/>
    <cellStyle name="40% - Accent2" xfId="30" builtinId="35" customBuiltin="1"/>
    <cellStyle name="40% - Accent2 10" xfId="191"/>
    <cellStyle name="40% - Accent2 2" xfId="63"/>
    <cellStyle name="40% - Accent2 3" xfId="79"/>
    <cellStyle name="40% - Accent2 4" xfId="95"/>
    <cellStyle name="40% - Accent2 5" xfId="111"/>
    <cellStyle name="40% - Accent2 6" xfId="127"/>
    <cellStyle name="40% - Accent2 7" xfId="143"/>
    <cellStyle name="40% - Accent2 8" xfId="159"/>
    <cellStyle name="40% - Accent2 9" xfId="175"/>
    <cellStyle name="40% - Accent3" xfId="34" builtinId="39" customBuiltin="1"/>
    <cellStyle name="40% - Accent3 10" xfId="193"/>
    <cellStyle name="40% - Accent3 2" xfId="65"/>
    <cellStyle name="40% - Accent3 3" xfId="81"/>
    <cellStyle name="40% - Accent3 4" xfId="97"/>
    <cellStyle name="40% - Accent3 5" xfId="113"/>
    <cellStyle name="40% - Accent3 6" xfId="129"/>
    <cellStyle name="40% - Accent3 7" xfId="145"/>
    <cellStyle name="40% - Accent3 8" xfId="161"/>
    <cellStyle name="40% - Accent3 9" xfId="177"/>
    <cellStyle name="40% - Accent4" xfId="38" builtinId="43" customBuiltin="1"/>
    <cellStyle name="40% - Accent4 10" xfId="195"/>
    <cellStyle name="40% - Accent4 2" xfId="67"/>
    <cellStyle name="40% - Accent4 3" xfId="83"/>
    <cellStyle name="40% - Accent4 4" xfId="99"/>
    <cellStyle name="40% - Accent4 5" xfId="115"/>
    <cellStyle name="40% - Accent4 6" xfId="131"/>
    <cellStyle name="40% - Accent4 7" xfId="147"/>
    <cellStyle name="40% - Accent4 8" xfId="163"/>
    <cellStyle name="40% - Accent4 9" xfId="179"/>
    <cellStyle name="40% - Accent5" xfId="42" builtinId="47" customBuiltin="1"/>
    <cellStyle name="40% - Accent5 10" xfId="197"/>
    <cellStyle name="40% - Accent5 2" xfId="69"/>
    <cellStyle name="40% - Accent5 3" xfId="85"/>
    <cellStyle name="40% - Accent5 4" xfId="101"/>
    <cellStyle name="40% - Accent5 5" xfId="117"/>
    <cellStyle name="40% - Accent5 6" xfId="133"/>
    <cellStyle name="40% - Accent5 7" xfId="149"/>
    <cellStyle name="40% - Accent5 8" xfId="165"/>
    <cellStyle name="40% - Accent5 9" xfId="181"/>
    <cellStyle name="40% - Accent6" xfId="46" builtinId="51" customBuiltin="1"/>
    <cellStyle name="40% - Accent6 10" xfId="199"/>
    <cellStyle name="40% - Accent6 2" xfId="71"/>
    <cellStyle name="40% - Accent6 3" xfId="87"/>
    <cellStyle name="40% - Accent6 4" xfId="103"/>
    <cellStyle name="40% - Accent6 5" xfId="119"/>
    <cellStyle name="40% - Accent6 6" xfId="135"/>
    <cellStyle name="40% - Accent6 7" xfId="151"/>
    <cellStyle name="40% - Accent6 8" xfId="167"/>
    <cellStyle name="40% - Accent6 9" xfId="183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/>
    <cellStyle name="Comma 2" xfId="51"/>
    <cellStyle name="Currency" xfId="2" builtinId="4"/>
    <cellStyle name="Currency 2" xfId="3"/>
    <cellStyle name="Currency 2 2" xfId="53"/>
    <cellStyle name="Currency 3" xfId="52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06"/>
    <cellStyle name="Normal 11" xfId="122"/>
    <cellStyle name="Normal 12" xfId="138"/>
    <cellStyle name="Normal 13" xfId="154"/>
    <cellStyle name="Normal 14" xfId="170"/>
    <cellStyle name="Normal 15" xfId="186"/>
    <cellStyle name="Normal 2" xfId="4"/>
    <cellStyle name="Normal 2 2" xfId="54"/>
    <cellStyle name="Normal 3" xfId="6"/>
    <cellStyle name="Normal 3 10" xfId="184"/>
    <cellStyle name="Normal 3 11" xfId="200"/>
    <cellStyle name="Normal 3 2" xfId="56"/>
    <cellStyle name="Normal 3 3" xfId="72"/>
    <cellStyle name="Normal 3 4" xfId="88"/>
    <cellStyle name="Normal 3 5" xfId="104"/>
    <cellStyle name="Normal 3 6" xfId="120"/>
    <cellStyle name="Normal 3 7" xfId="136"/>
    <cellStyle name="Normal 3 8" xfId="152"/>
    <cellStyle name="Normal 3 9" xfId="168"/>
    <cellStyle name="Normal 4" xfId="7"/>
    <cellStyle name="Normal 4 10" xfId="185"/>
    <cellStyle name="Normal 4 11" xfId="201"/>
    <cellStyle name="Normal 4 2" xfId="57"/>
    <cellStyle name="Normal 4 3" xfId="73"/>
    <cellStyle name="Normal 4 4" xfId="89"/>
    <cellStyle name="Normal 4 5" xfId="105"/>
    <cellStyle name="Normal 4 6" xfId="121"/>
    <cellStyle name="Normal 4 7" xfId="137"/>
    <cellStyle name="Normal 4 8" xfId="153"/>
    <cellStyle name="Normal 4 9" xfId="169"/>
    <cellStyle name="Normal 5" xfId="50"/>
    <cellStyle name="Normal 6" xfId="48"/>
    <cellStyle name="Normal 7" xfId="58"/>
    <cellStyle name="Normal 8" xfId="74"/>
    <cellStyle name="Normal 9" xfId="90"/>
    <cellStyle name="Note 10" xfId="171"/>
    <cellStyle name="Note 11" xfId="187"/>
    <cellStyle name="Note 2" xfId="49"/>
    <cellStyle name="Note 3" xfId="59"/>
    <cellStyle name="Note 4" xfId="75"/>
    <cellStyle name="Note 5" xfId="91"/>
    <cellStyle name="Note 6" xfId="107"/>
    <cellStyle name="Note 7" xfId="123"/>
    <cellStyle name="Note 8" xfId="139"/>
    <cellStyle name="Note 9" xfId="155"/>
    <cellStyle name="Output" xfId="17" builtinId="21" customBuiltin="1"/>
    <cellStyle name="Percent" xfId="5" builtinId="5"/>
    <cellStyle name="Percent 2" xfId="55"/>
    <cellStyle name="Title" xfId="8" builtinId="15" customBuiltin="1"/>
    <cellStyle name="Total" xfId="23" builtinId="25" customBuiltin="1"/>
    <cellStyle name="Warning Text" xfId="21" builtinId="11" customBuiltin="1"/>
  </cellStyles>
  <dxfs count="14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</dxf>
    <dxf>
      <numFmt numFmtId="167" formatCode="&quot;$&quot;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wman, James" refreshedDate="41317.56648854167" createdVersion="4" refreshedVersion="4" minRefreshableVersion="3" recordCount="1086">
  <cacheSource type="worksheet">
    <worksheetSource name="Table1"/>
  </cacheSource>
  <cacheFields count="25">
    <cacheField name="Buyer Name" numFmtId="0">
      <sharedItems count="17">
        <s v="Bey"/>
        <s v="Cole"/>
        <s v="Coleman"/>
        <s v="Dean"/>
        <s v="Diggs"/>
        <s v="Glasmyer"/>
        <s v="Gough"/>
        <s v="Hammerbacher"/>
        <s v="Hampton"/>
        <s v="Lunsford"/>
        <s v="Macer"/>
        <s v="Oluwasuji"/>
        <s v="Parry"/>
        <s v="Ready"/>
        <s v="Scott"/>
        <s v="Vasavada"/>
        <s v="Ziegler"/>
      </sharedItems>
    </cacheField>
    <cacheField name="Team" numFmtId="0">
      <sharedItems/>
    </cacheField>
    <cacheField name="Priority" numFmtId="0">
      <sharedItems/>
    </cacheField>
    <cacheField name="Master Blanket Number" numFmtId="165">
      <sharedItems containsBlank="1"/>
    </cacheField>
    <cacheField name="Agency" numFmtId="0">
      <sharedItems containsBlank="1"/>
    </cacheField>
    <cacheField name="Contract No." numFmtId="49">
      <sharedItems containsBlank="1"/>
    </cacheField>
    <cacheField name="Title" numFmtId="0">
      <sharedItems/>
    </cacheField>
    <cacheField name="Vendor Name" numFmtId="165">
      <sharedItems/>
    </cacheField>
    <cacheField name="Total Award Amount (A)" numFmtId="167">
      <sharedItems containsMixedTypes="1" containsNumber="1" minValue="-750000" maxValue="161217043" count="642">
        <n v="7965"/>
        <n v="400000"/>
        <n v="100000"/>
        <n v="21250"/>
        <n v="20000"/>
        <n v="2850000"/>
        <n v="409430"/>
        <n v="70000"/>
        <n v="29994"/>
        <n v="317750"/>
        <n v="2300000"/>
        <n v="62614.66"/>
        <n v="90169"/>
        <n v="5050628.7"/>
        <n v="33893.57"/>
        <n v="150000"/>
        <n v="210000"/>
        <n v="1580000"/>
        <n v="6570584.2000000002"/>
        <n v="5161029.4000000004"/>
        <n v="870000"/>
        <n v="220000"/>
        <n v="50000"/>
        <n v="3300000"/>
        <n v="3720000"/>
        <n v="750000"/>
        <n v="5100000"/>
        <n v="1400000"/>
        <n v="320000"/>
        <n v="250000"/>
        <n v="630000"/>
        <n v="2420000"/>
        <n v="700000"/>
        <n v="600000"/>
        <n v="57434.26"/>
        <n v="116495.79"/>
        <n v="8500000"/>
        <s v="included in above"/>
        <n v="517380"/>
        <n v="300000"/>
        <n v="44648"/>
        <n v="10543200"/>
        <n v="24305.94"/>
        <n v="36360"/>
        <n v="24260"/>
        <n v="78357"/>
        <n v="142938"/>
        <n v="24500"/>
        <n v="500000"/>
        <n v="97526"/>
        <n v="2000000"/>
        <n v="875000"/>
        <n v="2116582"/>
        <n v="955000"/>
        <n v="3012300"/>
        <n v="1614130.3"/>
        <n v="78840"/>
        <n v="0"/>
        <n v="120039.64"/>
        <n v="209700"/>
        <n v="103300"/>
        <n v="111369.51"/>
        <n v="40549.040000000001"/>
        <n v="90000"/>
        <n v="95000"/>
        <n v="15000"/>
        <n v="48000"/>
        <n v="12000"/>
        <n v="40000"/>
        <n v="75624"/>
        <n v="39410"/>
        <n v="7200"/>
        <n v="23970"/>
        <n v="38772"/>
        <n v="94428"/>
        <n v="14636.8"/>
        <n v="48698"/>
        <n v="31050"/>
        <n v="32250"/>
        <n v="19800"/>
        <n v="8015"/>
        <n v="37848"/>
        <n v="125322.78"/>
        <n v="5990"/>
        <n v="24850"/>
        <n v="6512.5"/>
        <n v="18544"/>
        <n v="27576"/>
        <n v="166537.70000000001"/>
        <n v="9005"/>
        <n v="32400"/>
        <n v="48564"/>
        <n v="30534"/>
        <n v="9500"/>
        <n v="79186.5"/>
        <n v="48991"/>
        <n v="58370.38"/>
        <n v="21286.1"/>
        <n v="16841.099999999999"/>
        <n v="33918.870000000003"/>
        <n v="45517.83"/>
        <n v="60000"/>
        <n v="8152"/>
        <n v="7413.6"/>
        <n v="23880"/>
        <n v="32000"/>
        <n v="900000"/>
        <n v="68850"/>
        <n v="918150"/>
        <n v="82543"/>
        <n v="8995"/>
        <n v="46754.28"/>
        <n v="9054"/>
        <n v="8840"/>
        <n v="81501.490000000005"/>
        <n v="8475"/>
        <n v="92012"/>
        <n v="752000"/>
        <n v="56228.24"/>
        <n v="49882"/>
        <n v="43636.95"/>
        <n v="6595.2"/>
        <n v="33988"/>
        <n v="7000"/>
        <n v="236000"/>
        <n v="30000"/>
        <n v="72000"/>
        <n v="52112"/>
        <n v="49000"/>
        <n v="56400"/>
        <n v="283000"/>
        <n v="67969755"/>
        <n v="23251.200000000001"/>
        <n v="10800"/>
        <n v="24714.25"/>
        <n v="10000"/>
        <n v="17280"/>
        <n v="4800"/>
        <n v="10414.42"/>
        <n v="46980"/>
        <n v="27767.52"/>
        <n v="42203.94"/>
        <n v="35385.24"/>
        <n v="4999"/>
        <s v="REVENUE"/>
        <n v="13057.76"/>
        <n v="2929014.8"/>
        <n v="827429"/>
        <n v="14207.52"/>
        <n v="30666"/>
        <n v="9230"/>
        <n v="44401"/>
        <n v="24000"/>
        <n v="40247.46"/>
        <n v="1881673.82"/>
        <n v="1534032"/>
        <n v="2019551.18"/>
        <n v="13625000"/>
        <n v="210182"/>
        <n v="83520"/>
        <n v="40780"/>
        <n v="28500"/>
        <n v="502000"/>
        <n v="520000"/>
        <n v="116260"/>
        <n v="843150"/>
        <n v="15656"/>
        <n v="298705"/>
        <s v="N/A"/>
        <n v="4006532"/>
        <n v="21112967"/>
        <n v="712014.52"/>
        <n v="6100000"/>
        <n v="5800333"/>
        <n v="49201640"/>
        <n v="161217043"/>
        <n v="63896120"/>
        <n v="7965016"/>
        <n v="29129911"/>
        <n v="44469605.670000002"/>
        <n v="13281541"/>
        <n v="504966"/>
        <n v="1425600"/>
        <n v="298841.59000000003"/>
        <n v="205525"/>
        <n v="3283210"/>
        <n v="48306"/>
        <n v="780340"/>
        <n v="64310"/>
        <n v="1267540"/>
        <n v="255760"/>
        <n v="11178474"/>
        <n v="16189827.08"/>
        <n v="186009"/>
        <n v="890552"/>
        <n v="1382800"/>
        <n v="1345550"/>
        <n v="10683000"/>
        <n v="10300000"/>
        <n v="12779992.039999999"/>
        <n v="-750000"/>
        <n v="1949040"/>
        <n v="1226145"/>
        <n v="53040"/>
        <n v="26700"/>
        <n v="10767408"/>
        <n v="13500"/>
        <n v="21914"/>
        <n v="14400"/>
        <n v="71175"/>
        <n v="169920"/>
        <n v="47400"/>
        <n v="51237"/>
        <n v="33360"/>
        <n v="18000"/>
        <n v="2930400"/>
        <n v="5370"/>
        <n v="13440"/>
        <n v="270772.47999999998"/>
        <n v="100000.4"/>
        <n v="21132"/>
        <n v="20828"/>
        <n v="9790"/>
        <n v="33600"/>
        <n v="5000"/>
        <n v="6322"/>
        <n v="5375.2"/>
        <n v="76368"/>
        <n v="11164.95"/>
        <n v="24165"/>
        <n v="68493.25"/>
        <n v="16000"/>
        <n v="6570"/>
        <n v="14568"/>
        <n v="10248"/>
        <n v="29316"/>
        <n v="17355"/>
        <n v="25200"/>
        <n v="827480"/>
        <n v="444444.44"/>
        <n v="13560"/>
        <n v="10010"/>
        <n v="31416"/>
        <n v="26866.080000000002"/>
        <n v="25800"/>
        <n v="108000"/>
        <n v="48074.400000000001"/>
        <n v="21276"/>
        <n v="28800"/>
        <n v="30888.75"/>
        <n v="7000000"/>
        <n v="1000000"/>
        <n v="350000"/>
        <n v="200000"/>
        <n v="225000"/>
        <n v="35515"/>
        <n v="19896"/>
        <n v="306581"/>
        <n v="37020"/>
        <n v="41149.75"/>
        <n v="50367"/>
        <n v="3400000"/>
        <n v="2500000"/>
        <n v="1200000"/>
        <n v="1800000"/>
        <n v="65000"/>
        <n v="68000"/>
        <n v="291407.8"/>
        <n v="571301.87"/>
        <n v="180000"/>
        <n v="48875"/>
        <n v="369956"/>
        <n v="474000"/>
        <n v="668888"/>
        <n v="1125000"/>
        <n v="112500"/>
        <n v="514000"/>
        <n v="1100000"/>
        <n v="75000"/>
        <n v="458097"/>
        <n v="89289"/>
        <n v="13256.32"/>
        <n v="540000"/>
        <n v="85000"/>
        <n v="264000"/>
        <n v="1345000"/>
        <n v="390000"/>
        <n v="830000"/>
        <n v="120000"/>
        <n v="101000"/>
        <n v="44000"/>
        <n v="7500"/>
        <n v="6500"/>
        <n v="132266"/>
        <n v="275000"/>
        <n v="860000"/>
        <n v="1600000"/>
        <n v="1750000"/>
        <n v="1725000"/>
        <n v="480000"/>
        <n v="1810458"/>
        <n v="800000"/>
        <n v="325000"/>
        <n v="2250000"/>
        <n v="375000"/>
        <n v="18032"/>
        <n v="475000"/>
        <n v="224000"/>
        <n v="76000"/>
        <n v="476000"/>
        <n v="208150"/>
        <n v="278440"/>
        <n v="138890"/>
        <n v="22044"/>
        <n v="187409"/>
        <n v="1350000"/>
        <n v="140000"/>
        <n v="740000"/>
        <n v="4450000"/>
        <n v="2700000"/>
        <n v="6370000"/>
        <n v="2294900"/>
        <n v="25000"/>
        <n v="450000"/>
        <n v="4140"/>
        <n v="13800"/>
        <n v="2167372"/>
        <n v="400795"/>
        <n v="15323"/>
        <n v="2355.6"/>
        <n v="27712.13"/>
        <n v="41472.42"/>
        <n v="24106.47"/>
        <n v="5210"/>
        <n v="41265.18"/>
        <n v="20500"/>
        <n v="182440"/>
        <n v="42194"/>
        <n v="7913.4"/>
        <n v="229280"/>
        <n v="156800"/>
        <n v="13698.63"/>
        <n v="287312"/>
        <n v="275468.71999999997"/>
        <n v="77220"/>
        <n v="57980"/>
        <n v="645090"/>
        <n v="5800"/>
        <n v="9600"/>
        <n v="625000"/>
        <n v="1230000"/>
        <n v="2910000"/>
        <n v="1035000"/>
        <n v="5165000"/>
        <s v="                               N/A/F"/>
        <n v="360000"/>
        <n v="32850"/>
        <n v="963000"/>
        <n v="5400"/>
        <n v="67392.3"/>
        <n v="29932.99"/>
        <n v="257220"/>
        <n v="54056.38"/>
        <n v="1430891.4"/>
        <n v="16640"/>
        <n v="31650"/>
        <n v="8622"/>
        <n v="70927.5"/>
        <n v="27310.68"/>
        <n v="333257.59999999998"/>
        <n v="11000"/>
        <n v="160000"/>
        <n v="5078.28"/>
        <n v="67578"/>
        <n v="310000"/>
        <n v="447360"/>
        <n v="280000"/>
        <n v="41308"/>
        <n v="402750"/>
        <n v="29297.7"/>
        <n v="1474.47"/>
        <n v="105000"/>
        <n v="43800"/>
        <n v="12912.78"/>
        <n v="100687"/>
        <n v="5335"/>
        <n v="8672"/>
        <n v="4900"/>
        <n v="9744"/>
        <n v="80598"/>
        <n v="16999"/>
        <n v="192089"/>
        <n v="41660"/>
        <n v="102438"/>
        <n v="7418"/>
        <n v="30500"/>
        <n v="190500"/>
        <n v="154462.5"/>
        <n v="114023.75"/>
        <n v="221550"/>
        <n v="98970.2"/>
        <n v="5141.76"/>
        <n v="97400"/>
        <n v="344300"/>
        <n v="23027.5"/>
        <n v="240000"/>
        <n v="32980"/>
        <n v="18925"/>
        <n v="57505"/>
        <n v="19359.36"/>
        <n v="395000"/>
        <n v="45743.78"/>
        <n v="1558175"/>
        <n v="5000000"/>
        <n v="4000000"/>
        <n v="19974"/>
        <n v="64130"/>
        <n v="2100000"/>
        <n v="7259386"/>
        <n v="324056"/>
        <n v="94457"/>
        <n v="206440"/>
        <n v="85700"/>
        <n v="39514"/>
        <n v="144696"/>
        <n v="3111400"/>
        <n v="22025"/>
        <n v="313000"/>
        <n v="44869.08"/>
        <n v="40666.5"/>
        <n v="1013392.35"/>
        <n v="828688.5"/>
        <n v="43400"/>
        <n v="17003250"/>
        <n v="175000"/>
        <n v="93000"/>
        <n v="45976"/>
        <n v="498000"/>
        <n v="2447640"/>
        <n v="7970"/>
        <n v="34491.31"/>
        <n v="30170"/>
        <n v="21295.72"/>
        <n v="19500"/>
        <n v="2137672.5"/>
        <n v="8000"/>
        <n v="45990"/>
        <n v="525000"/>
        <n v="8125000"/>
        <n v="135737"/>
        <n v="200119"/>
        <n v="950000"/>
        <n v="1650000"/>
        <n v="330000"/>
        <n v="14138.4"/>
        <n v="45000"/>
        <n v="118600"/>
        <n v="111358.8"/>
        <n v="158544"/>
        <n v="7415000"/>
        <n v="4500"/>
        <n v="423360"/>
        <n v="66603"/>
        <n v="21523.200000000001"/>
        <n v="57900"/>
        <n v="35367"/>
        <n v="45336.27"/>
        <n v="27000"/>
        <n v="3600000"/>
        <n v="241000"/>
        <n v="46344.800000000003"/>
        <n v="26670"/>
        <n v="534000"/>
        <n v="187500"/>
        <n v="62000"/>
        <n v="16461.599999999999"/>
        <n v="181000"/>
        <n v="695902"/>
        <n v="54000"/>
        <n v="1843539.13"/>
        <n v="55000"/>
        <n v="9936.52"/>
        <n v="87800"/>
        <n v="5042875.2"/>
        <n v="458202.04"/>
        <n v="156910"/>
        <n v="3250000"/>
        <n v="7130282"/>
        <s v="-"/>
        <n v="386000"/>
        <n v="3789424.6"/>
        <n v="2260000"/>
        <n v="54097"/>
        <n v="410000"/>
        <n v="255263.53"/>
        <n v="138500"/>
        <n v="84202.05"/>
        <n v="201000"/>
        <n v="15432.92"/>
        <n v="135000"/>
        <n v="215000"/>
        <n v="259000"/>
        <n v="147000"/>
        <n v="37000"/>
        <n v="218000"/>
        <n v="192743.8"/>
        <n v="144450"/>
        <n v="32500"/>
        <n v="17500"/>
        <n v="226200"/>
        <n v="975000"/>
        <n v="163791.23000000001"/>
        <n v="52581.5"/>
        <n v="170000"/>
        <n v="88750000"/>
        <n v="48472.5"/>
        <n v="52000"/>
        <n v="86618.1"/>
        <n v="36344"/>
        <n v="57812"/>
        <n v="1799470"/>
        <n v="6000"/>
        <n v="260000"/>
        <n v="1282789.3500000001"/>
        <n v="356249.1"/>
        <n v="42000"/>
        <n v="212000"/>
        <n v="13332"/>
        <n v="679932.55"/>
        <n v="80000"/>
        <n v="7280"/>
        <n v="52111"/>
        <n v="660000"/>
        <n v="56696"/>
        <n v="24202"/>
        <n v="32627.599999999999"/>
        <n v="185000"/>
        <n v="1500000"/>
        <n v="401000"/>
        <n v="189750"/>
        <n v="125000"/>
        <n v="1161850"/>
        <n v="583750"/>
        <n v="361107"/>
        <n v="635750.81999999995"/>
        <n v="11302.2"/>
        <n v="74900"/>
        <n v="6760000"/>
        <n v="16990"/>
        <n v="3054564.5"/>
        <n v="949990"/>
        <n v="5303450"/>
        <n v="1254600"/>
        <n v="3091445"/>
        <n v="44673"/>
        <n v="90287.4"/>
        <n v="67941"/>
        <n v="442817"/>
        <n v="425000"/>
        <n v="2339600"/>
        <n v="45219"/>
        <n v="1245958"/>
        <n v="1305676"/>
        <n v="1395815"/>
        <n v="1397065"/>
        <n v="1448747"/>
        <n v="1512983"/>
        <n v="1869734"/>
        <n v="2079000"/>
        <n v="4053105"/>
        <n v="190950"/>
        <n v="40035"/>
        <n v="400369.19"/>
        <n v="538950"/>
        <n v="6000000"/>
        <n v="144000"/>
        <n v="1327300"/>
        <n v="10000000"/>
        <n v="395750.82"/>
        <n v="87380"/>
        <n v="1327825"/>
        <n v="889000"/>
        <n v="499502"/>
        <n v="172265"/>
        <n v="2504250"/>
        <n v="4253250"/>
        <n v="2278000"/>
        <n v="5498610"/>
        <n v="686100"/>
        <n v="1771750"/>
        <n v="1247250"/>
        <n v="225902"/>
        <n v="76900"/>
        <n v="240524.76"/>
        <n v="3000000"/>
        <n v="320950"/>
        <n v="4158835"/>
        <n v="3255220"/>
        <n v="24940147.75"/>
        <n v="8992657"/>
        <n v="2243418.9500000002"/>
        <n v="850000"/>
        <n v="1550000"/>
        <n v="924000"/>
        <n v="138230"/>
        <n v="41742"/>
        <n v="426096"/>
        <n v="324383.88"/>
        <n v="535310"/>
        <n v="715000"/>
        <n v="14000"/>
        <n v="103851.04"/>
        <n v="46511.65"/>
        <n v="75460"/>
        <n v="4152300"/>
        <n v="1368720"/>
        <n v="34734"/>
        <n v="979600"/>
        <n v="166700"/>
        <n v="709573"/>
        <n v="22032"/>
        <n v="3904652.5"/>
        <n v="7783940"/>
        <n v="5581"/>
        <n v="213910.8"/>
        <n v="258929"/>
        <n v="550000"/>
        <n v="291650"/>
        <n v="506624"/>
        <n v="889067"/>
        <n v="1226772"/>
        <n v="1401228"/>
        <n v="503650"/>
        <n v="3050000"/>
        <n v="169492"/>
        <n v="887939.49"/>
        <n v="6023280"/>
        <n v="964455.72"/>
        <n v="108131.25"/>
        <n v="108131"/>
        <n v="4250000"/>
        <n v="110000"/>
      </sharedItems>
    </cacheField>
    <cacheField name="Amount Spent to Date (B)*" numFmtId="167">
      <sharedItems containsString="0" containsBlank="1" containsNumber="1" containsInteger="1" minValue="0" maxValue="0"/>
    </cacheField>
    <cacheField name="Amount Left (A-B)*" numFmtId="167">
      <sharedItems containsNonDate="0" containsString="0" containsBlank="1"/>
    </cacheField>
    <cacheField name="Latest BOE Approval Date" numFmtId="164">
      <sharedItems containsDate="1" containsMixedTypes="1" minDate="2001-12-05T00:00:00" maxDate="2013-01-24T00:00:00"/>
    </cacheField>
    <cacheField name="Current Start Date" numFmtId="164">
      <sharedItems containsDate="1" containsMixedTypes="1" minDate="2004-02-01T00:00:00" maxDate="2013-04-15T00:00:00"/>
    </cacheField>
    <cacheField name="Current Expiration _x000a_Date" numFmtId="164">
      <sharedItems containsNonDate="0" containsDate="1" containsString="0" containsBlank="1" minDate="2012-05-14T00:00:00" maxDate="2018-01-22T00:00:00"/>
    </cacheField>
    <cacheField name="Year" numFmtId="168">
      <sharedItems containsSemiMixedTypes="0" containsString="0" containsNumber="1" containsInteger="1" minValue="1900" maxValue="2018"/>
    </cacheField>
    <cacheField name="Month" numFmtId="168">
      <sharedItems containsSemiMixedTypes="0" containsString="0" containsNumber="1" containsInteger="1" minValue="1" maxValue="12"/>
    </cacheField>
    <cacheField name="Year-Mo" numFmtId="164">
      <sharedItems count="58">
        <s v="201206"/>
        <s v="201211"/>
        <s v="201212"/>
        <s v="201301"/>
        <s v="201302"/>
        <s v="201303"/>
        <s v="201304"/>
        <s v="201305"/>
        <s v="201306"/>
        <s v="201307"/>
        <s v="201308"/>
        <s v="201309"/>
        <s v="201310"/>
        <s v="201312"/>
        <s v="201401"/>
        <s v="201404"/>
        <s v="201405"/>
        <s v="201503"/>
        <s v="201506"/>
        <s v="201512"/>
        <s v="201601"/>
        <s v="201602"/>
        <s v="201607"/>
        <s v="201612"/>
        <s v="201701"/>
        <s v="201702"/>
        <s v="201712"/>
        <s v="201508"/>
        <s v="201311"/>
        <s v="201402"/>
        <s v="201409"/>
        <s v="201408"/>
        <s v="201801"/>
        <s v="201205"/>
        <s v="201406"/>
        <s v="201407"/>
        <s v="201410"/>
        <s v="201412"/>
        <s v="201501"/>
        <s v="201502"/>
        <s v="201505"/>
        <s v="201604"/>
        <s v="201706"/>
        <s v="201710"/>
        <s v="201403"/>
        <s v="201411"/>
        <s v="201511"/>
        <s v="201509"/>
        <s v="201510"/>
        <s v="201504"/>
        <s v="201507"/>
        <s v="201207"/>
        <s v="201208"/>
        <s v="201209"/>
        <s v="201210"/>
        <s v="201708"/>
        <s v="201605"/>
        <s v="190001"/>
      </sharedItems>
    </cacheField>
    <cacheField name="Renew Options Remaining" numFmtId="0">
      <sharedItems containsMixedTypes="1" containsNumber="1" containsInteger="1" minValue="0" maxValue="0" count="32">
        <n v="0"/>
        <s v="2 x 1 yr"/>
        <s v="3 x 1 yr"/>
        <s v="1 x 1 yr"/>
        <s v="4 x 1 yr"/>
        <s v="1 x 5 yr"/>
        <s v="1 x 3 Yr"/>
        <s v="2 x 3 yr"/>
        <s v="1 x 1yr"/>
        <s v="2 x 1yr"/>
        <s v="2 x 2 yr"/>
        <s v="1 x 2 yr"/>
        <s v="6 x 1 yr"/>
        <s v="2 x 5 yrs."/>
        <s v="3 x 2 yr"/>
        <s v="5 x 1 yr"/>
        <s v="2 c 1 yr"/>
        <s v="2 x 1"/>
        <s v="2 x2 yr"/>
        <s v="1 x 1  yr"/>
        <s v="2 x 1  yr"/>
        <s v="1 x 2 yrs"/>
        <s v="2x 1 yr"/>
        <s v="2 x 5 yrs"/>
        <s v="1 x 1"/>
        <s v="1 x1 yr"/>
        <s v="5 x 1yr"/>
        <s v="1 x 1 yt"/>
        <s v="3 x 1yr"/>
        <s v="2 x 1 yr."/>
        <s v="2 x 2yr"/>
        <s v="5 x 5 yr"/>
      </sharedItems>
    </cacheField>
    <cacheField name="MBE Goal" numFmtId="0">
      <sharedItems containsBlank="1" containsMixedTypes="1" containsNumber="1" minValue="0" maxValue="0.27" count="27">
        <n v="0"/>
        <n v="0.17"/>
        <n v="0.08"/>
        <n v="0.1"/>
        <n v="0.23"/>
        <n v="0.03"/>
        <s v="*"/>
        <n v="0.16"/>
        <n v="0.12"/>
        <n v="0.25"/>
        <n v="0.2"/>
        <n v="0.05"/>
        <n v="0.14000000000000001"/>
        <n v="7.0000000000000007E-2"/>
        <n v="0.27"/>
        <s v="N/A"/>
        <n v="0.15"/>
        <n v="0.06"/>
        <n v="0.02"/>
        <m/>
        <n v="0.11"/>
        <n v="9.0800000000000006E-2"/>
        <n v="0.22"/>
        <n v="0.09"/>
        <n v="1.4999999999999999E-2"/>
        <n v="0.04"/>
        <n v="0.21"/>
      </sharedItems>
    </cacheField>
    <cacheField name="WBE Goal" numFmtId="0">
      <sharedItems containsBlank="1" containsMixedTypes="1" containsNumber="1" minValue="0" maxValue="0.15" count="17">
        <n v="0"/>
        <n v="0.1"/>
        <n v="0.03"/>
        <n v="7.0000000000000007E-2"/>
        <n v="0.01"/>
        <s v="*"/>
        <n v="0.06"/>
        <n v="0.09"/>
        <n v="0.05"/>
        <n v="0.02"/>
        <s v="N/A"/>
        <n v="0.08"/>
        <m/>
        <n v="0.15"/>
        <n v="0.04"/>
        <n v="2.5000000000000001E-2"/>
        <n v="1.4999999999999999E-2"/>
      </sharedItems>
    </cacheField>
    <cacheField name="Notes / Status" numFmtId="165">
      <sharedItems containsBlank="1"/>
    </cacheField>
    <cacheField name="Requires Additional Quotes to make Release POs?" numFmtId="0">
      <sharedItems containsBlank="1"/>
    </cacheField>
    <cacheField name="Has 1st, 2nd, etc. Call Awarded Vendors?" numFmtId="0">
      <sharedItems containsBlank="1"/>
    </cacheField>
    <cacheField name="Has &quot;Blanket within a Blanket&quot; Authority?" numFmtId="0">
      <sharedItems containsBlank="1"/>
    </cacheField>
    <cacheField name="Special Compliance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6">
  <r>
    <x v="0"/>
    <s v="Green"/>
    <s v="Red"/>
    <s v="P517857"/>
    <s v="TREASURY"/>
    <s v="08000"/>
    <s v="MIS Print Software - Treasury"/>
    <s v="Rochester Software Associates, Inc"/>
    <x v="0"/>
    <n v="0"/>
    <m/>
    <d v="2011-11-16T00:00:00"/>
    <d v="2011-07-01T00:00:00"/>
    <d v="2012-06-30T00:00:00"/>
    <n v="2012"/>
    <n v="6"/>
    <x v="0"/>
    <x v="0"/>
    <x v="0"/>
    <x v="0"/>
    <s v="I DO NOT SEE A CITWIDE SOFTWARE AGREEMENT ON CITIBUY - ABE RESOLVE by 2/26"/>
    <m/>
    <m/>
    <m/>
    <s v="Normal"/>
  </r>
  <r>
    <x v="0"/>
    <s v="Green"/>
    <s v="Red"/>
    <s v="P511074"/>
    <s v="DGS"/>
    <s v="B50001115"/>
    <s v="Environmental Emergency Response Service "/>
    <s v="WTM Enterprises, LLC"/>
    <x v="1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1075"/>
    <s v="DGS"/>
    <s v="B50001115"/>
    <s v="Environmental Emergency Response Service "/>
    <s v="Hydrocarbon Service d/d/a FCC Environmental"/>
    <x v="2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8793"/>
    <s v="MOIT"/>
    <s v="07000"/>
    <s v="Citrix XenApp Maintenance"/>
    <s v="GTSI Corp."/>
    <x v="3"/>
    <n v="0"/>
    <m/>
    <s v="-"/>
    <d v="2011-12-31T00:00:00"/>
    <d v="2012-12-30T00:00:00"/>
    <n v="2012"/>
    <n v="12"/>
    <x v="2"/>
    <x v="0"/>
    <x v="0"/>
    <x v="0"/>
    <s v="To be deleted -*What are they going to do for maintenance? - New Req - BIDS DUE 2/4 - Abe re-bidding"/>
    <m/>
    <m/>
    <m/>
    <s v="Normal"/>
  </r>
  <r>
    <x v="0"/>
    <s v="Green"/>
    <s v="Yellow"/>
    <s v="P519112"/>
    <s v="DPW"/>
    <s v="07000"/>
    <s v="Forklift and Lift Truck Maintenance "/>
    <s v="Eastern Lift Truck Co."/>
    <x v="4"/>
    <n v="0"/>
    <m/>
    <s v="-"/>
    <d v="2012-01-23T00:00:00"/>
    <d v="2013-01-22T00:00:00"/>
    <n v="2013"/>
    <n v="1"/>
    <x v="3"/>
    <x v="0"/>
    <x v="0"/>
    <x v="0"/>
    <s v="To be deleted -*What are they going to do for maintenance? - New PO in progress"/>
    <m/>
    <m/>
    <m/>
    <s v="Normal"/>
  </r>
  <r>
    <x v="0"/>
    <s v="Green"/>
    <s v="Green"/>
    <s v="P501308"/>
    <s v="CITYWIDE"/>
    <s v="08000"/>
    <s v="Add-on subscriber radios, Mobile Data Subscribers Parts &amp; Service"/>
    <s v="Motorola, Inc."/>
    <x v="5"/>
    <n v="0"/>
    <m/>
    <d v="2011-01-26T00:00:00"/>
    <d v="2011-02-01T00:00:00"/>
    <d v="2013-02-01T00:00:00"/>
    <n v="2013"/>
    <n v="2"/>
    <x v="4"/>
    <x v="2"/>
    <x v="0"/>
    <x v="0"/>
    <s v="Renewed on 1/30"/>
    <m/>
    <m/>
    <m/>
    <s v="Normal"/>
  </r>
  <r>
    <x v="0"/>
    <s v="Green"/>
    <s v="Green"/>
    <s v="P507303"/>
    <s v="MOIT"/>
    <s v="B50000752"/>
    <s v="APC-Uninterrupted Power Supply (UPS) Setup &amp; Preventive Maintenance Services"/>
    <s v="Static Power Conversion Services, Inc."/>
    <x v="6"/>
    <n v="0"/>
    <m/>
    <d v="2012-02-08T00:00:00"/>
    <d v="2012-02-25T00:00:00"/>
    <d v="2013-02-24T00:00:00"/>
    <n v="2013"/>
    <n v="2"/>
    <x v="4"/>
    <x v="3"/>
    <x v="0"/>
    <x v="0"/>
    <s v=" RENEWED ON 2/13"/>
    <m/>
    <m/>
    <m/>
    <s v="Normal"/>
  </r>
  <r>
    <x v="0"/>
    <s v="Green"/>
    <s v="Red"/>
    <s v="P507113"/>
    <s v="CITYWIDE"/>
    <s v="B50000968"/>
    <s v="General Welding Equipment and Supplies "/>
    <s v="Earlbeck Gases &amp; Technologies"/>
    <x v="7"/>
    <n v="0"/>
    <m/>
    <d v="2011-03-02T00:00:00"/>
    <d v="2011-03-04T00:00:00"/>
    <d v="2013-03-03T00:00:00"/>
    <n v="2013"/>
    <n v="3"/>
    <x v="5"/>
    <x v="0"/>
    <x v="0"/>
    <x v="0"/>
    <s v="Agency submitting new req. - COULD EXPIRE - New informal bid out by 2/14"/>
    <m/>
    <m/>
    <m/>
    <s v="Normal"/>
  </r>
  <r>
    <x v="0"/>
    <s v="Green"/>
    <s v="Red"/>
    <s v="P521205"/>
    <s v="MOIT"/>
    <s v="B50002511"/>
    <s v="OpenBaltimore Data Portal Hosting "/>
    <s v="Socrata, Inc."/>
    <x v="8"/>
    <n v="0"/>
    <m/>
    <d v="2012-09-26T00:00:00"/>
    <d v="2012-09-26T00:00:00"/>
    <d v="2013-03-25T00:00:00"/>
    <n v="2013"/>
    <n v="3"/>
    <x v="5"/>
    <x v="0"/>
    <x v="0"/>
    <x v="0"/>
    <s v="Waiting on MOIT Req"/>
    <m/>
    <m/>
    <m/>
    <s v="Normal"/>
  </r>
  <r>
    <x v="0"/>
    <s v="Green"/>
    <s v="Red"/>
    <s v="P507985"/>
    <s v="DOT"/>
    <s v="B50000992"/>
    <s v="Furnish and Deliver Black Fill Mix  "/>
    <s v="Perma Patch"/>
    <x v="9"/>
    <n v="0"/>
    <m/>
    <d v="2012-02-22T00:00:00"/>
    <d v="2012-04-15T00:00:00"/>
    <d v="2013-04-14T00:00:00"/>
    <n v="2013"/>
    <n v="4"/>
    <x v="6"/>
    <x v="0"/>
    <x v="0"/>
    <x v="0"/>
    <s v="Bid by 2/15"/>
    <m/>
    <m/>
    <m/>
    <s v="Normal"/>
  </r>
  <r>
    <x v="0"/>
    <s v="Green"/>
    <s v="Red"/>
    <s v="P503022"/>
    <s v="CITYWIDE"/>
    <s v="B50000404"/>
    <s v="High and Medium Voltage Electric System "/>
    <s v="TRI-M, Inc."/>
    <x v="10"/>
    <n v="0"/>
    <m/>
    <d v="2012-08-29T00:00:00"/>
    <d v="2012-05-14T00:00:00"/>
    <d v="2013-05-13T00:00:00"/>
    <n v="2013"/>
    <n v="5"/>
    <x v="7"/>
    <x v="0"/>
    <x v="2"/>
    <x v="2"/>
    <m/>
    <m/>
    <m/>
    <m/>
    <s v="Normal"/>
  </r>
  <r>
    <x v="0"/>
    <s v="Green"/>
    <s v="None"/>
    <m/>
    <s v="DPW"/>
    <s v="08000"/>
    <s v="BIF Hydraulic valve Cylinder Parts"/>
    <s v="T.E. Byerly Co. Inc."/>
    <x v="11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0"/>
    <s v="Green"/>
    <s v="None"/>
    <m/>
    <s v="HEALTH"/>
    <s v="B50002202"/>
    <s v="Quality Management Software (QMS) System for Environmental Health"/>
    <s v="Jadian Enterprises, Inc."/>
    <x v="12"/>
    <n v="0"/>
    <m/>
    <d v="2012-05-23T00:00:00"/>
    <d v="2012-05-23T00:00:00"/>
    <d v="2013-05-22T00:00:00"/>
    <n v="2013"/>
    <n v="5"/>
    <x v="7"/>
    <x v="4"/>
    <x v="0"/>
    <x v="0"/>
    <m/>
    <m/>
    <m/>
    <m/>
    <s v="Normal"/>
  </r>
  <r>
    <x v="0"/>
    <s v="Green"/>
    <s v="None"/>
    <s v="P500114"/>
    <s v="CITYWIDE"/>
    <s v="BP-07102"/>
    <s v="GIS Staff Augmentation "/>
    <s v="Locations Age, LLC"/>
    <x v="13"/>
    <n v="0"/>
    <m/>
    <d v="2012-05-16T00:00:00"/>
    <d v="2012-06-02T00:00:00"/>
    <d v="2013-06-01T00:00:00"/>
    <n v="2013"/>
    <n v="6"/>
    <x v="8"/>
    <x v="0"/>
    <x v="0"/>
    <x v="0"/>
    <m/>
    <m/>
    <m/>
    <m/>
    <s v="Normal"/>
  </r>
  <r>
    <x v="0"/>
    <s v="Green"/>
    <s v="None"/>
    <s v="P513737"/>
    <s v="DPW"/>
    <s v="08000"/>
    <s v="Preventative Maintenance and Parts for Perkin Elmer Units "/>
    <s v="Perkin Elmer Health Science"/>
    <x v="14"/>
    <n v="0"/>
    <m/>
    <d v="2010-06-09T00:00:00"/>
    <d v="2010-06-09T00:00:00"/>
    <d v="2013-06-08T00:00:00"/>
    <n v="2013"/>
    <n v="6"/>
    <x v="8"/>
    <x v="0"/>
    <x v="0"/>
    <x v="0"/>
    <m/>
    <m/>
    <m/>
    <m/>
    <s v="Normal"/>
  </r>
  <r>
    <x v="0"/>
    <s v="Green"/>
    <s v="None"/>
    <s v="P509349"/>
    <s v="CITYWIDE"/>
    <s v="B50001059"/>
    <s v="Top Soils, Common Borrow, Diamond Mix, Recycled Stone"/>
    <s v="Top Soils, Inc."/>
    <x v="15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8"/>
    <s v="CITYWIDE"/>
    <s v="B50001059"/>
    <s v="Top Soils, Common Borrow, Diamond Mix, Recycled Stone"/>
    <s v="C.D. Thomas Trucking"/>
    <x v="16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7"/>
    <s v="CITYWIDE"/>
    <s v="B50001059"/>
    <s v="Top Soils, Common Borrow, Diamond Mix, Recycled Stone"/>
    <s v="Phipps Construction Co."/>
    <x v="17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m/>
    <s v="CITYWIDE"/>
    <s v="06000"/>
    <s v="Citywide IT Support Staff Services Agreement"/>
    <s v="Digicon Corporation"/>
    <x v="18"/>
    <n v="0"/>
    <m/>
    <d v="2012-12-12T00:00:00"/>
    <d v="2013-01-01T00:00:00"/>
    <d v="2013-06-30T00:00:00"/>
    <n v="2013"/>
    <n v="6"/>
    <x v="8"/>
    <x v="0"/>
    <x v="0"/>
    <x v="0"/>
    <m/>
    <m/>
    <m/>
    <m/>
    <s v="Normal"/>
  </r>
  <r>
    <x v="0"/>
    <s v="Green"/>
    <s v="None"/>
    <m/>
    <s v="CITYWIDE"/>
    <s v="06000"/>
    <s v="Citywide IT Support Staff Services Agreement"/>
    <s v="Telecommunications Systems, Inc."/>
    <x v="19"/>
    <n v="0"/>
    <m/>
    <d v="2012-12-12T00:00:00"/>
    <d v="2013-01-01T00:00:00"/>
    <d v="2013-06-30T00:00:00"/>
    <n v="2013"/>
    <n v="6"/>
    <x v="8"/>
    <x v="0"/>
    <x v="0"/>
    <x v="0"/>
    <m/>
    <m/>
    <m/>
    <s v="Yes"/>
    <s v="Special"/>
  </r>
  <r>
    <x v="0"/>
    <s v="Green"/>
    <s v="None"/>
    <s v="P517171"/>
    <s v="DPW"/>
    <s v="B50001974"/>
    <s v="Aaladin Pressure Washer Service"/>
    <s v="Absolute Pressure Cleaning Equipment, inc"/>
    <x v="4"/>
    <n v="0"/>
    <m/>
    <s v="-"/>
    <d v="2011-08-01T00:00:00"/>
    <d v="2013-07-31T00:00:00"/>
    <n v="2013"/>
    <n v="7"/>
    <x v="9"/>
    <x v="2"/>
    <x v="0"/>
    <x v="0"/>
    <m/>
    <m/>
    <m/>
    <m/>
    <s v="Normal"/>
  </r>
  <r>
    <x v="0"/>
    <s v="Green"/>
    <s v="None"/>
    <s v="P514944"/>
    <s v="CITYWIDE"/>
    <s v="B50001422"/>
    <s v="Computer Hardware, Software and Related Items"/>
    <s v="Applied Technology Services"/>
    <x v="20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Carahsoft Technology Corporation"/>
    <x v="2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6"/>
    <s v="CITYWIDE"/>
    <s v="B50001422"/>
    <s v="Computer Hardware, Software and Related Items"/>
    <s v="Carousel Industries of North America"/>
    <x v="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8"/>
    <s v="CITYWIDE"/>
    <s v="B50001422"/>
    <s v="Computer Hardware, Software and Related Items"/>
    <s v="Communications Supply Corporation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9"/>
    <s v="CITYWIDE"/>
    <s v="B50001422"/>
    <s v="Computer Hardware, Software and Related Items"/>
    <s v="USC Canterbury                           "/>
    <x v="23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Data Networks"/>
    <x v="24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3"/>
    <s v="CITYWIDE"/>
    <s v="B50001422"/>
    <s v="Computer Hardware, Software and Related Items"/>
    <s v="Daly Computers"/>
    <x v="25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0"/>
    <s v="CITYWIDE"/>
    <s v="B50001422"/>
    <s v="Computer Hardware, Software and Related Items"/>
    <s v="Digicon Corporation"/>
    <x v="26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2"/>
    <s v="CITYWIDE"/>
    <s v="B50001422"/>
    <s v="Computer Hardware, Software and Related Items"/>
    <s v="ePlus Technology, LLC"/>
    <x v="27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4"/>
    <s v="CITYWIDE"/>
    <s v="B50001422"/>
    <s v="Computer Hardware, Software and Related Items"/>
    <s v="En-Net Services, LLC"/>
    <x v="28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6"/>
    <s v="CITYWIDE"/>
    <s v="B50001422"/>
    <s v="Computer Hardware, Software and Related Items"/>
    <s v="Hartford Computer Group, Inc.           "/>
    <x v="29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7"/>
    <s v="CITYWIDE"/>
    <s v="B50001422"/>
    <s v="Computer Hardware, Software and Related Items"/>
    <s v="PC Mall Gov, Inc."/>
    <x v="30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1"/>
    <s v="CITYWIDE"/>
    <s v="B50001422"/>
    <s v="Computer Hardware, Software and Related Items"/>
    <s v="SHI International Corporation"/>
    <x v="3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5"/>
    <s v="CITYWIDE"/>
    <s v="B50001422"/>
    <s v="Computer Hardware, Software and Related Items"/>
    <s v="Soft Net Solutions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5034"/>
    <s v="CITYWIDE"/>
    <s v="B50001474"/>
    <s v="Miscellaneous Electrical Work - FIRST CALL"/>
    <s v="Horton Mechanical Contractors"/>
    <x v="32"/>
    <n v="0"/>
    <m/>
    <d v="2010-08-18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5033"/>
    <s v="CITYWIDE"/>
    <s v="B50001474"/>
    <s v="Miscellaneous Electrical Work - SECOND CALL"/>
    <s v="Calmi Electric Company"/>
    <x v="33"/>
    <n v="0"/>
    <m/>
    <d v="2012-04-04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4542"/>
    <s v="DPW"/>
    <s v="08000"/>
    <s v="Bentley WaterCAD Perpetual Licenses"/>
    <s v="Bentley Systems, Inc."/>
    <x v="34"/>
    <n v="0"/>
    <m/>
    <d v="2010-08-18T00:00:00"/>
    <d v="2010-08-18T00:00:00"/>
    <d v="2013-08-17T00:00:00"/>
    <n v="2013"/>
    <n v="8"/>
    <x v="10"/>
    <x v="0"/>
    <x v="0"/>
    <x v="0"/>
    <m/>
    <m/>
    <m/>
    <m/>
    <s v="Normal"/>
  </r>
  <r>
    <x v="0"/>
    <s v="Green"/>
    <s v="None"/>
    <s v="P514587"/>
    <s v="MOIT"/>
    <s v="08000"/>
    <s v="Maintenance of Computer Associates Software"/>
    <s v="Computer Associates International"/>
    <x v="35"/>
    <n v="0"/>
    <m/>
    <d v="2010-08-25T00:00:00"/>
    <d v="2010-08-25T00:00:00"/>
    <d v="2013-08-24T00:00:00"/>
    <n v="2013"/>
    <n v="8"/>
    <x v="10"/>
    <x v="1"/>
    <x v="0"/>
    <x v="0"/>
    <m/>
    <m/>
    <m/>
    <m/>
    <s v="Normal"/>
  </r>
  <r>
    <x v="0"/>
    <s v="Green"/>
    <s v="None"/>
    <s v="P504102"/>
    <s v="DGS"/>
    <s v="B50000457"/>
    <s v="Hydraulic and Welding Repair Service "/>
    <s v="Greb Service, Inc. (1st Call)"/>
    <x v="36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3"/>
    <s v="DGS"/>
    <s v="B50000457"/>
    <s v="Hydraulic and Welding Repair Service  "/>
    <s v="Intercon Truck of Baltimore, Inc. (2n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4"/>
    <s v="DGS"/>
    <s v="B50000457"/>
    <s v="Hydraulic and Welding Repair Service  "/>
    <s v="Precision Machine &amp; Hydraulic, Inc (3r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040"/>
    <s v="CITYWIDE"/>
    <s v="08000"/>
    <s v="Construction Contract Planning and Coordination Services Software "/>
    <s v="Envista"/>
    <x v="38"/>
    <n v="0"/>
    <m/>
    <d v="2012-09-12T00:00:00"/>
    <d v="2012-09-15T00:00:00"/>
    <d v="2013-09-14T00:00:00"/>
    <n v="2013"/>
    <n v="9"/>
    <x v="11"/>
    <x v="1"/>
    <x v="0"/>
    <x v="0"/>
    <m/>
    <m/>
    <m/>
    <m/>
    <s v="Normal"/>
  </r>
  <r>
    <x v="0"/>
    <s v="Green"/>
    <s v="None"/>
    <m/>
    <s v="CITYWIDE"/>
    <s v="B50002530"/>
    <s v="Various Fencing Systems, Repair and Installation - "/>
    <s v="Long Fence Company"/>
    <x v="39"/>
    <n v="0"/>
    <m/>
    <d v="2012-09-19T00:00:00"/>
    <d v="2012-09-19T00:00:00"/>
    <d v="2013-09-18T00:00:00"/>
    <n v="2013"/>
    <n v="9"/>
    <x v="11"/>
    <x v="4"/>
    <x v="2"/>
    <x v="4"/>
    <m/>
    <s v="Yes"/>
    <s v="Yes"/>
    <m/>
    <s v="Special"/>
  </r>
  <r>
    <x v="0"/>
    <s v="Green"/>
    <s v="None"/>
    <m/>
    <s v="MOIT"/>
    <s v="07000"/>
    <s v="Project Portfolio management System (PPM ) Licenses and Implementation"/>
    <s v="Innotas"/>
    <x v="40"/>
    <n v="0"/>
    <m/>
    <d v="2012-09-26T00:00:00"/>
    <d v="2012-09-26T00:00:00"/>
    <d v="2013-09-25T00:00:00"/>
    <n v="2013"/>
    <n v="9"/>
    <x v="11"/>
    <x v="0"/>
    <x v="0"/>
    <x v="0"/>
    <m/>
    <m/>
    <m/>
    <m/>
    <s v="Normal"/>
  </r>
  <r>
    <x v="0"/>
    <s v="Green"/>
    <s v="Red"/>
    <s v="P502959"/>
    <s v="MOIT"/>
    <s v="06000"/>
    <s v="311 Call Center Hosting "/>
    <s v="Motorola, Inc."/>
    <x v="41"/>
    <n v="0"/>
    <m/>
    <d v="2012-08-29T00:00:00"/>
    <d v="2012-09-29T00:00:00"/>
    <d v="2013-09-28T00:00:00"/>
    <n v="2013"/>
    <n v="9"/>
    <x v="11"/>
    <x v="0"/>
    <x v="0"/>
    <x v="0"/>
    <m/>
    <m/>
    <m/>
    <m/>
    <s v="Normal"/>
  </r>
  <r>
    <x v="0"/>
    <s v="Green"/>
    <s v="None"/>
    <s v="P521192"/>
    <s v="DPW"/>
    <s v="B50002529"/>
    <s v="OnBase Annual Software Maintenance"/>
    <s v="Enterprise Consulting Partners, inc."/>
    <x v="42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0"/>
    <s v="Green"/>
    <s v="None"/>
    <s v="P521589"/>
    <s v="DPW"/>
    <s v="08000"/>
    <s v="Pipelogic Software - GIS"/>
    <s v="Pipelogix, Inc."/>
    <x v="43"/>
    <n v="0"/>
    <m/>
    <d v="2012-10-10T00:00:00"/>
    <d v="2012-10-10T00:00:00"/>
    <d v="2013-10-09T00:00:00"/>
    <n v="2013"/>
    <n v="10"/>
    <x v="12"/>
    <x v="0"/>
    <x v="0"/>
    <x v="0"/>
    <m/>
    <m/>
    <m/>
    <m/>
    <s v="Normal"/>
  </r>
  <r>
    <x v="0"/>
    <s v="Green"/>
    <s v="None"/>
    <s v="P522276"/>
    <s v="MOIT"/>
    <s v="07000"/>
    <s v="Solarwinds Software Maintenance"/>
    <s v="Solarwinds.net, Inc."/>
    <x v="44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0"/>
    <s v="Green"/>
    <s v="None"/>
    <m/>
    <s v="DPW"/>
    <s v="08000"/>
    <s v="Motor Starter Components for Guilford Water Treatment Pumping Station"/>
    <s v="Wesco Distribution"/>
    <x v="45"/>
    <n v="0"/>
    <m/>
    <d v="2013-01-09T00:00:00"/>
    <d v="2013-01-09T00:00:00"/>
    <d v="2014-01-08T00:00:00"/>
    <n v="2014"/>
    <n v="1"/>
    <x v="14"/>
    <x v="0"/>
    <x v="0"/>
    <x v="0"/>
    <m/>
    <m/>
    <m/>
    <m/>
    <s v="Normal"/>
  </r>
  <r>
    <x v="0"/>
    <s v="Green"/>
    <s v="None"/>
    <m/>
    <s v="DPW"/>
    <s v="08000"/>
    <s v="Annual Software Subscription for INFO WORKS"/>
    <s v="Innovyze, inc."/>
    <x v="46"/>
    <n v="0"/>
    <m/>
    <d v="2013-01-09T00:00:00"/>
    <d v="2013-01-16T00:00:00"/>
    <d v="2014-01-15T00:00:00"/>
    <n v="2014"/>
    <n v="1"/>
    <x v="14"/>
    <x v="2"/>
    <x v="0"/>
    <x v="0"/>
    <m/>
    <m/>
    <m/>
    <m/>
    <s v="Normal"/>
  </r>
  <r>
    <x v="0"/>
    <s v="Green"/>
    <s v="None"/>
    <s v="P519110"/>
    <s v="DPW"/>
    <s v="B50002252"/>
    <s v="Emergency Sewer Lateral Inspections"/>
    <s v="Prism Contractors &amp; Engineers, Inc."/>
    <x v="47"/>
    <n v="0"/>
    <m/>
    <s v="-"/>
    <d v="2013-01-24T00:00:00"/>
    <d v="2014-01-23T00:00:00"/>
    <n v="2014"/>
    <n v="1"/>
    <x v="14"/>
    <x v="3"/>
    <x v="0"/>
    <x v="0"/>
    <m/>
    <m/>
    <m/>
    <m/>
    <s v="Normal"/>
  </r>
  <r>
    <x v="0"/>
    <s v="Green"/>
    <s v="None"/>
    <s v="P511822"/>
    <s v="FLEET"/>
    <s v="B50001283"/>
    <s v="Misc Welding Equipment &amp;Supplies "/>
    <s v="Airgas USA, LLC"/>
    <x v="48"/>
    <n v="0"/>
    <m/>
    <d v="2013-01-23T00:00:00"/>
    <d v="2013-02-01T00:00:00"/>
    <d v="2014-01-31T00:00:00"/>
    <n v="2014"/>
    <n v="1"/>
    <x v="14"/>
    <x v="3"/>
    <x v="0"/>
    <x v="0"/>
    <m/>
    <m/>
    <m/>
    <m/>
    <s v="Normal"/>
  </r>
  <r>
    <x v="0"/>
    <s v="Green"/>
    <s v="None"/>
    <m/>
    <s v="HEALTH"/>
    <s v="08000"/>
    <s v="Lab Rejuvenation Project"/>
    <s v="Advasia Technology Group"/>
    <x v="49"/>
    <n v="0"/>
    <m/>
    <d v="2012-09-12T00:00:00"/>
    <d v="2012-11-01T00:00:00"/>
    <d v="2014-04-30T00:00:00"/>
    <n v="2014"/>
    <n v="4"/>
    <x v="15"/>
    <x v="0"/>
    <x v="0"/>
    <x v="0"/>
    <m/>
    <m/>
    <m/>
    <m/>
    <s v="Normal"/>
  </r>
  <r>
    <x v="0"/>
    <s v="Green"/>
    <s v="None"/>
    <m/>
    <s v="CITYWIDE"/>
    <s v="DoIT #060B9800035 (State of Maryland)"/>
    <s v="Consulting and Technical Services II (CATS II)"/>
    <s v="Various Vendors"/>
    <x v="50"/>
    <n v="0"/>
    <m/>
    <d v="2012-07-11T00:00:00"/>
    <d v="2012-07-11T00:00:00"/>
    <d v="2014-05-31T00:00:00"/>
    <n v="2014"/>
    <n v="5"/>
    <x v="16"/>
    <x v="0"/>
    <x v="6"/>
    <x v="5"/>
    <s v="* M/WBE will be set for each release."/>
    <s v="Yes - Evaluation Criteria issues"/>
    <m/>
    <m/>
    <s v="Special"/>
  </r>
  <r>
    <x v="0"/>
    <s v="Green"/>
    <s v="None"/>
    <s v="P519695"/>
    <s v="BCFD"/>
    <s v="06000"/>
    <s v="Fire Station Alerting (FSA) System Maintenance and Repair"/>
    <s v="Browns Communications, Inc."/>
    <x v="15"/>
    <n v="0"/>
    <m/>
    <d v="2012-03-07T00:00:00"/>
    <d v="2012-03-07T00:00:00"/>
    <d v="2015-03-06T00:00:00"/>
    <n v="2015"/>
    <n v="3"/>
    <x v="17"/>
    <x v="2"/>
    <x v="0"/>
    <x v="0"/>
    <m/>
    <m/>
    <m/>
    <m/>
    <s v="Normal"/>
  </r>
  <r>
    <x v="0"/>
    <s v="Green"/>
    <s v="None"/>
    <s v="P512754"/>
    <s v="FPERS"/>
    <s v="08000"/>
    <s v="IT Services (Fire &amp; Police Employees Retirement System)"/>
    <s v="Magothy Technology, Inc"/>
    <x v="51"/>
    <n v="0"/>
    <m/>
    <d v="2010-03-17T00:00:00"/>
    <d v="2010-03-17T00:00:00"/>
    <d v="2015-03-09T00:00:00"/>
    <n v="2015"/>
    <n v="3"/>
    <x v="17"/>
    <x v="0"/>
    <x v="7"/>
    <x v="6"/>
    <m/>
    <m/>
    <m/>
    <m/>
    <s v="Normal"/>
  </r>
  <r>
    <x v="0"/>
    <s v="Green"/>
    <s v="None"/>
    <s v="P500039"/>
    <s v="DPW"/>
    <s v="B50002037"/>
    <s v="Annual Inspection and Code Deficiency Repairs of Cranes and Hoists (First Call)"/>
    <s v="Overhead Crane"/>
    <x v="15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m/>
    <s v="DPW"/>
    <s v="B50002037"/>
    <s v="Annual Inspection and Code Deficiency Repairs of Cranes and Hoists (Second Call)"/>
    <s v="Crane 1 Services"/>
    <x v="4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s v="P515325"/>
    <s v="MOIT"/>
    <s v="08000"/>
    <s v="IBM Hardware &amp; Software Maintenance (MOIT)"/>
    <s v="IBM"/>
    <x v="52"/>
    <n v="0"/>
    <m/>
    <d v="2010-11-23T00:00:00"/>
    <d v="2010-11-03T00:00:00"/>
    <d v="2015-06-15T00:00:00"/>
    <n v="2015"/>
    <n v="6"/>
    <x v="18"/>
    <x v="0"/>
    <x v="0"/>
    <x v="0"/>
    <m/>
    <m/>
    <m/>
    <m/>
    <s v="Normal"/>
  </r>
  <r>
    <x v="0"/>
    <s v="Green"/>
    <s v="None"/>
    <m/>
    <s v="MOIT"/>
    <s v="06000"/>
    <s v="Mainframe Migration and Support Agreement"/>
    <s v="Alicomp, A Division of Alicare, inc."/>
    <x v="53"/>
    <n v="0"/>
    <m/>
    <d v="2012-06-20T00:00:00"/>
    <d v="2012-06-20T00:00:00"/>
    <d v="2015-06-19T00:00:00"/>
    <n v="2015"/>
    <n v="6"/>
    <x v="18"/>
    <x v="1"/>
    <x v="0"/>
    <x v="0"/>
    <m/>
    <m/>
    <m/>
    <m/>
    <s v="Normal"/>
  </r>
  <r>
    <x v="0"/>
    <s v="Green"/>
    <s v="None"/>
    <m/>
    <s v="DPW"/>
    <s v="B50002616"/>
    <s v="Sewer Line Chemical Root Control Application (DPW)"/>
    <s v="Duke's Root Control"/>
    <x v="54"/>
    <n v="0"/>
    <m/>
    <d v="2012-12-19T00:00:00"/>
    <d v="2012-12-19T00:00:00"/>
    <d v="2015-12-18T00:00:00"/>
    <n v="2015"/>
    <n v="12"/>
    <x v="19"/>
    <x v="2"/>
    <x v="8"/>
    <x v="0"/>
    <m/>
    <m/>
    <m/>
    <m/>
    <s v="Normal"/>
  </r>
  <r>
    <x v="0"/>
    <s v="Green"/>
    <s v="None"/>
    <s v="P516206"/>
    <s v="MOIT"/>
    <s v="08000"/>
    <s v="SPOT 311 Software Integration and licensing"/>
    <s v="Connected Bits, LLC"/>
    <x v="7"/>
    <n v="0"/>
    <m/>
    <d v="2011-01-19T00:00:00"/>
    <d v="2011-01-19T00:00:00"/>
    <d v="2016-01-18T00:00:00"/>
    <n v="2016"/>
    <n v="1"/>
    <x v="20"/>
    <x v="0"/>
    <x v="0"/>
    <x v="0"/>
    <m/>
    <m/>
    <m/>
    <m/>
    <s v="Normal"/>
  </r>
  <r>
    <x v="0"/>
    <s v="Green"/>
    <s v="None"/>
    <s v="P516153"/>
    <s v="DPW"/>
    <s v="08000"/>
    <s v="Cleaver Brooks Boilers Maintenance "/>
    <s v="Tate Engineering Services, Inc."/>
    <x v="7"/>
    <n v="0"/>
    <m/>
    <d v="2011-01-26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154"/>
    <s v="DPW"/>
    <s v="08000"/>
    <s v="SCADA i-FIX Hardware &amp; Software Maintenance "/>
    <s v="Industrial Monitoring and control Systems, Inc."/>
    <x v="29"/>
    <n v="0"/>
    <m/>
    <d v="2012-10-17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319"/>
    <s v="CITYWIDE"/>
    <s v="08000"/>
    <s v="Master License Agreement (ESRI GIS software licenses, maintenance and tech support) "/>
    <s v="Environmental Systems Research Institute, Inc. (ESRI)"/>
    <x v="1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6311"/>
    <s v="BCPD &amp; BCFD"/>
    <s v="08000"/>
    <s v="Master Support Agreement (CAD software licensing, maintenance and tech support)"/>
    <s v="Tiburon, Inc."/>
    <x v="55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7741"/>
    <s v="DPW"/>
    <s v="08000"/>
    <s v="Anchor Software License Agreement"/>
    <s v="Anchor Software, LLC"/>
    <x v="22"/>
    <n v="0"/>
    <m/>
    <d v="2011-07-27T00:00:00"/>
    <d v="2011-07-27T00:00:00"/>
    <d v="2016-07-26T00:00:00"/>
    <n v="2016"/>
    <n v="7"/>
    <x v="22"/>
    <x v="0"/>
    <x v="0"/>
    <x v="0"/>
    <m/>
    <m/>
    <m/>
    <m/>
    <s v="Normal"/>
  </r>
  <r>
    <x v="0"/>
    <s v="Green"/>
    <s v="None"/>
    <s v="P518729"/>
    <s v="DPW"/>
    <s v="08000"/>
    <s v="SCADA Licensing Agreement"/>
    <s v="Shingle and Gibb Company"/>
    <x v="56"/>
    <n v="0"/>
    <m/>
    <d v="2011-12-21T00:00:00"/>
    <d v="2011-12-21T00:00:00"/>
    <d v="2016-12-20T00:00:00"/>
    <n v="2016"/>
    <n v="12"/>
    <x v="23"/>
    <x v="5"/>
    <x v="0"/>
    <x v="0"/>
    <m/>
    <m/>
    <m/>
    <m/>
    <s v="Normal"/>
  </r>
  <r>
    <x v="0"/>
    <s v="Green"/>
    <s v="None"/>
    <s v="P511583"/>
    <s v="CONV. CTR"/>
    <s v="B50001050"/>
    <s v="Manage and Operate the Food and Beverage Service for the Baltimore Convention Center"/>
    <s v="Volume Services, Inc. d/b/a Centerplate (Revenue)"/>
    <x v="57"/>
    <n v="0"/>
    <m/>
    <d v="2009-11-04T00:00:00"/>
    <d v="2011-06-01T00:00:00"/>
    <d v="2016-12-21T00:00:00"/>
    <n v="2016"/>
    <n v="12"/>
    <x v="23"/>
    <x v="6"/>
    <x v="9"/>
    <x v="2"/>
    <m/>
    <m/>
    <m/>
    <m/>
    <s v="Normal"/>
  </r>
  <r>
    <x v="0"/>
    <s v="Green"/>
    <s v="None"/>
    <s v="P518733"/>
    <s v="MOIT"/>
    <s v="08000"/>
    <s v="IVR Maintenance Agreement"/>
    <s v="Verizon Select Services"/>
    <x v="58"/>
    <n v="0"/>
    <m/>
    <d v="2012-02-01T00:00:00"/>
    <d v="2012-02-01T00:00:00"/>
    <d v="2017-01-31T00:00:00"/>
    <n v="2017"/>
    <n v="1"/>
    <x v="24"/>
    <x v="2"/>
    <x v="0"/>
    <x v="0"/>
    <m/>
    <m/>
    <m/>
    <m/>
    <s v="Normal"/>
  </r>
  <r>
    <x v="0"/>
    <s v="Green"/>
    <s v="None"/>
    <s v="P519405"/>
    <s v="MOIT"/>
    <s v="06000"/>
    <s v="Litecast Ethernet Maintenance Upgrade (MOIT)"/>
    <s v="Litecast/Balticore"/>
    <x v="59"/>
    <n v="0"/>
    <m/>
    <d v="2012-02-08T00:00:00"/>
    <d v="2012-02-08T00:00:00"/>
    <d v="2017-02-07T00:00:00"/>
    <n v="2017"/>
    <n v="2"/>
    <x v="25"/>
    <x v="2"/>
    <x v="0"/>
    <x v="0"/>
    <m/>
    <m/>
    <m/>
    <m/>
    <s v="Normal"/>
  </r>
  <r>
    <x v="0"/>
    <s v="Green"/>
    <s v="None"/>
    <s v="P518731"/>
    <s v="MOIT"/>
    <s v="06000"/>
    <s v="Optical Internet Agreement"/>
    <s v="Cogent Communications, Inc."/>
    <x v="60"/>
    <n v="0"/>
    <m/>
    <d v="2011-12-21T00:00:00"/>
    <d v="2011-12-21T00:00:00"/>
    <d v="2017-12-20T00:00:00"/>
    <n v="2017"/>
    <n v="12"/>
    <x v="26"/>
    <x v="7"/>
    <x v="0"/>
    <x v="0"/>
    <m/>
    <m/>
    <m/>
    <m/>
    <s v="Normal"/>
  </r>
  <r>
    <x v="1"/>
    <s v="Green"/>
    <s v="Red"/>
    <s v="P501835"/>
    <s v="FLEET"/>
    <s v="06000"/>
    <s v="OEM Parts and Service for PL Custom Equipment (Fleet)"/>
    <s v="PL Custom Body &amp; Equipment Co."/>
    <x v="61"/>
    <n v="0"/>
    <m/>
    <d v="2011-12-07T00:00:00"/>
    <d v="2012-03-12T00:00:00"/>
    <d v="2013-03-11T00:00:00"/>
    <n v="2013"/>
    <n v="3"/>
    <x v="5"/>
    <x v="0"/>
    <x v="0"/>
    <x v="0"/>
    <s v="New contract out for bid"/>
    <m/>
    <m/>
    <m/>
    <s v="Normal"/>
  </r>
  <r>
    <x v="1"/>
    <s v="Green"/>
    <s v="Yellow"/>
    <s v="P501981"/>
    <s v="FLEET"/>
    <s v="06000"/>
    <s v="OEM Parts for Prisoner Inserts (FLEET)"/>
    <s v="Havis-Shields Equipment Company"/>
    <x v="62"/>
    <n v="0"/>
    <m/>
    <d v="2012-01-18T00:00:00"/>
    <d v="2012-04-10T00:00:00"/>
    <d v="2013-04-09T00:00:00"/>
    <n v="2013"/>
    <n v="4"/>
    <x v="6"/>
    <x v="0"/>
    <x v="0"/>
    <x v="0"/>
    <s v="New contract out for bid"/>
    <m/>
    <m/>
    <m/>
    <s v="Normal"/>
  </r>
  <r>
    <x v="1"/>
    <s v="Green"/>
    <s v="None"/>
    <s v="P502444"/>
    <s v="FLEET"/>
    <s v="08000"/>
    <s v="OEM Parts as required for Elkin Cement Mixers (Fleet)"/>
    <s v="Elkin Manufacturing, Inc."/>
    <x v="63"/>
    <n v="0"/>
    <m/>
    <d v="2012-02-15T00:00:00"/>
    <d v="2012-06-01T00:00:00"/>
    <d v="2013-05-31T00:00:00"/>
    <n v="2013"/>
    <n v="5"/>
    <x v="7"/>
    <x v="0"/>
    <x v="0"/>
    <x v="0"/>
    <m/>
    <m/>
    <m/>
    <m/>
    <s v="Normal"/>
  </r>
  <r>
    <x v="1"/>
    <s v="Green"/>
    <s v="None"/>
    <s v="P517732"/>
    <s v="DGS"/>
    <s v="B50002015"/>
    <s v="Parts and Service for Power Pressure Washer"/>
    <s v="McHenry Equipment, Inc."/>
    <x v="47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1"/>
    <s v="Green"/>
    <s v="None"/>
    <s v="P509145"/>
    <s v="FLEET"/>
    <s v="B50001091"/>
    <s v="OEM Parts &amp; Service for Cummins Engines"/>
    <s v="Beltway International"/>
    <x v="7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4"/>
    <s v="FLEET"/>
    <s v="B50001091"/>
    <s v="OEM Parts &amp; Service for Cummins Engines"/>
    <s v="Harbor Truck Sales &amp; Service d/b/a Baltimore Freightliner"/>
    <x v="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6"/>
    <s v="FLEET"/>
    <s v="B50001091"/>
    <s v="OEM Parts &amp; Service for Cummins Engines"/>
    <s v="Cummins Power Systems, LLC"/>
    <x v="6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Red"/>
    <s v="P521281"/>
    <s v="DGS"/>
    <s v="B50002586"/>
    <s v="OEM Parts and Service for Hustler Lawn Equipment"/>
    <s v="Mid Atlantic Turf Equipment"/>
    <x v="65"/>
    <n v="0"/>
    <m/>
    <s v="-"/>
    <d v="2012-08-31T00:00:00"/>
    <d v="2013-09-01T00:00:00"/>
    <n v="2013"/>
    <n v="9"/>
    <x v="11"/>
    <x v="3"/>
    <x v="0"/>
    <x v="0"/>
    <s v="the dates on the Master Blanket have changed but I do not see a new board approval."/>
    <m/>
    <m/>
    <m/>
    <s v="Normal"/>
  </r>
  <r>
    <x v="1"/>
    <s v="Green"/>
    <s v="None"/>
    <m/>
    <s v="FLEET"/>
    <s v="B50002614"/>
    <s v="OEM Parts and Service for Gravely and Ariens Equipment"/>
    <s v="Mid Atlantic Turf Equipment"/>
    <x v="65"/>
    <n v="0"/>
    <m/>
    <s v="-"/>
    <d v="2012-09-18T00:00:00"/>
    <d v="2013-09-17T00:00:00"/>
    <n v="2013"/>
    <n v="9"/>
    <x v="11"/>
    <x v="3"/>
    <x v="0"/>
    <x v="0"/>
    <m/>
    <m/>
    <m/>
    <m/>
    <s v="Normal"/>
  </r>
  <r>
    <x v="1"/>
    <s v="Green"/>
    <s v="None"/>
    <s v="P505768"/>
    <s v="FLEET"/>
    <s v="B50000766"/>
    <s v="Steel Products  (Fleet)"/>
    <s v="D-S Steel, LLC"/>
    <x v="29"/>
    <n v="0"/>
    <m/>
    <d v="2012-09-26T00:00:00"/>
    <d v="2012-12-10T00:00:00"/>
    <d v="2013-12-09T00:00:00"/>
    <n v="2013"/>
    <n v="12"/>
    <x v="13"/>
    <x v="0"/>
    <x v="0"/>
    <x v="0"/>
    <m/>
    <m/>
    <m/>
    <m/>
    <s v="Normal"/>
  </r>
  <r>
    <x v="1"/>
    <s v="Green"/>
    <s v="None"/>
    <s v="P507718"/>
    <s v="DGS"/>
    <s v="B50001024"/>
    <s v="OEM Parts &amp; Service for John Deere Small Tractors (DGS)"/>
    <s v="BMR, Inc."/>
    <x v="66"/>
    <n v="0"/>
    <m/>
    <d v="2012-12-19T00:00:00"/>
    <d v="2013-04-14T00:00:00"/>
    <d v="2014-04-13T00:00:00"/>
    <n v="2014"/>
    <n v="4"/>
    <x v="15"/>
    <x v="0"/>
    <x v="0"/>
    <x v="0"/>
    <m/>
    <m/>
    <m/>
    <m/>
    <s v="Normal"/>
  </r>
  <r>
    <x v="1"/>
    <s v="Green"/>
    <s v="None"/>
    <s v="P519858"/>
    <s v="FLEET"/>
    <s v="B50002352"/>
    <s v="OEM Parts &amp; Service for the smartWash Storm Touchless Gantry Fleet Washer"/>
    <s v="The Myco Companies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19848"/>
    <s v="FLEET"/>
    <s v="B50002351"/>
    <s v="OEM Parts &amp; Service for the Tandem Rite Touch Car Wash"/>
    <s v="Mid Atlantic Car Wash Technologies, Inc t/a/ Wash Tech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20362"/>
    <s v="FLEET"/>
    <s v="B50002428"/>
    <s v="Bi-Annual Inspection of CNG Refueling Site"/>
    <s v="Air &amp; Gas Technologies, Inc."/>
    <x v="4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0649"/>
    <s v="DGS"/>
    <s v="B50002427"/>
    <s v="Inspection of the Compressed Natural Gas System for Vehicles"/>
    <s v="O'Donnell Honda"/>
    <x v="67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1030"/>
    <s v="FLEET"/>
    <s v="B50002500"/>
    <s v="Parts ans Service for Tennant Scrubbers - Seepers and Litter Vacs"/>
    <s v="Tennany Sales and Service Company"/>
    <x v="68"/>
    <n v="0"/>
    <m/>
    <d v="2012-08-08T00:00:00"/>
    <d v="2012-08-08T00:00:00"/>
    <d v="2015-08-07T00:00:00"/>
    <n v="2015"/>
    <n v="8"/>
    <x v="27"/>
    <x v="1"/>
    <x v="0"/>
    <x v="0"/>
    <m/>
    <m/>
    <m/>
    <m/>
    <s v="Normal"/>
  </r>
  <r>
    <x v="2"/>
    <s v="Blue"/>
    <s v="Red"/>
    <s v="P515855"/>
    <s v="HEALTH"/>
    <s v="08000"/>
    <s v="Parking (Health Only)"/>
    <s v="Greenwald &amp; Co. d/b/a Arrow Parking"/>
    <x v="69"/>
    <n v="0"/>
    <m/>
    <d v="2012-10-10T00:00:00"/>
    <d v="2012-10-13T00:00:00"/>
    <d v="2012-12-12T00:00:00"/>
    <n v="2012"/>
    <n v="12"/>
    <x v="2"/>
    <x v="0"/>
    <x v="0"/>
    <x v="0"/>
    <s v="Awaiting memo from agency, need req. "/>
    <m/>
    <m/>
    <m/>
    <s v="Normal"/>
  </r>
  <r>
    <x v="2"/>
    <s v="Blue"/>
    <s v="Green"/>
    <s v="P515703"/>
    <s v="HEALTH"/>
    <s v="08000"/>
    <s v="Laboratory Test Kits (Health)"/>
    <s v="Cellestis, Inc."/>
    <x v="70"/>
    <n v="0"/>
    <m/>
    <d v="2011-12-14T00:00:00"/>
    <d v="2011-12-21T00:00:00"/>
    <d v="2012-12-20T00:00:00"/>
    <n v="2012"/>
    <n v="12"/>
    <x v="2"/>
    <x v="8"/>
    <x v="0"/>
    <x v="0"/>
    <s v="Can be deleted. P521960 is new contract #, please add to Req contract list."/>
    <m/>
    <m/>
    <m/>
    <s v="Normal"/>
  </r>
  <r>
    <x v="2"/>
    <s v="Blue"/>
    <s v="Yellow"/>
    <s v="P519022"/>
    <s v="HEALTH"/>
    <s v="06000"/>
    <s v="Survey of Stat laboratories for Quality Assurance"/>
    <s v="Joseph P. Libonati, PH.D"/>
    <x v="71"/>
    <n v="0"/>
    <m/>
    <s v="-"/>
    <d v="2012-01-02T00:00:00"/>
    <d v="2012-12-31T00:00:00"/>
    <n v="2012"/>
    <n v="12"/>
    <x v="2"/>
    <x v="0"/>
    <x v="0"/>
    <x v="0"/>
    <s v="Marsha working on new RFP/agreement, based on Health need."/>
    <m/>
    <m/>
    <m/>
    <s v="Normal"/>
  </r>
  <r>
    <x v="2"/>
    <s v="Blue"/>
    <s v="Green"/>
    <s v="P519192"/>
    <s v="HEALTH"/>
    <s v="08000"/>
    <s v="Naloxone (Needle Exchange Program)"/>
    <s v="Point Defiance Aids Project/NASEN"/>
    <x v="72"/>
    <n v="0"/>
    <m/>
    <s v="-"/>
    <d v="2012-01-23T00:00:00"/>
    <d v="2013-01-22T00:00:00"/>
    <n v="2013"/>
    <n v="1"/>
    <x v="3"/>
    <x v="9"/>
    <x v="0"/>
    <x v="0"/>
    <s v="Did not need to be renewed - other vendor (McKesson). CAN BE DELETED"/>
    <m/>
    <m/>
    <m/>
    <s v="Normal"/>
  </r>
  <r>
    <x v="2"/>
    <s v="Blue"/>
    <s v="Green"/>
    <s v="P516056"/>
    <s v="HEALTH"/>
    <s v="B50001280"/>
    <s v="Janitorial Services for Field Health Services"/>
    <s v="Jani-King of Baltimore"/>
    <x v="73"/>
    <n v="0"/>
    <m/>
    <d v="2012-01-25T00:00:00"/>
    <d v="2012-02-03T00:00:00"/>
    <d v="2013-02-02T00:00:00"/>
    <n v="2013"/>
    <n v="2"/>
    <x v="4"/>
    <x v="3"/>
    <x v="0"/>
    <x v="0"/>
    <s v="BOE 1/30/13"/>
    <m/>
    <m/>
    <m/>
    <s v="Normal"/>
  </r>
  <r>
    <x v="2"/>
    <s v="Blue"/>
    <s v="Green"/>
    <s v="P512262"/>
    <s v="HEALTH"/>
    <s v="B50000908"/>
    <s v="Courier Services for WIC Program "/>
    <s v="Global Messenger Corp."/>
    <x v="74"/>
    <n v="0"/>
    <m/>
    <d v="2012-02-08T00:00:00"/>
    <d v="2012-02-11T00:00:00"/>
    <d v="2013-02-10T00:00:00"/>
    <n v="2013"/>
    <n v="2"/>
    <x v="4"/>
    <x v="0"/>
    <x v="0"/>
    <x v="0"/>
    <s v="BOE 1/30/13"/>
    <m/>
    <m/>
    <m/>
    <s v="Normal"/>
  </r>
  <r>
    <x v="2"/>
    <s v="Blue"/>
    <s v="Red"/>
    <s v="P520006"/>
    <s v="HEALTH"/>
    <s v="06000"/>
    <s v="Provide Internet Services at Various Senior Centers"/>
    <s v="Comcast Business Services"/>
    <x v="75"/>
    <n v="0"/>
    <m/>
    <s v="-"/>
    <d v="2012-03-01T00:00:00"/>
    <d v="2013-02-28T00:00:00"/>
    <n v="2013"/>
    <n v="2"/>
    <x v="4"/>
    <x v="3"/>
    <x v="0"/>
    <x v="0"/>
    <s v="Renew"/>
    <m/>
    <m/>
    <m/>
    <s v="Normal"/>
  </r>
  <r>
    <x v="2"/>
    <s v="Blue"/>
    <s v="Red"/>
    <s v="P519462"/>
    <s v="HEALTH"/>
    <s v="06000"/>
    <s v="Nuvaring and  Contraceptives (Health)"/>
    <s v="R &amp; S Northeast"/>
    <x v="76"/>
    <n v="0"/>
    <m/>
    <d v="2012-08-08T00:00:00"/>
    <d v="2012-03-01T00:00:00"/>
    <d v="2013-02-28T00:00:00"/>
    <n v="2013"/>
    <n v="2"/>
    <x v="4"/>
    <x v="2"/>
    <x v="0"/>
    <x v="0"/>
    <s v="To be renewed?"/>
    <m/>
    <m/>
    <m/>
    <s v="Normal"/>
  </r>
  <r>
    <x v="2"/>
    <s v="Blue"/>
    <s v="Red"/>
    <s v="P520596"/>
    <s v="HEALTH"/>
    <s v="08000"/>
    <s v="Insight Comprehensive Clinical Management Software Maintenance Support"/>
    <s v="Netsmart Technologies, Inc."/>
    <x v="77"/>
    <n v="0"/>
    <m/>
    <d v="2012-06-20T00:00:00"/>
    <d v="2012-03-21T00:00:00"/>
    <d v="2013-03-20T00:00:00"/>
    <n v="2013"/>
    <n v="3"/>
    <x v="5"/>
    <x v="3"/>
    <x v="0"/>
    <x v="0"/>
    <s v="To be renewed?"/>
    <m/>
    <m/>
    <m/>
    <s v="Normal"/>
  </r>
  <r>
    <x v="2"/>
    <s v="Blue"/>
    <s v="Yellow"/>
    <s v="P519743"/>
    <s v="HEALTH"/>
    <s v="06000"/>
    <s v="Contraceptives (Nexplanon)"/>
    <s v="Priority Healthcare Distribution, Inc. d/b/a Curascript Specialty Distribution"/>
    <x v="78"/>
    <n v="0"/>
    <m/>
    <d v="2012-08-08T00:00:00"/>
    <d v="2012-03-28T00:00:00"/>
    <d v="2013-03-27T00:00:00"/>
    <n v="2013"/>
    <n v="3"/>
    <x v="5"/>
    <x v="2"/>
    <x v="0"/>
    <x v="0"/>
    <s v="To be renewed?"/>
    <m/>
    <m/>
    <m/>
    <s v="Normal"/>
  </r>
  <r>
    <x v="2"/>
    <s v="Blue"/>
    <s v="Yellow"/>
    <s v="P512520"/>
    <s v="BCFD"/>
    <s v="07000"/>
    <s v="Janitorial Services for Old Town Fire Station"/>
    <s v="Alty Cleaning Services, Inc."/>
    <x v="79"/>
    <n v="0"/>
    <m/>
    <s v="-"/>
    <d v="2012-04-01T00:00:00"/>
    <d v="2013-03-31T00:00:00"/>
    <n v="2013"/>
    <n v="3"/>
    <x v="5"/>
    <x v="3"/>
    <x v="0"/>
    <x v="0"/>
    <s v="To be renewed?"/>
    <m/>
    <m/>
    <m/>
    <s v="Normal"/>
  </r>
  <r>
    <x v="2"/>
    <s v="Blue"/>
    <s v="Yellow"/>
    <s v="P519971"/>
    <s v="HEALTH"/>
    <s v="07000"/>
    <s v="Lead Testing on Childrens Jewelry"/>
    <s v="Microbac Labatory"/>
    <x v="80"/>
    <n v="0"/>
    <m/>
    <s v="-"/>
    <d v="2012-04-23T00:00:00"/>
    <d v="2013-04-22T00:00:00"/>
    <n v="2013"/>
    <n v="4"/>
    <x v="6"/>
    <x v="2"/>
    <x v="0"/>
    <x v="0"/>
    <m/>
    <m/>
    <m/>
    <m/>
    <s v="Normal"/>
  </r>
  <r>
    <x v="2"/>
    <s v="Blue"/>
    <s v="Yellow"/>
    <s v="P516786"/>
    <s v="REC &amp; PARKS"/>
    <s v="06000"/>
    <s v="Antivirus Software License (Symantec)"/>
    <s v="GTSI Corp."/>
    <x v="81"/>
    <n v="0"/>
    <m/>
    <d v="2012-04-11T00:00:00"/>
    <d v="2012-04-28T00:00:00"/>
    <d v="2013-04-27T00:00:00"/>
    <n v="2013"/>
    <n v="4"/>
    <x v="6"/>
    <x v="0"/>
    <x v="0"/>
    <x v="0"/>
    <s v="Consider under Software MB"/>
    <m/>
    <m/>
    <m/>
    <s v="Normal"/>
  </r>
  <r>
    <x v="2"/>
    <s v="Blue"/>
    <s v="Yellow"/>
    <s v="P520136"/>
    <s v="HEALTH"/>
    <s v="B50002253"/>
    <s v="Transportation Services for Infants and Toddlers - Health "/>
    <s v="Higher Ground Transportation Services, Inc."/>
    <x v="8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2"/>
    <s v="Blue"/>
    <s v="Yellow"/>
    <s v="P520063"/>
    <s v="HEALTH"/>
    <s v="07000"/>
    <s v="Single Serving Bottled Water"/>
    <s v="Nestle Waters North America d/b/a Deer Park"/>
    <x v="83"/>
    <n v="0"/>
    <m/>
    <s v="-"/>
    <d v="2012-05-07T00:00:00"/>
    <d v="2013-05-07T00:00:00"/>
    <n v="2013"/>
    <n v="5"/>
    <x v="7"/>
    <x v="2"/>
    <x v="0"/>
    <x v="0"/>
    <m/>
    <m/>
    <m/>
    <m/>
    <s v="Normal"/>
  </r>
  <r>
    <x v="2"/>
    <s v="Blue"/>
    <s v="None"/>
    <s v="P517175"/>
    <s v="HEALTH"/>
    <s v="06000"/>
    <s v="Barcode Labels"/>
    <s v="Computype"/>
    <x v="84"/>
    <n v="0"/>
    <m/>
    <s v="-"/>
    <d v="2012-06-01T00:00:00"/>
    <d v="2013-05-31T00:00:00"/>
    <n v="2013"/>
    <n v="5"/>
    <x v="7"/>
    <x v="3"/>
    <x v="0"/>
    <x v="0"/>
    <m/>
    <m/>
    <m/>
    <m/>
    <s v="Normal"/>
  </r>
  <r>
    <x v="2"/>
    <s v="Blue"/>
    <s v="None"/>
    <s v="P520416"/>
    <s v="HEALTH"/>
    <s v="07000"/>
    <s v="Clicnical Supplies (Drape Sheets, Drug Lock Disp,)"/>
    <s v="Moore Medical"/>
    <x v="85"/>
    <n v="0"/>
    <m/>
    <s v="-"/>
    <d v="2012-06-01T00:00:00"/>
    <d v="2013-05-31T00:00:00"/>
    <n v="2013"/>
    <n v="5"/>
    <x v="7"/>
    <x v="2"/>
    <x v="0"/>
    <x v="0"/>
    <m/>
    <m/>
    <m/>
    <m/>
    <s v="Normal"/>
  </r>
  <r>
    <x v="2"/>
    <s v="Blue"/>
    <s v="None"/>
    <s v="P517250"/>
    <s v="HEALTH"/>
    <s v="B50001982"/>
    <s v="Contraceptives (Mirena/Depo)"/>
    <s v="Smith Medical Partners"/>
    <x v="86"/>
    <n v="0"/>
    <m/>
    <s v="-"/>
    <d v="2012-06-13T00:00:00"/>
    <d v="2013-06-12T00:00:00"/>
    <n v="2013"/>
    <n v="6"/>
    <x v="8"/>
    <x v="3"/>
    <x v="0"/>
    <x v="0"/>
    <m/>
    <m/>
    <m/>
    <m/>
    <s v="Normal"/>
  </r>
  <r>
    <x v="2"/>
    <s v="Blue"/>
    <s v="None"/>
    <s v="P517508"/>
    <s v="HEALTH"/>
    <s v="08000"/>
    <s v="Fluzone Vaccine (HEALTH)"/>
    <s v="Sanofi Pasteur, Inc."/>
    <x v="87"/>
    <n v="0"/>
    <m/>
    <d v="2012-06-06T00:00:00"/>
    <d v="2012-06-13T00:00:00"/>
    <d v="2013-06-12T00:00:00"/>
    <n v="2013"/>
    <n v="6"/>
    <x v="8"/>
    <x v="2"/>
    <x v="0"/>
    <x v="0"/>
    <m/>
    <m/>
    <m/>
    <m/>
    <s v="Normal"/>
  </r>
  <r>
    <x v="2"/>
    <s v="Blue"/>
    <s v="None"/>
    <s v="P520784"/>
    <s v="HEALTH"/>
    <s v="08000"/>
    <s v="HIV Test Kits"/>
    <s v="Bio-Rad Laboratories, Diagnostic Group"/>
    <x v="88"/>
    <n v="0"/>
    <m/>
    <d v="2013-01-09T00:00:00"/>
    <d v="2012-06-20T00:00:00"/>
    <d v="2013-06-19T00:00:00"/>
    <n v="2013"/>
    <n v="6"/>
    <x v="8"/>
    <x v="2"/>
    <x v="0"/>
    <x v="0"/>
    <m/>
    <m/>
    <m/>
    <m/>
    <s v="Normal"/>
  </r>
  <r>
    <x v="2"/>
    <s v="Blue"/>
    <s v="None"/>
    <s v="P522220"/>
    <s v="HEALT"/>
    <s v="08000"/>
    <s v="ETO Software and Maintenance for Health Department"/>
    <s v="Social Solutions Global, Inc."/>
    <x v="89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edical Fixed Wing Air Transportation (Health)"/>
    <s v="Critical Care Medflight"/>
    <x v="2"/>
    <n v="0"/>
    <m/>
    <d v="2012-08-08T00:00:00"/>
    <d v="2012-08-08T00:00:00"/>
    <d v="2013-06-30T00:00:00"/>
    <n v="2013"/>
    <n v="6"/>
    <x v="8"/>
    <x v="4"/>
    <x v="0"/>
    <x v="0"/>
    <m/>
    <m/>
    <m/>
    <s v="Yes"/>
    <s v="Special"/>
  </r>
  <r>
    <x v="2"/>
    <s v="Blue"/>
    <s v="None"/>
    <s v="P513547"/>
    <s v="AGING"/>
    <s v="B50001475"/>
    <s v="Janitorial Services for the Zeta Center (aging)"/>
    <s v="I Give Quality NO Quantity FCS"/>
    <x v="90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2"/>
    <s v="Blue"/>
    <s v="None"/>
    <s v="P520421"/>
    <s v="HEALTH"/>
    <s v="08000"/>
    <s v="Zostervax Vaccine"/>
    <s v="Merck and Company, Inc."/>
    <x v="91"/>
    <n v="0"/>
    <m/>
    <d v="2012-06-06T00:00:00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Non-Emergent Air Transportation Service (Health)"/>
    <s v="Rocky Mountain Holdings, LLC"/>
    <x v="25"/>
    <n v="0"/>
    <m/>
    <d v="2012-06-27T00:00:00"/>
    <d v="2012-07-01T00:00:00"/>
    <d v="2013-06-30T00:00:00"/>
    <n v="2013"/>
    <n v="6"/>
    <x v="8"/>
    <x v="3"/>
    <x v="0"/>
    <x v="0"/>
    <m/>
    <m/>
    <m/>
    <s v="Yes"/>
    <s v="Special"/>
  </r>
  <r>
    <x v="2"/>
    <s v="Blue"/>
    <s v="None"/>
    <m/>
    <s v="HEALTH"/>
    <s v="06000"/>
    <s v="Adult and Family Literacy Program"/>
    <s v="Baltimore Reads, inc."/>
    <x v="92"/>
    <n v="0"/>
    <m/>
    <d v="2013-01-16T00:00:00"/>
    <d v="2013-01-16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ulti-Level Medical Air Transportation Service (Health)"/>
    <s v="Phi Air Medical Transportation"/>
    <x v="1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m/>
    <s v="HEALTH"/>
    <s v="06000"/>
    <s v="Non-Emergent Air Transportation Service (Health)"/>
    <s v="Medstar/Mid Atlantic Transportation"/>
    <x v="29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s v="P520846"/>
    <s v="HEALTH"/>
    <s v="06000"/>
    <s v="Cost Allocation Services"/>
    <s v="Cost Plans Plus, LLC"/>
    <x v="93"/>
    <n v="0"/>
    <m/>
    <d v="2010-07-21T00:00:00"/>
    <d v="2010-07-21T00:00:00"/>
    <d v="2013-07-20T00:00:00"/>
    <n v="2013"/>
    <n v="7"/>
    <x v="9"/>
    <x v="3"/>
    <x v="0"/>
    <x v="0"/>
    <m/>
    <m/>
    <m/>
    <m/>
    <s v="Normal"/>
  </r>
  <r>
    <x v="2"/>
    <s v="Blue"/>
    <s v="None"/>
    <s v="P517722"/>
    <s v="HEALTH"/>
    <s v="06000"/>
    <s v="Needles for Exchange Program"/>
    <s v="Point Defiance Aids Project/NASEN"/>
    <x v="94"/>
    <n v="0"/>
    <m/>
    <d v="2012-07-25T00:00:00"/>
    <d v="2012-07-25T00:00:00"/>
    <d v="2013-07-24T00:00:00"/>
    <n v="2013"/>
    <n v="7"/>
    <x v="9"/>
    <x v="3"/>
    <x v="0"/>
    <x v="0"/>
    <m/>
    <m/>
    <m/>
    <m/>
    <s v="Normal"/>
  </r>
  <r>
    <x v="2"/>
    <s v="Blue"/>
    <s v="None"/>
    <s v="P521056"/>
    <s v="HEALTH"/>
    <s v="07000"/>
    <s v="Potable Cribs"/>
    <s v="Cribs for Kids"/>
    <x v="95"/>
    <n v="0"/>
    <m/>
    <d v="2012-08-08T00:00:00"/>
    <d v="2012-08-08T00:00:00"/>
    <d v="2013-08-07T00:00:00"/>
    <n v="2013"/>
    <n v="8"/>
    <x v="10"/>
    <x v="1"/>
    <x v="0"/>
    <x v="0"/>
    <m/>
    <m/>
    <m/>
    <m/>
    <s v="Normal"/>
  </r>
  <r>
    <x v="2"/>
    <s v="Blue"/>
    <s v="None"/>
    <s v="P521067"/>
    <s v="HEALTH"/>
    <s v="B50002541"/>
    <s v="Ice Packs"/>
    <s v="Moore Medical, LLC"/>
    <x v="71"/>
    <n v="0"/>
    <m/>
    <s v="-"/>
    <d v="2012-08-17T00:00:00"/>
    <d v="2013-08-16T00:00:00"/>
    <n v="2013"/>
    <n v="8"/>
    <x v="10"/>
    <x v="1"/>
    <x v="0"/>
    <x v="0"/>
    <m/>
    <m/>
    <m/>
    <m/>
    <s v="Normal"/>
  </r>
  <r>
    <x v="2"/>
    <s v="Blue"/>
    <s v="None"/>
    <s v="P514585"/>
    <s v="HEALTH"/>
    <s v="07000"/>
    <s v="Vaccines (EII Program) - Health"/>
    <s v="McKesson Medical and Surgical Co."/>
    <x v="96"/>
    <n v="0"/>
    <m/>
    <d v="2012-08-22T00:00:00"/>
    <d v="2012-08-18T00:00:00"/>
    <d v="2013-08-17T00:00:00"/>
    <n v="2013"/>
    <n v="8"/>
    <x v="10"/>
    <x v="0"/>
    <x v="0"/>
    <x v="0"/>
    <m/>
    <m/>
    <m/>
    <m/>
    <s v="Normal"/>
  </r>
  <r>
    <x v="2"/>
    <s v="Blue"/>
    <s v="None"/>
    <s v="P517547"/>
    <s v="HEALTH"/>
    <s v="06000"/>
    <s v="Multi-Level Medical Air Transportation Service (Health)"/>
    <s v="Milton Hershey S. Medical Center"/>
    <x v="22"/>
    <n v="0"/>
    <m/>
    <d v="2012-08-22T00:00:00"/>
    <d v="2012-08-22T00:00:00"/>
    <d v="2013-08-21T00:00:00"/>
    <n v="2013"/>
    <n v="8"/>
    <x v="10"/>
    <x v="4"/>
    <x v="0"/>
    <x v="0"/>
    <m/>
    <m/>
    <m/>
    <s v="Yes"/>
    <s v="Special"/>
  </r>
  <r>
    <x v="2"/>
    <s v="Blue"/>
    <s v="None"/>
    <m/>
    <s v="HEALTH"/>
    <s v="B50002549"/>
    <s v="Clinical Supplies (Outreach)"/>
    <s v="National Environmental, Inc."/>
    <x v="97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m/>
    <s v="HEALTH"/>
    <s v="B50002551"/>
    <s v="RPR Supplies"/>
    <s v="National Environmental, Inc."/>
    <x v="98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s v="P514398"/>
    <s v="HEALTH"/>
    <s v="B50001569"/>
    <s v="EHD/STAT Laboratory Supplies"/>
    <s v="Fisher Scientific Co. LLC"/>
    <x v="99"/>
    <n v="0"/>
    <m/>
    <d v="2012-09-12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465"/>
    <s v="HEALTH"/>
    <s v="B50001591"/>
    <s v="Various Medications EHD/DHD"/>
    <s v="Correct RX Pharmacy Services, Inc."/>
    <x v="100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659"/>
    <s v="HEALTH"/>
    <s v="08000"/>
    <s v="Plan B Emergency Contraceptives"/>
    <s v="Teva Pharmaceuticals"/>
    <x v="68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7885"/>
    <s v="HEALTH"/>
    <s v="06000"/>
    <s v="Contraceptives"/>
    <s v="R&amp;S Northeast"/>
    <x v="101"/>
    <n v="0"/>
    <m/>
    <d v="2012-08-29T00:00:00"/>
    <d v="2012-09-01T00:00:00"/>
    <d v="2013-08-31T00:00:00"/>
    <n v="2013"/>
    <n v="8"/>
    <x v="10"/>
    <x v="1"/>
    <x v="0"/>
    <x v="0"/>
    <m/>
    <m/>
    <m/>
    <m/>
    <s v="Normal"/>
  </r>
  <r>
    <x v="2"/>
    <s v="Blue"/>
    <s v="None"/>
    <s v="P5211410"/>
    <s v="HEALTH"/>
    <s v="06000"/>
    <s v="Naloxone  "/>
    <s v="McKesson Medical and Surgical Co."/>
    <x v="102"/>
    <n v="0"/>
    <m/>
    <s v="-"/>
    <d v="2012-09-11T00:00:00"/>
    <d v="2013-09-10T00:00:00"/>
    <n v="2013"/>
    <n v="9"/>
    <x v="11"/>
    <x v="1"/>
    <x v="0"/>
    <x v="0"/>
    <m/>
    <m/>
    <m/>
    <m/>
    <s v="Normal"/>
  </r>
  <r>
    <x v="2"/>
    <s v="Blue"/>
    <s v="None"/>
    <m/>
    <s v="HEALTH"/>
    <s v="B50002572"/>
    <s v="FTA-ABS Syphillis Test Kits"/>
    <s v="Alere North America, Inc."/>
    <x v="103"/>
    <n v="0"/>
    <m/>
    <s v="-"/>
    <d v="2012-09-17T00:00:00"/>
    <d v="2013-09-16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Epipens"/>
    <s v="R&amp;S Northeast, LLC"/>
    <x v="4"/>
    <n v="0"/>
    <m/>
    <s v="-"/>
    <d v="2012-09-18T00:00:00"/>
    <d v="2013-09-17T00:00:00"/>
    <n v="2013"/>
    <n v="9"/>
    <x v="11"/>
    <x v="1"/>
    <x v="0"/>
    <x v="0"/>
    <m/>
    <s v="Yes"/>
    <s v="Yes"/>
    <m/>
    <s v="Special"/>
  </r>
  <r>
    <x v="2"/>
    <s v="Blue"/>
    <s v="None"/>
    <s v="P521494"/>
    <s v="HEALTH"/>
    <s v="06000"/>
    <s v="Various Pre-labeled Medications (Antibiotics) HEALTH "/>
    <s v="Citizens Pharmacy"/>
    <x v="104"/>
    <n v="0"/>
    <m/>
    <s v="-"/>
    <d v="2012-09-25T00:00:00"/>
    <d v="2013-09-24T00:00:00"/>
    <n v="2013"/>
    <n v="9"/>
    <x v="11"/>
    <x v="1"/>
    <x v="0"/>
    <x v="0"/>
    <m/>
    <m/>
    <m/>
    <m/>
    <s v="Normal"/>
  </r>
  <r>
    <x v="2"/>
    <s v="Blue"/>
    <s v="None"/>
    <s v="P518013"/>
    <s v="HEALTH"/>
    <s v="B50002039"/>
    <s v="Courier Services (Health)"/>
    <s v="Falcon Express Transportation"/>
    <x v="105"/>
    <n v="0"/>
    <m/>
    <d v="2012-08-2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Non-Emergent Air Transportation Services (Health)"/>
    <s v="Center for Emergency Medicine, Stat Medevac"/>
    <x v="106"/>
    <n v="0"/>
    <m/>
    <d v="2012-09-19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17881"/>
    <s v="HEALTH"/>
    <s v="B50001977"/>
    <s v="Biomedical Waste Pickup and Disposal"/>
    <s v="Biomedical Waste Services, Inc."/>
    <x v="10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s v="P511277"/>
    <s v="AGING"/>
    <s v="B50000570"/>
    <s v="Transport for Hooper Center (AGING)"/>
    <s v="S.T.A.R. Associates, Inc."/>
    <x v="108"/>
    <n v="0"/>
    <m/>
    <d v="2012-02-29T00:00:00"/>
    <d v="2008-10-01T00:00:00"/>
    <d v="2013-09-30T00:00:00"/>
    <n v="2013"/>
    <n v="9"/>
    <x v="11"/>
    <x v="0"/>
    <x v="0"/>
    <x v="0"/>
    <m/>
    <m/>
    <m/>
    <m/>
    <s v="Normal"/>
  </r>
  <r>
    <x v="2"/>
    <s v="Blue"/>
    <s v="None"/>
    <m/>
    <s v="AGING"/>
    <s v="B50002368"/>
    <s v="Furnish &amp; Deliver Incontinent Products &amp; Dressings "/>
    <s v="District Healthcare &amp; Janitorial Supply"/>
    <x v="109"/>
    <n v="0"/>
    <m/>
    <d v="2012-09-26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21605"/>
    <s v="HEALTH"/>
    <s v="07000"/>
    <s v="STD Program Assorted Gloves"/>
    <s v="Moore Medical, LLC"/>
    <x v="110"/>
    <n v="0"/>
    <m/>
    <s v="-"/>
    <d v="2012-10-04T00:00:00"/>
    <d v="2013-10-03T00:00:00"/>
    <n v="2013"/>
    <n v="10"/>
    <x v="12"/>
    <x v="1"/>
    <x v="0"/>
    <x v="0"/>
    <m/>
    <m/>
    <m/>
    <m/>
    <s v="Normal"/>
  </r>
  <r>
    <x v="2"/>
    <s v="Blue"/>
    <s v="None"/>
    <s v="P514911"/>
    <s v="HEALTH"/>
    <s v="B50001626"/>
    <s v="Various Medical Supplies (DHD DTD Clinic)"/>
    <s v="COLE MEDICAL INC"/>
    <x v="111"/>
    <n v="0"/>
    <m/>
    <d v="2012-09-26T00:00:00"/>
    <d v="2012-10-06T00:00:00"/>
    <d v="2013-10-05T00:00:00"/>
    <n v="2013"/>
    <n v="10"/>
    <x v="12"/>
    <x v="0"/>
    <x v="0"/>
    <x v="0"/>
    <m/>
    <m/>
    <m/>
    <m/>
    <s v="Normal"/>
  </r>
  <r>
    <x v="2"/>
    <s v="Blue"/>
    <s v="None"/>
    <s v="P521676"/>
    <s v="HEALTH"/>
    <s v="06000"/>
    <s v="Promotional Products"/>
    <s v="Branders.com, Inc"/>
    <x v="112"/>
    <n v="0"/>
    <m/>
    <s v="-"/>
    <d v="2012-10-18T00:00:00"/>
    <d v="2013-10-17T00:00:00"/>
    <n v="2013"/>
    <n v="10"/>
    <x v="12"/>
    <x v="1"/>
    <x v="0"/>
    <x v="0"/>
    <m/>
    <m/>
    <m/>
    <m/>
    <s v="Normal"/>
  </r>
  <r>
    <x v="2"/>
    <s v="Blue"/>
    <s v="None"/>
    <s v="P521664"/>
    <s v="HEALTH"/>
    <s v="B50002636"/>
    <s v="Rabies Vaccines"/>
    <s v="IS60, LLC"/>
    <x v="113"/>
    <n v="0"/>
    <m/>
    <s v="-"/>
    <d v="2012-10-18T00:00:00"/>
    <d v="2013-10-17T00:00:00"/>
    <n v="2013"/>
    <n v="10"/>
    <x v="12"/>
    <x v="2"/>
    <x v="0"/>
    <x v="0"/>
    <m/>
    <m/>
    <m/>
    <m/>
    <s v="Normal"/>
  </r>
  <r>
    <x v="2"/>
    <s v="Blue"/>
    <s v="None"/>
    <s v="P518331"/>
    <s v="HEALTH"/>
    <s v="B50002109"/>
    <s v="Epipen Auto Injectors"/>
    <s v="R&amp;S Northeast"/>
    <x v="114"/>
    <n v="0"/>
    <m/>
    <d v="2012-10-17T00:00:00"/>
    <d v="2012-10-19T00:00:00"/>
    <d v="2013-10-18T00:00:00"/>
    <n v="2013"/>
    <n v="10"/>
    <x v="12"/>
    <x v="3"/>
    <x v="0"/>
    <x v="0"/>
    <m/>
    <m/>
    <m/>
    <m/>
    <s v="Normal"/>
  </r>
  <r>
    <x v="2"/>
    <s v="Blue"/>
    <s v="None"/>
    <s v="P521722"/>
    <s v="HEALTH"/>
    <s v="07000"/>
    <s v="Clearview II Pregnancy Test Kits"/>
    <s v="Cole Medical, Inc."/>
    <x v="115"/>
    <n v="0"/>
    <m/>
    <s v="-"/>
    <d v="2012-10-22T00:00:00"/>
    <d v="2013-10-21T00:00:00"/>
    <n v="2013"/>
    <n v="10"/>
    <x v="12"/>
    <x v="2"/>
    <x v="0"/>
    <x v="0"/>
    <m/>
    <m/>
    <m/>
    <m/>
    <s v="Normal"/>
  </r>
  <r>
    <x v="2"/>
    <s v="Blue"/>
    <s v="None"/>
    <s v="P504667"/>
    <s v="HEALTH"/>
    <s v="B50000691"/>
    <s v="Gonorrhea Medicine Packets (Health)"/>
    <s v="Citizens Pharmacy"/>
    <x v="116"/>
    <n v="0"/>
    <m/>
    <d v="2012-10-10T00:00:00"/>
    <d v="2012-10-26T00:00:00"/>
    <d v="2013-10-25T00:00:00"/>
    <n v="2013"/>
    <n v="10"/>
    <x v="12"/>
    <x v="0"/>
    <x v="0"/>
    <x v="0"/>
    <m/>
    <m/>
    <m/>
    <m/>
    <s v="Normal"/>
  </r>
  <r>
    <x v="2"/>
    <s v="Blue"/>
    <s v="None"/>
    <s v="P515281"/>
    <s v="HEALTH"/>
    <s v="08000"/>
    <s v="Labeled Medications (Health)"/>
    <s v="Citizens Pharmacy"/>
    <x v="15"/>
    <n v="0"/>
    <m/>
    <d v="2012-10-31T00:00:00"/>
    <d v="2012-11-03T00:00:00"/>
    <d v="2013-11-02T00:00:00"/>
    <n v="2013"/>
    <n v="11"/>
    <x v="28"/>
    <x v="3"/>
    <x v="0"/>
    <x v="0"/>
    <m/>
    <m/>
    <m/>
    <m/>
    <s v="Normal"/>
  </r>
  <r>
    <x v="2"/>
    <s v="Blue"/>
    <s v="None"/>
    <s v="P515287"/>
    <s v="HEALTH"/>
    <s v="06000"/>
    <s v="Emergency Medical Technicians"/>
    <s v="Lifestar Response of Maryland, Inc."/>
    <x v="117"/>
    <n v="0"/>
    <m/>
    <d v="2012-10-31T00:00:00"/>
    <d v="2012-11-10T00:00:00"/>
    <d v="2013-11-09T00:00:00"/>
    <n v="2013"/>
    <n v="11"/>
    <x v="28"/>
    <x v="0"/>
    <x v="0"/>
    <x v="0"/>
    <m/>
    <m/>
    <m/>
    <s v="Yes"/>
    <s v="Special"/>
  </r>
  <r>
    <x v="2"/>
    <s v="Blue"/>
    <s v="None"/>
    <s v="P515328"/>
    <s v="HEALTH"/>
    <s v="B50001621"/>
    <s v="Assorted Syringes (HEALTH)"/>
    <s v="Moore Medical"/>
    <x v="118"/>
    <n v="0"/>
    <m/>
    <d v="2012-11-07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5419"/>
    <s v="HEALTH"/>
    <s v="06000"/>
    <s v="Clinical Supplies N/E"/>
    <s v="Point Defiance Aids Project/NASEN"/>
    <x v="119"/>
    <n v="0"/>
    <m/>
    <d v="2012-09-19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8869"/>
    <s v="HEALTH"/>
    <s v="B50001685"/>
    <s v="Nicotine Patches (Health)"/>
    <s v="Citizens Pharmacy"/>
    <x v="120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2"/>
    <s v="Blue"/>
    <s v="None"/>
    <s v="P521990"/>
    <s v="HEALTH"/>
    <s v="08000"/>
    <s v="Training Books and CD's"/>
    <s v="Bull Publishing"/>
    <x v="121"/>
    <n v="0"/>
    <m/>
    <s v="-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s v="P518803"/>
    <s v="HEALTH"/>
    <s v="B50002180"/>
    <s v="Medroxy AC"/>
    <s v="R&amp;S Northeast"/>
    <x v="122"/>
    <n v="0"/>
    <m/>
    <d v="2012-10-24T00:00:00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m/>
    <s v="HEALTH"/>
    <s v="08000"/>
    <s v="Paragard IUD"/>
    <s v="Teva Pharmaceuticals"/>
    <x v="123"/>
    <n v="0"/>
    <m/>
    <s v="-"/>
    <d v="2012-12-11T00:00:00"/>
    <d v="2013-12-10T00:00:00"/>
    <n v="2013"/>
    <n v="12"/>
    <x v="13"/>
    <x v="2"/>
    <x v="0"/>
    <x v="0"/>
    <m/>
    <m/>
    <m/>
    <m/>
    <s v="Normal"/>
  </r>
  <r>
    <x v="2"/>
    <s v="Blue"/>
    <s v="None"/>
    <s v="P519263"/>
    <s v="HEALTH"/>
    <s v="B50002125"/>
    <s v="Cytology Testing Services (Health)"/>
    <s v="Laboratory Corporation of American Holdings"/>
    <x v="124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2"/>
    <s v="Blue"/>
    <s v="None"/>
    <s v="P516168"/>
    <s v="HEALTH"/>
    <s v="07000"/>
    <s v="Bulk Foods"/>
    <s v="Eastern Food Service"/>
    <x v="125"/>
    <n v="0"/>
    <m/>
    <d v="2012-10-24T00:00:00"/>
    <d v="2012-12-31T00:00:00"/>
    <d v="2013-12-31T00:00:00"/>
    <n v="2013"/>
    <n v="12"/>
    <x v="13"/>
    <x v="0"/>
    <x v="0"/>
    <x v="0"/>
    <m/>
    <m/>
    <m/>
    <m/>
    <s v="Normal"/>
  </r>
  <r>
    <x v="2"/>
    <s v="Blue"/>
    <s v="None"/>
    <s v="P516091"/>
    <s v="ANIMAL CONTROL"/>
    <s v="B50001261"/>
    <s v="Janitorial Services (Animal Control) - 301 Stockholm Street"/>
    <s v="Steve's Cleaning Company"/>
    <x v="126"/>
    <n v="0"/>
    <m/>
    <d v="2012-12-19T00:00:00"/>
    <d v="2013-01-04T00:00:00"/>
    <d v="2014-01-03T00:00:00"/>
    <n v="2014"/>
    <n v="1"/>
    <x v="14"/>
    <x v="0"/>
    <x v="0"/>
    <x v="0"/>
    <m/>
    <m/>
    <m/>
    <m/>
    <s v="Normal"/>
  </r>
  <r>
    <x v="2"/>
    <s v="Blue"/>
    <s v="Green"/>
    <s v="P515640"/>
    <s v="HEALTH"/>
    <s v="B50001754"/>
    <s v="Uni-gold HIV test Kits (Health)"/>
    <s v="Products Unlimited"/>
    <x v="127"/>
    <n v="0"/>
    <m/>
    <d v="2012-11-21T00:00:00"/>
    <d v="2013-01-12T00:00:00"/>
    <d v="2014-01-11T00:00:00"/>
    <n v="2014"/>
    <n v="1"/>
    <x v="14"/>
    <x v="0"/>
    <x v="0"/>
    <x v="0"/>
    <m/>
    <m/>
    <m/>
    <m/>
    <s v="Normal"/>
  </r>
  <r>
    <x v="2"/>
    <s v="Blue"/>
    <s v="None"/>
    <m/>
    <s v="CITYWIDE"/>
    <s v="B50002733"/>
    <s v="Charter Bus Transportation Services"/>
    <s v="Woodlawn Motor Coach, inc."/>
    <x v="128"/>
    <n v="0"/>
    <m/>
    <d v="2013-01-16T00:00:00"/>
    <d v="2013-01-16T00:00:00"/>
    <d v="2014-01-15T00:00:00"/>
    <n v="2014"/>
    <n v="1"/>
    <x v="14"/>
    <x v="2"/>
    <x v="0"/>
    <x v="0"/>
    <m/>
    <m/>
    <m/>
    <m/>
    <s v="Normal"/>
  </r>
  <r>
    <x v="2"/>
    <s v="Blue"/>
    <s v="None"/>
    <s v="P516052"/>
    <s v="HEALTH"/>
    <s v="B50001278"/>
    <s v="Janitorial Services for HTYA (HEALTH)"/>
    <s v="SCS-Steve's Cleaning Service Inc."/>
    <x v="129"/>
    <n v="0"/>
    <m/>
    <d v="2012-12-19T00:00:00"/>
    <d v="2013-02-01T00:00:00"/>
    <d v="2014-01-31T00:00:00"/>
    <n v="2014"/>
    <n v="1"/>
    <x v="14"/>
    <x v="0"/>
    <x v="0"/>
    <x v="0"/>
    <m/>
    <m/>
    <m/>
    <m/>
    <s v="Normal"/>
  </r>
  <r>
    <x v="2"/>
    <s v="Blue"/>
    <s v="None"/>
    <m/>
    <s v="HEALTH"/>
    <s v="08000"/>
    <s v="Chlamydia Trachmatis Test Kits"/>
    <s v="Gen-Probe, Inc."/>
    <x v="130"/>
    <n v="0"/>
    <m/>
    <d v="2012-11-21T00:00:00"/>
    <d v="2013-02-17T00:00:00"/>
    <d v="2014-02-16T00:00:00"/>
    <n v="2014"/>
    <n v="2"/>
    <x v="29"/>
    <x v="1"/>
    <x v="0"/>
    <x v="0"/>
    <m/>
    <m/>
    <m/>
    <m/>
    <s v="Normal"/>
  </r>
  <r>
    <x v="2"/>
    <s v="Blue"/>
    <s v="None"/>
    <m/>
    <s v="CITYWIDE"/>
    <s v="B50002366"/>
    <s v="General Charter Transportation - Item# 1B (See Master Blanket)"/>
    <s v="Sivels Transportation Co.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1A &amp; 4A (See Master Blanket)"/>
    <s v="M.T. Hopkins Transportation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3A, 5A &amp; 6A (See Master Blanket)"/>
    <s v="Just 4U Transit, LLC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s v="P515691"/>
    <s v="HEALTH"/>
    <s v="BP-06059"/>
    <s v="Medical Transportation - (Health)"/>
    <s v="Veolia Transportation"/>
    <x v="131"/>
    <n v="0"/>
    <m/>
    <d v="2010-12-15T00:00:00"/>
    <d v="2011-01-01T00:00:00"/>
    <d v="2015-12-31T00:00:00"/>
    <n v="2015"/>
    <n v="12"/>
    <x v="19"/>
    <x v="0"/>
    <x v="10"/>
    <x v="7"/>
    <m/>
    <m/>
    <m/>
    <m/>
    <s v="Normal"/>
  </r>
  <r>
    <x v="3"/>
    <s v="Blue"/>
    <s v="None"/>
    <s v="P520541"/>
    <s v="DGS"/>
    <s v="B50002423"/>
    <s v="Light (Duty) Maintenance Man for Animal Control"/>
    <s v="Associated Building Maintenance Co. Inc."/>
    <x v="132"/>
    <n v="0"/>
    <m/>
    <s v="-"/>
    <d v="2012-06-15T00:00:00"/>
    <d v="2013-06-14T00:00:00"/>
    <n v="2013"/>
    <n v="6"/>
    <x v="8"/>
    <x v="0"/>
    <x v="0"/>
    <x v="0"/>
    <m/>
    <m/>
    <m/>
    <m/>
    <s v="Normal"/>
  </r>
  <r>
    <x v="3"/>
    <s v="Blue"/>
    <s v="None"/>
    <s v="P521511"/>
    <s v="BCPD"/>
    <s v="08000"/>
    <s v="Maintenance for IAPro Blue Team Echancement"/>
    <s v="CI Technologies, Inc."/>
    <x v="133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3"/>
    <s v="Blue"/>
    <s v="None"/>
    <s v="P520661"/>
    <s v="SHERIFF"/>
    <s v="B50002481"/>
    <s v="Uniforms for Sheriffs Dept."/>
    <s v="F.F. &amp; A Jacobs and Sons"/>
    <x v="134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3"/>
    <s v="Blue"/>
    <s v="None"/>
    <s v="P522069"/>
    <s v="DGS"/>
    <s v="08000"/>
    <s v="Billable Usage for Oce Printer"/>
    <s v="Oce"/>
    <x v="135"/>
    <n v="0"/>
    <m/>
    <s v="-"/>
    <d v="2012-08-01T00:00:00"/>
    <d v="2013-07-31T00:00:00"/>
    <n v="2013"/>
    <n v="7"/>
    <x v="9"/>
    <x v="0"/>
    <x v="0"/>
    <x v="0"/>
    <m/>
    <m/>
    <m/>
    <m/>
    <s v="Normal"/>
  </r>
  <r>
    <x v="3"/>
    <s v="Blue"/>
    <s v="None"/>
    <s v="P521297"/>
    <s v="BCPD"/>
    <s v="B50002583"/>
    <s v="Farrier Blacksmith Services for Large Horses"/>
    <s v="Chris Chaffman d/b/a Chaffman Farrier Services"/>
    <x v="136"/>
    <n v="0"/>
    <m/>
    <s v="-"/>
    <d v="2012-09-10T00:00:00"/>
    <d v="2013-09-09T00:00:00"/>
    <n v="2013"/>
    <n v="9"/>
    <x v="11"/>
    <x v="0"/>
    <x v="0"/>
    <x v="0"/>
    <m/>
    <m/>
    <m/>
    <m/>
    <s v="Normal"/>
  </r>
  <r>
    <x v="3"/>
    <s v="Blue"/>
    <s v="None"/>
    <s v="P521506"/>
    <s v="HEALTH &amp; MAYORS"/>
    <s v="Maryland State Contract Number 050B7800015"/>
    <s v="Translation Services (Written Translation Services)_x000a_Mayor's Office and Police Department"/>
    <s v="Schreiber Translations, Inc."/>
    <x v="137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528"/>
    <s v="CITYWIDE"/>
    <s v="MD State Contract# 050B2400001"/>
    <s v="Foreign Language Interpretation and Translation Services"/>
    <s v="Language Line Services"/>
    <x v="4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741"/>
    <s v="DGS"/>
    <s v="B50002657"/>
    <s v="Xerox Performance Bond Paper "/>
    <s v="Xerox Corporation"/>
    <x v="138"/>
    <n v="0"/>
    <m/>
    <s v="-"/>
    <d v="2012-10-11T00:00:00"/>
    <d v="2013-10-10T00:00:00"/>
    <n v="2013"/>
    <n v="10"/>
    <x v="12"/>
    <x v="1"/>
    <x v="0"/>
    <x v="0"/>
    <m/>
    <m/>
    <m/>
    <m/>
    <s v="Normal"/>
  </r>
  <r>
    <x v="3"/>
    <s v="Blue"/>
    <s v="None"/>
    <s v="P521804"/>
    <s v="CITYWIDE"/>
    <s v="06000"/>
    <s v="LexisNexis Investigative Databases"/>
    <s v="LexisNexis Risk Solutions, Inc."/>
    <x v="139"/>
    <n v="0"/>
    <m/>
    <d v="2012-10-24T00:00:00"/>
    <d v="2012-10-24T00:00:00"/>
    <d v="2013-10-23T00:00:00"/>
    <n v="2013"/>
    <n v="10"/>
    <x v="12"/>
    <x v="3"/>
    <x v="0"/>
    <x v="0"/>
    <m/>
    <m/>
    <m/>
    <m/>
    <s v="Normal"/>
  </r>
  <r>
    <x v="3"/>
    <s v="Blue"/>
    <s v="None"/>
    <s v="P521866"/>
    <s v="BCPD"/>
    <s v="B50002653"/>
    <s v="Horse Feed and Bedding"/>
    <s v="The Mill of Bel Air"/>
    <x v="140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3"/>
    <s v="Blue"/>
    <s v="None"/>
    <s v="P520619"/>
    <s v="SHERIFF"/>
    <s v="06000"/>
    <s v="X-Ray Machines including Installation, Training and Extended Warranty with Preventative Maintenance"/>
    <s v="Smiths Detection, Inc."/>
    <x v="141"/>
    <n v="0"/>
    <m/>
    <d v="2012-08-08T00:00:00"/>
    <d v="2012-08-08T00:00:00"/>
    <d v="2014-08-08T00:00:00"/>
    <n v="2014"/>
    <n v="8"/>
    <x v="31"/>
    <x v="1"/>
    <x v="0"/>
    <x v="0"/>
    <s v="Renewal Option on Maintenance."/>
    <m/>
    <m/>
    <m/>
    <s v="Normal"/>
  </r>
  <r>
    <x v="3"/>
    <s v="Blue"/>
    <s v="None"/>
    <s v="P522380"/>
    <s v="SHERIFF"/>
    <s v="BPO-001B3400005 (St of MD)"/>
    <s v="Mail Machine Lease"/>
    <s v="Shannon Business Systems, Inc."/>
    <x v="142"/>
    <n v="0"/>
    <m/>
    <d v="2013-01-09T00:00:00"/>
    <d v="2013-01-09T00:00:00"/>
    <d v="2018-01-08T00:00:00"/>
    <n v="2018"/>
    <n v="1"/>
    <x v="32"/>
    <x v="0"/>
    <x v="0"/>
    <x v="0"/>
    <m/>
    <m/>
    <m/>
    <m/>
    <s v="Normal"/>
  </r>
  <r>
    <x v="4"/>
    <s v="Green"/>
    <s v="Green"/>
    <s v="P513391"/>
    <s v="DGS"/>
    <s v="-"/>
    <s v="OEM Parts &amp; Service for Dixie Chopper Mowers (DGS)"/>
    <s v="Ceresville New Holland, Inc."/>
    <x v="143"/>
    <n v="0"/>
    <m/>
    <s v="-"/>
    <d v="2010-05-18T00:00:00"/>
    <d v="2012-05-17T00:00:00"/>
    <n v="2012"/>
    <n v="5"/>
    <x v="33"/>
    <x v="0"/>
    <x v="0"/>
    <x v="0"/>
    <s v="R610412- bid for this req. was cancelled."/>
    <m/>
    <m/>
    <m/>
    <s v="Normal"/>
  </r>
  <r>
    <x v="5"/>
    <s v="Blue"/>
    <s v="Green"/>
    <s v="P414346"/>
    <s v="BOP"/>
    <s v="RQ10-124129-40A (Co. of Fairfax, VA)"/>
    <s v="On-Line Auction Services -BOP REVENUE"/>
    <s v="The Public Group, LLC"/>
    <x v="144"/>
    <n v="0"/>
    <m/>
    <d v="2010-06-16T00:00:00"/>
    <d v="2010-07-01T00:00:00"/>
    <d v="2013-01-31T00:00:00"/>
    <n v="2013"/>
    <n v="1"/>
    <x v="3"/>
    <x v="1"/>
    <x v="0"/>
    <x v="0"/>
    <s v="1/30 BOE"/>
    <m/>
    <m/>
    <m/>
    <s v="Normal"/>
  </r>
  <r>
    <x v="5"/>
    <s v="Blue"/>
    <s v="Green"/>
    <s v="P516130"/>
    <s v="FINANCE"/>
    <s v="08000"/>
    <s v="Phaser Printer Warranties 837199-3 &amp;530683"/>
    <s v="Xerox, Inc."/>
    <x v="145"/>
    <n v="0"/>
    <m/>
    <s v="-"/>
    <d v="2012-03-15T00:00:00"/>
    <d v="2013-03-14T00:00:00"/>
    <n v="2013"/>
    <n v="3"/>
    <x v="5"/>
    <x v="0"/>
    <x v="0"/>
    <x v="0"/>
    <s v="Sole source evergreen - waiting on quote"/>
    <m/>
    <m/>
    <m/>
    <s v="Normal"/>
  </r>
  <r>
    <x v="5"/>
    <s v="Blue"/>
    <s v="Yellow"/>
    <s v="P519968"/>
    <s v="ELECTION"/>
    <s v="06000"/>
    <s v="Election Services"/>
    <s v="McAfee Election Services, inc."/>
    <x v="146"/>
    <n v="0"/>
    <m/>
    <d v="2012-05-23T00:00:00"/>
    <d v="2012-05-01T00:00:00"/>
    <d v="2013-04-30T00:00:00"/>
    <n v="2013"/>
    <n v="4"/>
    <x v="6"/>
    <x v="0"/>
    <x v="0"/>
    <x v="0"/>
    <s v="Not critical - no elections."/>
    <m/>
    <m/>
    <m/>
    <s v="Normal"/>
  </r>
  <r>
    <x v="5"/>
    <s v="Blue"/>
    <s v="Yellow"/>
    <s v="P502695"/>
    <s v="CITYWIDE"/>
    <s v="B50000403"/>
    <s v="Safety Shoes "/>
    <s v="Lehigh Outfitters, LLC"/>
    <x v="147"/>
    <n v="0"/>
    <m/>
    <d v="2012-03-14T00:00:00"/>
    <d v="2012-05-01T00:00:00"/>
    <d v="2013-04-30T00:00:00"/>
    <n v="2013"/>
    <n v="4"/>
    <x v="6"/>
    <x v="0"/>
    <x v="0"/>
    <x v="0"/>
    <s v="Bids due 2/13/13"/>
    <m/>
    <m/>
    <m/>
    <s v="Normal"/>
  </r>
  <r>
    <x v="5"/>
    <s v="Blue"/>
    <s v="Green"/>
    <s v="P513337"/>
    <s v="HR"/>
    <s v="B50001411"/>
    <s v="Microsoft Windows Training Manuals"/>
    <s v="Element K Corporation"/>
    <x v="148"/>
    <n v="0"/>
    <m/>
    <s v="-"/>
    <d v="2012-05-05T00:00:00"/>
    <d v="2013-05-04T00:00:00"/>
    <n v="2013"/>
    <n v="5"/>
    <x v="7"/>
    <x v="1"/>
    <x v="0"/>
    <x v="0"/>
    <s v="To be deleted when expires."/>
    <m/>
    <m/>
    <m/>
    <s v="Normal"/>
  </r>
  <r>
    <x v="5"/>
    <s v="Blue"/>
    <s v="None"/>
    <s v="P516958"/>
    <s v="HR"/>
    <s v="B50001855"/>
    <s v="Provide Background Investigative Services  (HR)"/>
    <s v="ACCUSOURCE, INC"/>
    <x v="149"/>
    <n v="0"/>
    <m/>
    <d v="2011-05-04T00:00:00"/>
    <d v="2011-06-04T00:00:00"/>
    <d v="2013-06-03T00:00:00"/>
    <n v="2013"/>
    <n v="6"/>
    <x v="8"/>
    <x v="2"/>
    <x v="0"/>
    <x v="0"/>
    <m/>
    <m/>
    <m/>
    <m/>
    <s v="Normal"/>
  </r>
  <r>
    <x v="5"/>
    <s v="Blue"/>
    <s v="None"/>
    <s v="P520464"/>
    <s v="TREASURY"/>
    <s v="08000"/>
    <s v="DB Lookup - Maintenance &amp; Support - Treasury"/>
    <s v="J&amp;B Software"/>
    <x v="150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779"/>
    <s v="FINANCE"/>
    <s v="08000"/>
    <s v="Cashier Windows Software Annual Maintenance (Finance) "/>
    <s v="N. Harris Computer Corporation d/b/a System Innovators, Inc."/>
    <x v="151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326"/>
    <s v="ELECTION"/>
    <s v="06000"/>
    <s v="Taxi Service for Elections"/>
    <s v="Yellow Cab Company, Inc."/>
    <x v="152"/>
    <n v="0"/>
    <m/>
    <d v="2012-05-29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17297"/>
    <s v="FINANCE"/>
    <s v="08000"/>
    <s v=" IVR System Upgrades, Support and Licenses (Finance)"/>
    <s v="Systems Integration, Inc."/>
    <x v="153"/>
    <n v="0"/>
    <m/>
    <d v="2012-06-20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02546"/>
    <s v="FINANCE"/>
    <s v="B50000362"/>
    <s v="Banking/Safekeeping Services, Payroll Services and Online Payment Transfer Services"/>
    <s v="M &amp; T Bank"/>
    <x v="154"/>
    <n v="0"/>
    <m/>
    <d v="2012-06-20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452 P517454"/>
    <s v="ELECTION"/>
    <s v="06000"/>
    <s v="Election Judge Training"/>
    <s v="University of Baltimore Schaefer Center"/>
    <x v="155"/>
    <n v="0"/>
    <m/>
    <d v="2012-06-06T00:00:00"/>
    <d v="2012-07-01T00:00:00"/>
    <d v="2013-06-30T00:00:00"/>
    <n v="2013"/>
    <n v="6"/>
    <x v="8"/>
    <x v="2"/>
    <x v="0"/>
    <x v="0"/>
    <m/>
    <m/>
    <m/>
    <m/>
    <s v="Normal"/>
  </r>
  <r>
    <x v="5"/>
    <s v="Blue"/>
    <s v="None"/>
    <s v="P517464"/>
    <s v="AGING"/>
    <s v="06000"/>
    <s v="Manage Taxi-Card Program - (Aging)"/>
    <s v="Creative Software Solutions, LLC"/>
    <x v="156"/>
    <n v="0"/>
    <m/>
    <d v="2012-06-06T00:00:00"/>
    <d v="2012-07-01T00:00:00"/>
    <d v="2013-06-30T00:00:00"/>
    <n v="2013"/>
    <n v="6"/>
    <x v="8"/>
    <x v="3"/>
    <x v="5"/>
    <x v="4"/>
    <m/>
    <m/>
    <m/>
    <m/>
    <s v="Normal"/>
  </r>
  <r>
    <x v="5"/>
    <s v="Blue"/>
    <s v="None"/>
    <s v="P511826"/>
    <s v="CITYWIDE"/>
    <s v="06000"/>
    <s v="Copier Equipment and Services"/>
    <s v="Xerox Corporation"/>
    <x v="157"/>
    <n v="0"/>
    <m/>
    <d v="2012-06-06T00:00:00"/>
    <d v="2012-07-01T00:00:00"/>
    <d v="2013-06-30T00:00:00"/>
    <n v="2013"/>
    <n v="6"/>
    <x v="8"/>
    <x v="0"/>
    <x v="11"/>
    <x v="0"/>
    <m/>
    <m/>
    <m/>
    <m/>
    <s v="Normal"/>
  </r>
  <r>
    <x v="5"/>
    <s v="Blue"/>
    <s v="None"/>
    <s v="P508517"/>
    <s v="CITYWIDE"/>
    <s v="B50001015"/>
    <s v="Armored Transport Services (Various)"/>
    <s v="Dunbar Armored, Inc."/>
    <x v="158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000"/>
    <s v="HR"/>
    <s v="B50001875"/>
    <s v="Administer Unemployment Insurance Program (HR)"/>
    <s v="Renaissance Unemployment Insurance Consultants, Inc."/>
    <x v="159"/>
    <n v="0"/>
    <m/>
    <d v="2011-05-11T00:00:00"/>
    <d v="2011-07-01T00:00:00"/>
    <d v="2013-06-30T00:00:00"/>
    <n v="2013"/>
    <n v="6"/>
    <x v="8"/>
    <x v="0"/>
    <x v="0"/>
    <x v="0"/>
    <m/>
    <m/>
    <m/>
    <m/>
    <s v="Normal"/>
  </r>
  <r>
    <x v="5"/>
    <s v="Blue"/>
    <s v="None"/>
    <s v="P514035 P517152"/>
    <s v="HR"/>
    <s v="B50001398"/>
    <s v="Actuarial Valuation Services for Post Employment Benefits (HR)"/>
    <s v="Hay Group, Inc."/>
    <x v="160"/>
    <n v="0"/>
    <m/>
    <d v="2010-06-30T00:00:00"/>
    <d v="2010-07-01T00:00:00"/>
    <d v="2013-06-30T00:00:00"/>
    <n v="2013"/>
    <n v="6"/>
    <x v="8"/>
    <x v="10"/>
    <x v="0"/>
    <x v="0"/>
    <m/>
    <m/>
    <m/>
    <m/>
    <s v="Normal"/>
  </r>
  <r>
    <x v="5"/>
    <s v="Blue"/>
    <s v="None"/>
    <s v="P514457"/>
    <s v="BAPS"/>
    <s v="08000"/>
    <s v="Cost Allocation Accounting Plan"/>
    <s v="Cost Plans Plus, LLC"/>
    <x v="161"/>
    <n v="0"/>
    <m/>
    <d v="2010-07-21T00:00:00"/>
    <d v="2011-07-18T00:00:00"/>
    <d v="2013-07-20T00:00:00"/>
    <n v="2013"/>
    <n v="7"/>
    <x v="9"/>
    <x v="3"/>
    <x v="0"/>
    <x v="0"/>
    <m/>
    <m/>
    <m/>
    <m/>
    <s v="Normal"/>
  </r>
  <r>
    <x v="5"/>
    <s v="Blue"/>
    <s v="None"/>
    <s v="P504519"/>
    <s v="FINANCE"/>
    <s v="B50000455"/>
    <s v="Provide 457 Deferred Compensation Consult. Serv.  (Finance)"/>
    <s v="Segal Advisors"/>
    <x v="162"/>
    <n v="0"/>
    <m/>
    <d v="2012-08-08T00:00:00"/>
    <d v="2012-09-01T00:00:00"/>
    <d v="2013-08-31T00:00:00"/>
    <n v="2013"/>
    <n v="8"/>
    <x v="10"/>
    <x v="3"/>
    <x v="0"/>
    <x v="0"/>
    <m/>
    <m/>
    <m/>
    <m/>
    <s v="Normal"/>
  </r>
  <r>
    <x v="5"/>
    <s v="Blue"/>
    <s v="None"/>
    <s v="P514556"/>
    <s v="HEALTH"/>
    <s v="B50001062"/>
    <s v="Men's HealthCare Outreach Program - Health"/>
    <s v="Manna House, Inc."/>
    <x v="163"/>
    <n v="0"/>
    <m/>
    <d v="2012-09-12T00:00:00"/>
    <d v="2012-09-16T00:00:00"/>
    <d v="2013-09-15T00:00:00"/>
    <n v="2013"/>
    <n v="9"/>
    <x v="11"/>
    <x v="3"/>
    <x v="3"/>
    <x v="1"/>
    <m/>
    <m/>
    <m/>
    <m/>
    <s v="Normal"/>
  </r>
  <r>
    <x v="5"/>
    <s v="Blue"/>
    <s v="None"/>
    <s v="P510326"/>
    <s v="FINANCE"/>
    <s v="B50001176"/>
    <s v="Driver Motor Vehicle Look Up"/>
    <s v="Data Ticket"/>
    <x v="164"/>
    <n v="0"/>
    <m/>
    <d v="2012-08-08T00:00:00"/>
    <d v="2012-10-01T00:00:00"/>
    <d v="2013-09-30T00:00:00"/>
    <n v="2013"/>
    <n v="9"/>
    <x v="11"/>
    <x v="3"/>
    <x v="0"/>
    <x v="0"/>
    <m/>
    <m/>
    <m/>
    <m/>
    <s v="Normal"/>
  </r>
  <r>
    <x v="5"/>
    <s v="Blue"/>
    <s v="None"/>
    <s v="P509740"/>
    <s v="RISK"/>
    <s v="08000"/>
    <s v="STARS Software Licenses (Finance, Risk Mgt.)"/>
    <s v="CS STARS, LLC"/>
    <x v="165"/>
    <n v="0"/>
    <m/>
    <d v="2012-09-12T00:00:00"/>
    <d v="2012-10-01T00:00:00"/>
    <d v="2013-09-30T00:00:00"/>
    <n v="2013"/>
    <n v="9"/>
    <x v="11"/>
    <x v="0"/>
    <x v="0"/>
    <x v="0"/>
    <m/>
    <m/>
    <m/>
    <m/>
    <s v="Normal"/>
  </r>
  <r>
    <x v="5"/>
    <s v="Blue"/>
    <s v="Green"/>
    <s v="P518383"/>
    <s v="CITY COUNCIL"/>
    <s v="08000"/>
    <s v="Legistar Matrix Disaster Recovery System, Support and Maintenance"/>
    <s v="Granicus, Inc."/>
    <x v="16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5"/>
    <s v="Blue"/>
    <s v="None"/>
    <s v="P515241"/>
    <s v="BBMR"/>
    <s v="B50000748"/>
    <s v="Baltimore City Planning Survey (BBMR)"/>
    <s v="Schaefer Center"/>
    <x v="167"/>
    <n v="0"/>
    <m/>
    <d v="2012-11-21T00:00:00"/>
    <d v="2012-11-26T00:00:00"/>
    <d v="2013-11-25T00:00:00"/>
    <n v="2013"/>
    <n v="11"/>
    <x v="28"/>
    <x v="0"/>
    <x v="3"/>
    <x v="1"/>
    <m/>
    <m/>
    <m/>
    <m/>
    <s v="Normal"/>
  </r>
  <r>
    <x v="5"/>
    <s v="Blue"/>
    <s v="None"/>
    <s v="P505498"/>
    <s v="TREASURY"/>
    <s v="B50000746"/>
    <s v="On-Line Tax Sale Auction Service  (Treasury)"/>
    <s v="Grant Street Group"/>
    <x v="168"/>
    <n v="0"/>
    <m/>
    <d v="2008-11-26T00:00:00"/>
    <d v="2008-11-26T00:00:00"/>
    <d v="2013-11-25T00:00:00"/>
    <n v="2013"/>
    <n v="11"/>
    <x v="28"/>
    <x v="10"/>
    <x v="0"/>
    <x v="0"/>
    <m/>
    <m/>
    <m/>
    <m/>
    <s v="Normal"/>
  </r>
  <r>
    <x v="5"/>
    <s v="Blue"/>
    <s v="None"/>
    <s v="P509184"/>
    <s v="FINANCE"/>
    <s v="B50001019"/>
    <s v="457 Deferred Compensation Plan Services (Finance)"/>
    <s v="Great-West Life &amp; Annuity Insurance"/>
    <x v="168"/>
    <n v="0"/>
    <m/>
    <d v="2012-10-17T00:00:00"/>
    <d v="2012-12-01T00:00:00"/>
    <d v="2013-11-30T00:00:00"/>
    <n v="2013"/>
    <n v="11"/>
    <x v="28"/>
    <x v="1"/>
    <x v="7"/>
    <x v="6"/>
    <m/>
    <m/>
    <m/>
    <m/>
    <s v="Normal"/>
  </r>
  <r>
    <x v="5"/>
    <s v="Blue"/>
    <s v="None"/>
    <s v="P515728"/>
    <s v="TREASURY"/>
    <s v="B50001674"/>
    <s v="Collection Delinquent Parking Fines, Fees &amp; Penalties (REVENUE)"/>
    <s v="Harris &amp; Harris, Ltd"/>
    <x v="168"/>
    <n v="0"/>
    <m/>
    <d v="2011-01-19T00:00:00"/>
    <d v="2010-12-08T00:00:00"/>
    <d v="2013-12-07T00:00:00"/>
    <n v="2013"/>
    <n v="12"/>
    <x v="13"/>
    <x v="1"/>
    <x v="5"/>
    <x v="2"/>
    <m/>
    <m/>
    <m/>
    <m/>
    <s v="Normal"/>
  </r>
  <r>
    <x v="5"/>
    <s v="Blue"/>
    <s v="None"/>
    <s v="P515705"/>
    <s v="FINANCE"/>
    <s v="08000"/>
    <s v="ICS System Upgrades, Support and Licenses (Finance) "/>
    <s v="Full Circle Solutions, Inc."/>
    <x v="169"/>
    <n v="0"/>
    <m/>
    <d v="2012-11-21T00:00:00"/>
    <d v="2013-01-01T00:00:00"/>
    <d v="2013-12-31T00:00:00"/>
    <n v="2013"/>
    <n v="12"/>
    <x v="13"/>
    <x v="0"/>
    <x v="0"/>
    <x v="0"/>
    <m/>
    <m/>
    <m/>
    <m/>
    <s v="Normal"/>
  </r>
  <r>
    <x v="5"/>
    <s v="Blue"/>
    <s v="None"/>
    <s v="P514473"/>
    <s v="HR"/>
    <s v="BP-08011"/>
    <s v="Workers Compensation Claims Administration (HR)"/>
    <s v="Key Risk Management"/>
    <x v="170"/>
    <n v="0"/>
    <m/>
    <d v="2012-09-12T00:00:00"/>
    <d v="2011-10-01T00:00:00"/>
    <d v="2013-12-31T00:00:00"/>
    <n v="2013"/>
    <n v="12"/>
    <x v="13"/>
    <x v="0"/>
    <x v="1"/>
    <x v="7"/>
    <m/>
    <m/>
    <m/>
    <m/>
    <s v="Normal"/>
  </r>
  <r>
    <x v="5"/>
    <s v="Blue"/>
    <s v="None"/>
    <s v="P511351"/>
    <s v="HEALTH"/>
    <s v="B50001173"/>
    <s v="Provide Non-Uniformed Armed Security Guards (Health Department)"/>
    <s v="Amazing Security and Investigations, LLC"/>
    <x v="171"/>
    <n v="0"/>
    <m/>
    <d v="2012-06-06T00:00:00"/>
    <d v="2011-01-01T00:00:00"/>
    <d v="2013-12-31T00:00:00"/>
    <n v="2013"/>
    <n v="12"/>
    <x v="13"/>
    <x v="11"/>
    <x v="0"/>
    <x v="0"/>
    <m/>
    <m/>
    <m/>
    <m/>
    <s v="Normal"/>
  </r>
  <r>
    <x v="5"/>
    <s v="Blue"/>
    <s v="Green"/>
    <s v="P510977"/>
    <s v="HR"/>
    <s v="B50000452"/>
    <s v="Health Maintenance Organization (HMO) (HR)"/>
    <s v="Aetna Health Holdings"/>
    <x v="172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8"/>
    <s v="HR"/>
    <s v="B50000452"/>
    <s v="Health Maintenance Organization POS)(HR)"/>
    <s v="Aetna Health Holdings"/>
    <x v="173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5"/>
    <s v="HR"/>
    <s v="B50000452"/>
    <s v="Health Maintenance Organization (HMO)   (HR)"/>
    <s v="Kaiser Permanente"/>
    <x v="174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4"/>
    <s v="HR"/>
    <s v="B50000452"/>
    <s v="Health Maintenance Organization (POS)   (HR)"/>
    <s v="United Healthcare"/>
    <x v="175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1"/>
    <s v="HR"/>
    <s v="B50000452"/>
    <s v="Health Maintenance Organization (HMO)   (HR)"/>
    <s v="United Healthcare"/>
    <x v="176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None"/>
    <s v="P514090"/>
    <s v="HR"/>
    <s v="BP-07150"/>
    <s v="Prescription Drug Program (Employee) (HR)"/>
    <s v="Express Scripts, Inc."/>
    <x v="177"/>
    <n v="0"/>
    <m/>
    <d v="2012-12-05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275"/>
    <s v="HR"/>
    <s v="BP-07138"/>
    <s v="DHMO and DPPO Plan (Employee) (HR)"/>
    <s v="The Dental Network, Inc."/>
    <x v="178"/>
    <n v="0"/>
    <m/>
    <d v="2012-10-03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396"/>
    <s v="HR"/>
    <s v="BP-07194"/>
    <s v="PPO Medical Insurance (Employee) (HR)"/>
    <s v="Care First of Maryland, Inc."/>
    <x v="179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Green"/>
    <s v="P515422"/>
    <s v="HR"/>
    <s v="BP-07196"/>
    <s v="Behavioral Health Services (Employee) (HR)"/>
    <s v="Value Options"/>
    <x v="180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Red"/>
    <s v="P515952"/>
    <s v="HR"/>
    <s v="St of Oregon 107-1815-09"/>
    <s v="E-Recruitment Management Systems (HR)"/>
    <s v="GovernmentJobs.com, Inc. d/b/a NEOGOV"/>
    <x v="181"/>
    <n v="0"/>
    <m/>
    <d v="2012-12-05T00:00:00"/>
    <d v="2013-01-19T00:00:00"/>
    <d v="2014-01-18T00:00:00"/>
    <n v="2014"/>
    <n v="1"/>
    <x v="14"/>
    <x v="1"/>
    <x v="0"/>
    <x v="0"/>
    <m/>
    <m/>
    <m/>
    <m/>
    <s v="Normal"/>
  </r>
  <r>
    <x v="5"/>
    <s v="Blue"/>
    <s v="Yellow"/>
    <s v="P515943"/>
    <s v="TREASURY"/>
    <s v="B50000011"/>
    <s v="Credit Card Services (Treasury)"/>
    <s v="M&amp;T Bank"/>
    <x v="168"/>
    <n v="0"/>
    <m/>
    <d v="2012-12-05T00:00:00"/>
    <d v="2013-02-01T00:00:00"/>
    <d v="2014-01-31T00:00:00"/>
    <n v="2014"/>
    <n v="1"/>
    <x v="14"/>
    <x v="0"/>
    <x v="0"/>
    <x v="0"/>
    <m/>
    <m/>
    <m/>
    <m/>
    <s v="Normal"/>
  </r>
  <r>
    <x v="5"/>
    <s v="Blue"/>
    <s v="Yellow"/>
    <s v="P511403"/>
    <s v="TREASURY"/>
    <s v="B50001251"/>
    <s v="Parking Meter Coin Collection Service (Treasury)"/>
    <s v="Republic Parking Systems"/>
    <x v="182"/>
    <n v="0"/>
    <m/>
    <d v="2012-12-05T00:00:00"/>
    <d v="2013-02-01T00:00:00"/>
    <d v="2014-01-31T00:00:00"/>
    <n v="2014"/>
    <n v="1"/>
    <x v="14"/>
    <x v="12"/>
    <x v="0"/>
    <x v="0"/>
    <m/>
    <m/>
    <m/>
    <m/>
    <s v="Normal"/>
  </r>
  <r>
    <x v="5"/>
    <s v="Blue"/>
    <s v="None"/>
    <s v="P516283"/>
    <s v="HR"/>
    <s v="B50001832"/>
    <s v="E-Learning Management System"/>
    <s v="Blackboard, Inc."/>
    <x v="183"/>
    <n v="0"/>
    <m/>
    <d v="2011-02-23T00:00:00"/>
    <d v="2011-02-23T00:00:00"/>
    <d v="2014-02-22T00:00:00"/>
    <n v="2014"/>
    <n v="2"/>
    <x v="29"/>
    <x v="1"/>
    <x v="0"/>
    <x v="0"/>
    <m/>
    <m/>
    <m/>
    <m/>
    <s v="Normal"/>
  </r>
  <r>
    <x v="5"/>
    <s v="Blue"/>
    <s v="None"/>
    <s v="P517040"/>
    <s v="FINANCE"/>
    <s v="08000"/>
    <s v="Budget Book/annual Maintenance and Setup Service"/>
    <s v="Finite Matters, LTD"/>
    <x v="4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5"/>
    <s v="Blue"/>
    <s v="None"/>
    <s v="P517521"/>
    <s v="RISK"/>
    <s v="B50001962"/>
    <s v="School Bus and General Liability Claim Services"/>
    <s v="Johns Eastern Company, Inc"/>
    <x v="184"/>
    <n v="0"/>
    <m/>
    <d v="2011-06-29T00:00:00"/>
    <d v="2011-07-01T00:00:00"/>
    <d v="2014-06-30T00:00:00"/>
    <n v="2014"/>
    <n v="6"/>
    <x v="34"/>
    <x v="1"/>
    <x v="0"/>
    <x v="0"/>
    <m/>
    <m/>
    <m/>
    <m/>
    <s v="Normal"/>
  </r>
  <r>
    <x v="5"/>
    <s v="Blue"/>
    <s v="None"/>
    <s v="P508321"/>
    <s v="BOP"/>
    <s v="B50000757"/>
    <s v="Small Purchase Credit Card- BOP"/>
    <s v="PNC Bank"/>
    <x v="168"/>
    <n v="0"/>
    <m/>
    <d v="2009-06-10T00:00:00"/>
    <d v="2009-07-01T00:00:00"/>
    <d v="2014-06-30T00:00:00"/>
    <n v="2014"/>
    <n v="6"/>
    <x v="34"/>
    <x v="0"/>
    <x v="0"/>
    <x v="0"/>
    <m/>
    <m/>
    <m/>
    <m/>
    <s v="Normal"/>
  </r>
  <r>
    <x v="5"/>
    <s v="Blue"/>
    <s v="None"/>
    <s v="P513990"/>
    <s v="HR"/>
    <s v="BP-05160"/>
    <s v="Actuarial Services for Employees and Retirees Benefits Programs - (HR)"/>
    <s v="Aon Consulting"/>
    <x v="185"/>
    <n v="0"/>
    <m/>
    <d v="2012-10-03T00:00:00"/>
    <d v="2012-07-27T00:00:00"/>
    <d v="2014-07-26T00:00:00"/>
    <n v="2014"/>
    <n v="7"/>
    <x v="35"/>
    <x v="0"/>
    <x v="1"/>
    <x v="7"/>
    <m/>
    <m/>
    <m/>
    <m/>
    <s v="Normal"/>
  </r>
  <r>
    <x v="5"/>
    <s v="Blue"/>
    <s v="None"/>
    <s v="P517849"/>
    <s v="FINANCE"/>
    <s v="B50002010"/>
    <s v="Typeset City Comprehensive Annual Financial Report (CAFR)"/>
    <s v="Anne Crewell Graphic Design LLC"/>
    <x v="186"/>
    <n v="0"/>
    <m/>
    <d v="2011-08-10T00:00:00"/>
    <d v="2011-08-10T00:00:00"/>
    <d v="2014-08-09T00:00:00"/>
    <n v="2014"/>
    <n v="8"/>
    <x v="31"/>
    <x v="1"/>
    <x v="0"/>
    <x v="0"/>
    <m/>
    <m/>
    <m/>
    <m/>
    <s v="Normal"/>
  </r>
  <r>
    <x v="5"/>
    <s v="Blue"/>
    <s v="None"/>
    <s v="P510567"/>
    <s v="DHCD &amp; FINANCE"/>
    <s v="B50001175"/>
    <s v="Provide Loan Servicing (DHCD and FINANCE)"/>
    <s v="AmeriNational Community Services, Inc."/>
    <x v="187"/>
    <n v="0"/>
    <m/>
    <d v="2009-09-30T00:00:00"/>
    <d v="2009-10-01T00:00:00"/>
    <d v="2014-09-30T00:00:00"/>
    <n v="2014"/>
    <n v="9"/>
    <x v="30"/>
    <x v="13"/>
    <x v="0"/>
    <x v="0"/>
    <m/>
    <m/>
    <m/>
    <m/>
    <s v="Normal"/>
  </r>
  <r>
    <x v="5"/>
    <s v="Blue"/>
    <s v="None"/>
    <m/>
    <s v="HR"/>
    <s v="B50002313"/>
    <s v="Police Exam Consultant Services"/>
    <s v="Industrial Organizational Solutions, Inc"/>
    <x v="188"/>
    <n v="0"/>
    <m/>
    <d v="2012-06-06T00:00:00"/>
    <d v="2012-11-01T00:00:00"/>
    <d v="2014-10-31T00:00:00"/>
    <n v="2014"/>
    <n v="10"/>
    <x v="36"/>
    <x v="10"/>
    <x v="0"/>
    <x v="0"/>
    <m/>
    <m/>
    <m/>
    <m/>
    <s v="Normal"/>
  </r>
  <r>
    <x v="5"/>
    <s v="Blue"/>
    <s v="None"/>
    <m/>
    <s v="TREASURY"/>
    <s v="B50002524"/>
    <s v="Lock Box Service (Treasury)"/>
    <s v="Merkle Response Services"/>
    <x v="189"/>
    <n v="0"/>
    <m/>
    <d v="2012-10-24T00:00:00"/>
    <d v="2012-12-05T00:00:00"/>
    <d v="2014-12-04T00:00:00"/>
    <n v="2014"/>
    <n v="12"/>
    <x v="37"/>
    <x v="2"/>
    <x v="0"/>
    <x v="0"/>
    <m/>
    <m/>
    <m/>
    <m/>
    <s v="Normal"/>
  </r>
  <r>
    <x v="5"/>
    <s v="Blue"/>
    <s v="None"/>
    <s v="P505719"/>
    <s v="HEALTH"/>
    <s v="B50000759"/>
    <s v="Laboratory Services - Lead Testing  (Health)"/>
    <s v="Schneider Laboratories, Inc."/>
    <x v="190"/>
    <n v="0"/>
    <m/>
    <d v="2012-10-17T00:00:00"/>
    <d v="2012-12-10T00:00:00"/>
    <d v="2014-12-09T00:00:00"/>
    <n v="2014"/>
    <n v="12"/>
    <x v="37"/>
    <x v="0"/>
    <x v="0"/>
    <x v="0"/>
    <m/>
    <m/>
    <m/>
    <m/>
    <s v="Normal"/>
  </r>
  <r>
    <x v="5"/>
    <s v="Blue"/>
    <s v="None"/>
    <s v="P518986"/>
    <s v="BOP"/>
    <s v="B50002157"/>
    <s v="Auctions Services (BOP)"/>
    <s v="Express Auction Inc."/>
    <x v="144"/>
    <n v="0"/>
    <m/>
    <d v="2011-12-14T00:00:00"/>
    <d v="2012-01-01T00:00:00"/>
    <d v="2014-12-31T00:00:00"/>
    <n v="2014"/>
    <n v="12"/>
    <x v="37"/>
    <x v="1"/>
    <x v="0"/>
    <x v="0"/>
    <m/>
    <m/>
    <m/>
    <m/>
    <s v="Normal"/>
  </r>
  <r>
    <x v="5"/>
    <s v="Blue"/>
    <s v="None"/>
    <s v="P517852"/>
    <s v="HR"/>
    <s v="B50001893"/>
    <s v="Life and Accidental Death and Dismemberment Insurance - Employees and Retirees"/>
    <s v="Minnesota Life Insurance Company"/>
    <x v="191"/>
    <n v="0"/>
    <m/>
    <d v="2012-09-26T00:00:00"/>
    <d v="2011-09-01T00:00:00"/>
    <d v="2014-12-31T00:00:00"/>
    <n v="2014"/>
    <n v="12"/>
    <x v="37"/>
    <x v="1"/>
    <x v="13"/>
    <x v="9"/>
    <m/>
    <m/>
    <m/>
    <m/>
    <s v="Normal"/>
  </r>
  <r>
    <x v="5"/>
    <s v="Blue"/>
    <s v="None"/>
    <s v="P515773"/>
    <s v="HR"/>
    <s v="B50001347"/>
    <s v="Occupational Health Clinical Services (HR)  "/>
    <s v="Mercy Medical Center"/>
    <x v="192"/>
    <n v="0"/>
    <m/>
    <d v="2010-11-24T00:00:00"/>
    <d v="2011-01-03T00:00:00"/>
    <d v="2015-01-02T00:00:00"/>
    <n v="2015"/>
    <n v="1"/>
    <x v="38"/>
    <x v="14"/>
    <x v="3"/>
    <x v="8"/>
    <m/>
    <m/>
    <m/>
    <m/>
    <s v="Normal"/>
  </r>
  <r>
    <x v="5"/>
    <s v="Blue"/>
    <s v="None"/>
    <s v="P519341"/>
    <s v="CITYWIDE"/>
    <s v="B50001886"/>
    <s v="Vehicle Leasing"/>
    <s v="Acme Auto Leasing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45"/>
    <s v="CITYWIDE"/>
    <s v="B50001886"/>
    <s v="Vehicle Leasing"/>
    <s v="HRAL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83"/>
    <s v="BBMR"/>
    <s v="B50002146"/>
    <s v="Integrated Financial Budget System"/>
    <s v="Neubrain, Inc."/>
    <x v="194"/>
    <n v="0"/>
    <m/>
    <d v="2012-02-01T00:00:00"/>
    <d v="2012-02-01T00:00:00"/>
    <d v="2015-01-31T00:00:00"/>
    <n v="2015"/>
    <n v="1"/>
    <x v="38"/>
    <x v="15"/>
    <x v="5"/>
    <x v="9"/>
    <m/>
    <m/>
    <m/>
    <m/>
    <s v="Normal"/>
  </r>
  <r>
    <x v="5"/>
    <s v="Blue"/>
    <s v="None"/>
    <s v="P514123"/>
    <s v="FINANCE"/>
    <s v="B50000817"/>
    <s v="Insurance Broker of Record Services (Finance)"/>
    <s v="Willis of Maryland, Inc."/>
    <x v="195"/>
    <n v="0"/>
    <m/>
    <d v="2012-01-25T00:00:00"/>
    <d v="2012-02-04T00:00:00"/>
    <d v="2015-02-03T00:00:00"/>
    <n v="2015"/>
    <n v="2"/>
    <x v="39"/>
    <x v="6"/>
    <x v="0"/>
    <x v="0"/>
    <m/>
    <m/>
    <m/>
    <m/>
    <s v="Normal"/>
  </r>
  <r>
    <x v="5"/>
    <s v="Blue"/>
    <s v="None"/>
    <s v="P519895"/>
    <s v="FINANCE"/>
    <s v="NJPA013006 (National Joint Powers Alliance Co-op)"/>
    <s v="Personal Property Billing System"/>
    <s v="Tyler Technologies, Inc."/>
    <x v="196"/>
    <n v="0"/>
    <m/>
    <d v="2012-03-14T00:00:00"/>
    <d v="2012-04-01T00:00:00"/>
    <d v="2015-03-31T00:00:00"/>
    <n v="2015"/>
    <n v="3"/>
    <x v="17"/>
    <x v="6"/>
    <x v="0"/>
    <x v="0"/>
    <m/>
    <m/>
    <m/>
    <m/>
    <s v="Normal"/>
  </r>
  <r>
    <x v="5"/>
    <s v="Blue"/>
    <s v="None"/>
    <s v="P513300"/>
    <s v="BOP"/>
    <s v="BP-05135"/>
    <s v="Vending Services (Coin-Operated Cold Beverage) REVENUE"/>
    <s v="Aramark Refreshment Services, Inc."/>
    <x v="57"/>
    <n v="0"/>
    <m/>
    <d v="2010-05-05T00:00:00"/>
    <d v="2010-05-11T00:00:00"/>
    <d v="2015-05-10T00:00:00"/>
    <n v="2015"/>
    <n v="5"/>
    <x v="40"/>
    <x v="0"/>
    <x v="0"/>
    <x v="0"/>
    <m/>
    <m/>
    <m/>
    <m/>
    <s v="Normal"/>
  </r>
  <r>
    <x v="5"/>
    <s v="Blue"/>
    <s v="None"/>
    <m/>
    <s v="CITYWIDE"/>
    <s v="B50002312"/>
    <s v="Unarmed Uniformed Security Guard Services"/>
    <s v="Abacus Corporation"/>
    <x v="197"/>
    <n v="0"/>
    <m/>
    <d v="2012-06-06T00:00:00"/>
    <d v="2012-07-01T00:00:00"/>
    <d v="2015-06-30T00:00:00"/>
    <n v="2015"/>
    <n v="6"/>
    <x v="18"/>
    <x v="1"/>
    <x v="14"/>
    <x v="0"/>
    <m/>
    <m/>
    <m/>
    <m/>
    <s v="Normal"/>
  </r>
  <r>
    <x v="5"/>
    <s v="Blue"/>
    <s v="None"/>
    <s v="P517582"/>
    <s v="HR"/>
    <s v="08000"/>
    <s v="Automatic Data Processing Human Resources System Licensing"/>
    <s v="ADP, Inc."/>
    <x v="198"/>
    <n v="0"/>
    <m/>
    <d v="2012-06-20T00:00:00"/>
    <d v="2011-07-13T00:00:00"/>
    <d v="2015-06-30T00:00:00"/>
    <n v="2015"/>
    <n v="6"/>
    <x v="18"/>
    <x v="0"/>
    <x v="0"/>
    <x v="0"/>
    <m/>
    <m/>
    <m/>
    <m/>
    <s v="Normal"/>
  </r>
  <r>
    <x v="5"/>
    <s v="Blue"/>
    <s v="None"/>
    <s v="P517569"/>
    <s v="FINANCE"/>
    <s v="08000"/>
    <s v="Human Resource Information, E-Time/Payroll License (Finance)"/>
    <s v="ADP, Inc."/>
    <x v="199"/>
    <n v="0"/>
    <m/>
    <d v="2012-09-26T00:00:00"/>
    <d v="2012-07-01T00:00:00"/>
    <d v="2015-06-30T00:00:00"/>
    <n v="2015"/>
    <n v="6"/>
    <x v="18"/>
    <x v="0"/>
    <x v="0"/>
    <x v="0"/>
    <m/>
    <m/>
    <m/>
    <m/>
    <s v="Normal"/>
  </r>
  <r>
    <x v="5"/>
    <s v="Blue"/>
    <s v="None"/>
    <s v="P514393"/>
    <s v="BOP"/>
    <s v="BP-06015"/>
    <s v="Vending Services (Coin-Operated Snack) REVENUE"/>
    <s v="Canteen Vending Services"/>
    <x v="200"/>
    <n v="0"/>
    <m/>
    <d v="2010-08-11T00:00:00"/>
    <d v="2010-08-31T00:00:00"/>
    <d v="2015-08-31T00:00:00"/>
    <n v="2015"/>
    <n v="8"/>
    <x v="27"/>
    <x v="0"/>
    <x v="15"/>
    <x v="10"/>
    <m/>
    <m/>
    <m/>
    <m/>
    <s v="Normal"/>
  </r>
  <r>
    <x v="5"/>
    <s v="Blue"/>
    <s v="None"/>
    <m/>
    <s v="FINANCE"/>
    <s v="08000"/>
    <s v="Integration of new functions for Integrated Collection system (ICS)"/>
    <s v="Full Circle Solutions, Inc."/>
    <x v="201"/>
    <n v="0"/>
    <m/>
    <d v="2012-12-19T00:00:00"/>
    <d v="2012-12-12T00:00:00"/>
    <d v="2015-12-11T00:00:00"/>
    <n v="2015"/>
    <n v="12"/>
    <x v="19"/>
    <x v="0"/>
    <x v="0"/>
    <x v="0"/>
    <m/>
    <m/>
    <m/>
    <m/>
    <s v="Normal"/>
  </r>
  <r>
    <x v="5"/>
    <s v="Blue"/>
    <s v="None"/>
    <s v="P517147"/>
    <s v="FINANCE"/>
    <s v="B50001847"/>
    <s v="Audit Financial Statements "/>
    <s v="KPMG, LLP"/>
    <x v="202"/>
    <n v="0"/>
    <m/>
    <d v="2012-10-17T00:00:00"/>
    <d v="2011-04-27T00:00:00"/>
    <d v="2016-04-26T00:00:00"/>
    <n v="2016"/>
    <n v="4"/>
    <x v="41"/>
    <x v="0"/>
    <x v="0"/>
    <x v="0"/>
    <m/>
    <m/>
    <m/>
    <m/>
    <s v="Normal"/>
  </r>
  <r>
    <x v="5"/>
    <s v="Blue"/>
    <s v="None"/>
    <m/>
    <s v="FINANCE"/>
    <s v="MD1B7900227"/>
    <s v="Mailroom Equipment"/>
    <s v="Pitney Bowes Global financial Services, LLC"/>
    <x v="203"/>
    <n v="0"/>
    <m/>
    <d v="2012-05-23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9966"/>
    <s v="ELECTION"/>
    <s v="06000"/>
    <s v="Lease Pitney Bowes Postage Machine"/>
    <s v="Pitney Bowes Global financial Services, LLC"/>
    <x v="204"/>
    <n v="0"/>
    <m/>
    <d v="2012-04-18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7561"/>
    <s v="BAPS"/>
    <s v="BP-07105"/>
    <s v="Local Government Integrated Financial Systems (Finance)"/>
    <s v="McGladrey, LLP"/>
    <x v="205"/>
    <n v="0"/>
    <m/>
    <d v="2013-01-09T00:00:00"/>
    <d v="2012-10-03T00:00:00"/>
    <d v="2017-10-02T00:00:00"/>
    <n v="2017"/>
    <n v="10"/>
    <x v="43"/>
    <x v="0"/>
    <x v="5"/>
    <x v="9"/>
    <m/>
    <m/>
    <m/>
    <m/>
    <s v="Normal"/>
  </r>
  <r>
    <x v="5"/>
    <s v="Blue"/>
    <s v="None"/>
    <s v="-"/>
    <s v="ARENA"/>
    <s v="B50002463"/>
    <s v="Baltimore Arena title Sponsorship, Advertising, Manage and Operate"/>
    <s v="SMG"/>
    <x v="144"/>
    <n v="0"/>
    <m/>
    <d v="2012-12-19T00:00:00"/>
    <d v="2013-01-01T00:00:00"/>
    <d v="2017-12-31T00:00:00"/>
    <n v="2017"/>
    <n v="12"/>
    <x v="26"/>
    <x v="15"/>
    <x v="2"/>
    <x v="2"/>
    <m/>
    <m/>
    <m/>
    <s v="Dummy PO thru City Dynamics"/>
    <s v="Special"/>
  </r>
  <r>
    <x v="6"/>
    <s v="Blue"/>
    <s v="Green"/>
    <s v="Various"/>
    <s v="DHCD"/>
    <s v="06000"/>
    <s v="Milk Delivery for Childcare Centers"/>
    <s v="Cloverland Farms"/>
    <x v="206"/>
    <n v="0"/>
    <m/>
    <s v="-"/>
    <d v="2011-12-01T00:00:00"/>
    <d v="2012-11-30T00:00:00"/>
    <n v="2012"/>
    <n v="11"/>
    <x v="1"/>
    <x v="0"/>
    <x v="0"/>
    <x v="0"/>
    <s v="To be deleted - covered by Open Market"/>
    <m/>
    <m/>
    <m/>
    <s v="Normal"/>
  </r>
  <r>
    <x v="6"/>
    <s v="Blue"/>
    <s v="Green"/>
    <s v="P519091"/>
    <s v="LIBRARY"/>
    <s v="08000"/>
    <s v="Annual Renewal of Sam's Software"/>
    <s v="Comprise Technology, Inc."/>
    <x v="207"/>
    <n v="0"/>
    <m/>
    <d v="2012-01-11T00:00:00"/>
    <d v="2012-02-01T00:00:00"/>
    <d v="2013-01-31T00:00:00"/>
    <n v="2013"/>
    <n v="1"/>
    <x v="3"/>
    <x v="2"/>
    <x v="0"/>
    <x v="0"/>
    <s v="Library Issue - BOE Letter for 1/23/13"/>
    <m/>
    <m/>
    <m/>
    <s v="Normal"/>
  </r>
  <r>
    <x v="6"/>
    <s v="Blue"/>
    <s v="Green"/>
    <s v="P516452"/>
    <s v="DHCD"/>
    <s v="B50001842"/>
    <s v="Janitorial Services -501 N. Athol Ave (DHCD)"/>
    <s v="Sparkle &amp; Shine Janitorial Service"/>
    <x v="208"/>
    <n v="0"/>
    <m/>
    <s v="-"/>
    <d v="2012-04-01T00:00:00"/>
    <d v="2013-03-30T00:00:00"/>
    <n v="2013"/>
    <n v="3"/>
    <x v="5"/>
    <x v="3"/>
    <x v="0"/>
    <x v="0"/>
    <s v="BOE 1/23/13"/>
    <m/>
    <m/>
    <m/>
    <s v="Normal"/>
  </r>
  <r>
    <x v="6"/>
    <s v="Blue"/>
    <s v="Green"/>
    <s v="P519800"/>
    <s v="DHCD"/>
    <s v="B50002277"/>
    <s v="Provide Shuttle/Van Service"/>
    <s v="Star Associates, Inc."/>
    <x v="209"/>
    <n v="0"/>
    <m/>
    <d v="2012-03-14T00:00:00"/>
    <d v="2012-04-01T00:00:00"/>
    <d v="2013-03-31T00:00:00"/>
    <n v="2013"/>
    <n v="3"/>
    <x v="5"/>
    <x v="2"/>
    <x v="0"/>
    <x v="0"/>
    <s v="BOE 1/23/13"/>
    <m/>
    <m/>
    <m/>
    <s v="Normal"/>
  </r>
  <r>
    <x v="6"/>
    <s v="Blue"/>
    <s v="Green"/>
    <s v="P516646"/>
    <s v="HEALTH"/>
    <s v="B50001806"/>
    <s v="Transportation, Cremation and Disposal of Animal Carcasses (Health)"/>
    <s v="Greenlawn Cemetery Company, Inc."/>
    <x v="210"/>
    <n v="0"/>
    <m/>
    <d v="2012-03-14T00:00:00"/>
    <d v="2012-04-01T00:00:00"/>
    <d v="2013-03-31T00:00:00"/>
    <n v="2013"/>
    <n v="3"/>
    <x v="5"/>
    <x v="1"/>
    <x v="0"/>
    <x v="0"/>
    <s v="BOE 1/30/13"/>
    <m/>
    <m/>
    <m/>
    <s v="Normal"/>
  </r>
  <r>
    <x v="6"/>
    <s v="Blue"/>
    <s v="Yellow"/>
    <s v="P512841"/>
    <s v="DHCD"/>
    <s v="B50000960"/>
    <s v="Janitorial Services - 1135 Gilmore Street "/>
    <s v="Delta Omega Commercial Cleaning, LLC"/>
    <x v="211"/>
    <n v="0"/>
    <m/>
    <d v="2012-03-14T00:00:00"/>
    <d v="2012-04-01T00:00:00"/>
    <d v="2013-03-31T00:00:00"/>
    <n v="2013"/>
    <n v="3"/>
    <x v="5"/>
    <x v="0"/>
    <x v="0"/>
    <x v="0"/>
    <m/>
    <m/>
    <m/>
    <m/>
    <s v="Normal"/>
  </r>
  <r>
    <x v="6"/>
    <s v="Blue"/>
    <s v="Yellow"/>
    <s v="P513194"/>
    <s v="LIBRARY"/>
    <s v="B50001317"/>
    <s v="Mowing and Landscape Service "/>
    <s v="The Garrison Company"/>
    <x v="212"/>
    <n v="0"/>
    <m/>
    <d v="2012-02-08T00:00:00"/>
    <d v="2012-04-05T00:00:00"/>
    <d v="2013-04-04T00:00:00"/>
    <n v="2013"/>
    <n v="4"/>
    <x v="6"/>
    <x v="3"/>
    <x v="0"/>
    <x v="0"/>
    <m/>
    <m/>
    <m/>
    <m/>
    <s v="Normal"/>
  </r>
  <r>
    <x v="6"/>
    <s v="Blue"/>
    <s v="Yellow"/>
    <s v="P516455"/>
    <s v="DHCD"/>
    <s v="B50000925"/>
    <s v="Janitorial Services - Dawson (DHCD)"/>
    <s v="Dazser-Bal Corp d/b/a  Jani-King of Baltimore"/>
    <x v="213"/>
    <n v="0"/>
    <m/>
    <d v="2012-03-14T00:00:00"/>
    <d v="2012-04-06T00:00:00"/>
    <d v="2013-04-05T00:00:00"/>
    <n v="2013"/>
    <n v="4"/>
    <x v="6"/>
    <x v="3"/>
    <x v="0"/>
    <x v="0"/>
    <s v="No renewal options, per Paulette."/>
    <m/>
    <m/>
    <m/>
    <s v="Normal"/>
  </r>
  <r>
    <x v="6"/>
    <s v="Blue"/>
    <s v="Yellow"/>
    <s v="P516545"/>
    <s v="DHCD"/>
    <s v="B50001409"/>
    <s v="Janitorial Services - Waverly (DHCD)"/>
    <s v="Sparkle &amp; Shine"/>
    <x v="79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Yellow"/>
    <s v="P516526"/>
    <s v="DHCD"/>
    <s v="B50001408"/>
    <s v="Janitorial Services - Northwood (DHCD)"/>
    <s v="Sparkle &amp; Shine"/>
    <x v="214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None"/>
    <m/>
    <s v="DHCD"/>
    <s v="B50002354"/>
    <s v="Summer Food Service Program for Children (DHCD)"/>
    <s v="Martins, Inc."/>
    <x v="215"/>
    <n v="0"/>
    <m/>
    <d v="2012-05-16T00:00:00"/>
    <d v="2012-05-16T00:00:00"/>
    <d v="2013-05-15T00:00:00"/>
    <n v="2013"/>
    <n v="5"/>
    <x v="7"/>
    <x v="0"/>
    <x v="16"/>
    <x v="11"/>
    <m/>
    <m/>
    <m/>
    <m/>
    <s v="Normal"/>
  </r>
  <r>
    <x v="6"/>
    <s v="Blue"/>
    <s v="None"/>
    <s v="P520073"/>
    <s v="MOED"/>
    <s v="08000"/>
    <s v="ETO Software Maintenance and Support"/>
    <s v="Social Solutions Global, Inc."/>
    <x v="216"/>
    <n v="0"/>
    <m/>
    <s v="-"/>
    <d v="2012-06-01T00:00:00"/>
    <d v="2013-05-31T00:00:00"/>
    <n v="2013"/>
    <n v="5"/>
    <x v="7"/>
    <x v="0"/>
    <x v="0"/>
    <x v="0"/>
    <m/>
    <m/>
    <m/>
    <m/>
    <s v="Normal"/>
  </r>
  <r>
    <x v="6"/>
    <s v="Blue"/>
    <s v="None"/>
    <s v="P517199"/>
    <s v="LIBRARY"/>
    <s v="B50001942"/>
    <s v="Janitorial Services - Branch #23"/>
    <s v="Dazser-Bal Corp d/b/a  Jani-King of Baltimore"/>
    <x v="217"/>
    <n v="0"/>
    <m/>
    <s v="-"/>
    <d v="2012-06-01T00:00:00"/>
    <d v="2013-05-31T00:00:00"/>
    <n v="2013"/>
    <n v="5"/>
    <x v="7"/>
    <x v="1"/>
    <x v="0"/>
    <x v="0"/>
    <m/>
    <m/>
    <m/>
    <m/>
    <s v="Normal"/>
  </r>
  <r>
    <x v="6"/>
    <s v="Blue"/>
    <s v="None"/>
    <s v="P521378"/>
    <s v="DHCD"/>
    <s v="08000"/>
    <s v="Annual Rent - 2700 N. Charles Street  (HCD)"/>
    <s v="Future Care Homewood Properties, LLC"/>
    <x v="218"/>
    <n v="0"/>
    <m/>
    <d v="2012-06-20T00:00:00"/>
    <d v="2012-07-01T00:00:00"/>
    <d v="2013-06-30T00:00:00"/>
    <n v="2013"/>
    <n v="6"/>
    <x v="8"/>
    <x v="0"/>
    <x v="0"/>
    <x v="0"/>
    <s v="BOE done by Real Estate"/>
    <m/>
    <m/>
    <m/>
    <s v="Normal"/>
  </r>
  <r>
    <x v="6"/>
    <s v="Blue"/>
    <s v="None"/>
    <m/>
    <s v="DHCD"/>
    <s v="08000"/>
    <s v="On-Line Access to SARGE (Service Area Resource Guide for Excellence)"/>
    <s v="Acelero, Inc."/>
    <x v="219"/>
    <n v="0"/>
    <m/>
    <d v="2012-09-12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8096"/>
    <s v="LIBRARY"/>
    <s v="B50001483"/>
    <s v="Janitorial Services - Branch# 18"/>
    <s v="Danzer-Bal Corp dba Jani-King of Baltimore"/>
    <x v="220"/>
    <n v="0"/>
    <m/>
    <s v="-"/>
    <d v="2012-07-01T00:00:00"/>
    <d v="2013-06-30T00:00:00"/>
    <n v="2013"/>
    <n v="6"/>
    <x v="8"/>
    <x v="1"/>
    <x v="0"/>
    <x v="0"/>
    <m/>
    <m/>
    <m/>
    <m/>
    <s v="Normal"/>
  </r>
  <r>
    <x v="6"/>
    <s v="Blue"/>
    <s v="None"/>
    <s v="P520363"/>
    <s v="DHCD"/>
    <s v="06000"/>
    <s v="Sheraton Parking for Head Start Employees"/>
    <s v="Baltimore Harbor Center L.P."/>
    <x v="221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6"/>
    <s v="Blue"/>
    <s v="None"/>
    <s v="P520077"/>
    <s v="DHCD"/>
    <s v="08000"/>
    <s v="Legal Publications"/>
    <s v="Bureau of National Affairs, Inc."/>
    <x v="222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7657"/>
    <s v="DHCD"/>
    <s v="B50001061"/>
    <s v="Janitorial Services - 1400 E. Federal Street (Eastern Community Action Center)"/>
    <s v="Delta Omega Commercial Cleaning, LLC"/>
    <x v="223"/>
    <n v="0"/>
    <m/>
    <d v="2012-05-16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20728"/>
    <s v="BOP (Print Shop)"/>
    <s v="06000"/>
    <s v="Printing Supplies for Hamada Press"/>
    <s v="LS Patton Printing Supplies"/>
    <x v="224"/>
    <m/>
    <m/>
    <s v="-"/>
    <d v="2012-08-01T00:00:00"/>
    <d v="2013-07-31T00:00:00"/>
    <n v="2013"/>
    <n v="7"/>
    <x v="9"/>
    <x v="0"/>
    <x v="0"/>
    <x v="0"/>
    <m/>
    <m/>
    <m/>
    <m/>
    <s v="Normal"/>
  </r>
  <r>
    <x v="6"/>
    <s v="Blue"/>
    <s v="None"/>
    <s v="P521099"/>
    <s v="MOED"/>
    <s v="08000"/>
    <s v="Annual Network License (PCIC3-GS3NET)"/>
    <s v="Teknimedia"/>
    <x v="225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21097"/>
    <s v="DHCD"/>
    <s v="06000"/>
    <s v="Leasing of Space at Mt. Olive Evangelistic Church"/>
    <s v="Mt. Olive Holy Evangelistic Church"/>
    <x v="226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9135"/>
    <s v="DHCD"/>
    <s v="08000"/>
    <s v="Online Licenses for sampling Assessment System."/>
    <s v="NCS Pearson, Inc."/>
    <x v="227"/>
    <n v="0"/>
    <m/>
    <d v="2012-08-15T00:00:00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964"/>
    <s v="Human Services"/>
    <s v="08000"/>
    <s v="Devereus Web-Based Software and License"/>
    <s v="Kaplan Early Learning Co."/>
    <x v="228"/>
    <n v="0"/>
    <m/>
    <s v="-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799"/>
    <s v="BCPD"/>
    <s v="08000"/>
    <s v="WinACE Annual Support Software"/>
    <s v="Software Techniques, Inc."/>
    <x v="229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8814"/>
    <s v="MOED"/>
    <s v="08000"/>
    <s v="Software License Renewal, Training and Support "/>
    <s v="KidSmart Software Company"/>
    <x v="230"/>
    <n v="0"/>
    <m/>
    <d v="2012-10-03T00:00:00"/>
    <d v="2012-10-01T00:00:00"/>
    <d v="2013-09-30T00:00:00"/>
    <n v="2013"/>
    <n v="9"/>
    <x v="11"/>
    <x v="2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Stanley Foods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US Food Service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BKN International, Inc.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Green"/>
    <s v="P520965"/>
    <s v="MOED"/>
    <s v="08000"/>
    <s v="Software Support for MOED HR Software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0965"/>
    <s v="MOED"/>
    <s v="08000"/>
    <s v="Software Support for ABRA (MOED)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1482"/>
    <s v="LIBRARY"/>
    <s v="B5002580"/>
    <s v="Janitorial Services Branch #8"/>
    <s v="Danzer-Bal Corp dba Jani-King of Baltimore"/>
    <x v="233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83"/>
    <s v="LIBRARY"/>
    <s v="B50002590"/>
    <s v="Janitorial Services Branch #14 (Library)"/>
    <s v="Danzer-Bal Corp dba Jani-King of Baltimore"/>
    <x v="234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m/>
    <s v="LIBRARY"/>
    <s v="B50002593"/>
    <s v="Janitorial Services Branch #10 &amp; 22  (Library)"/>
    <s v="Danzer-Bal Corp dba Jani-King of Baltimore"/>
    <x v="235"/>
    <n v="0"/>
    <m/>
    <d v="2012-10-03T00:00:00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14"/>
    <s v="DHCD"/>
    <s v="08000"/>
    <s v="Support and Maintenance for PremierPro enhanced Service for IVR System (DHCD)"/>
    <s v="Selectron Technologies, Inc."/>
    <x v="23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18550 "/>
    <s v="DHCD"/>
    <s v="B50001650"/>
    <s v="Janitorial Services - 3411 Bank Street DHCD)"/>
    <s v="Preferred Cleaning, LLC"/>
    <x v="237"/>
    <n v="0"/>
    <m/>
    <d v="2012-11-1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5660"/>
    <s v="LIBRARY"/>
    <s v="B50001669"/>
    <s v="Janitorial Services (Library Branch #5 &amp; 42)"/>
    <s v="Preferred Cleaning, LLC"/>
    <x v="90"/>
    <n v="0"/>
    <m/>
    <d v="2012-10-2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8747"/>
    <s v="CITYWIDE"/>
    <s v="B50002160"/>
    <s v="Supply and Deliver Lumber"/>
    <s v="Louis J. Grasmick Lumber CO., Inc."/>
    <x v="238"/>
    <n v="0"/>
    <m/>
    <d v="2011-11-16T00:00:00"/>
    <d v="2011-12-01T00:00:00"/>
    <d v="2013-11-30T00:00:00"/>
    <n v="2013"/>
    <n v="11"/>
    <x v="28"/>
    <x v="0"/>
    <x v="0"/>
    <x v="0"/>
    <m/>
    <m/>
    <m/>
    <m/>
    <s v="Normal"/>
  </r>
  <r>
    <x v="6"/>
    <s v="Blue"/>
    <s v="None"/>
    <s v="P515591"/>
    <s v="LIBRARY"/>
    <s v="B50001696"/>
    <s v="Paper and Styrofoam Products (Library)"/>
    <s v="Leonard Paper"/>
    <x v="237"/>
    <n v="0"/>
    <m/>
    <d v="2012-10-24T00:00:00"/>
    <d v="2012-12-08T00:00:00"/>
    <d v="2013-12-07T00:00:00"/>
    <n v="2013"/>
    <n v="12"/>
    <x v="13"/>
    <x v="0"/>
    <x v="0"/>
    <x v="0"/>
    <m/>
    <m/>
    <m/>
    <m/>
    <s v="Normal"/>
  </r>
  <r>
    <x v="6"/>
    <s v="Blue"/>
    <s v="None"/>
    <s v="P511429"/>
    <s v="PRINT SHOP"/>
    <s v="B50001249"/>
    <s v="Printing Services/Pre-Qualification    (BOP-Print Shop only)"/>
    <s v="Katon Printing Corporation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Mount Vernon Printing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Omniform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 -Print Shop only)"/>
    <s v="Printing Matters, LLC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Ridge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Mount Royal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H &amp; N Printing &amp; Graphic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Uptown Pres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Standard Register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22219"/>
    <s v="DHCD"/>
    <s v="06000"/>
    <s v="Supply Bulk Food for the Healthy Teens Food Program "/>
    <s v="GE Money"/>
    <x v="240"/>
    <n v="0"/>
    <m/>
    <s v="-"/>
    <d v="2012-12-17T00:00:00"/>
    <d v="2013-12-16T00:00:00"/>
    <n v="2013"/>
    <n v="12"/>
    <x v="13"/>
    <x v="0"/>
    <x v="0"/>
    <x v="0"/>
    <m/>
    <m/>
    <m/>
    <m/>
    <s v="Normal"/>
  </r>
  <r>
    <x v="6"/>
    <s v="Blue"/>
    <s v="None"/>
    <s v="P522218"/>
    <s v="BCPD"/>
    <s v="08000"/>
    <s v="2012 ASCLB/LAB Accreditation Fee"/>
    <s v="American Society of Crime Lab Directors Laboratory Accreditation Board"/>
    <x v="241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6"/>
    <s v="Blue"/>
    <s v="None"/>
    <s v="P518989"/>
    <s v="LIBRARY"/>
    <s v="B50002196"/>
    <s v="Exterior Window Washing (PRATT)"/>
    <s v="Sparkle &amp; Shine Janitorial Service"/>
    <x v="242"/>
    <n v="0"/>
    <m/>
    <d v="2012-11-21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8756"/>
    <s v="PRINT SHOP"/>
    <s v="08000"/>
    <s v="Software License Renewal Maintenance"/>
    <s v="EFI, inc."/>
    <x v="243"/>
    <n v="0"/>
    <m/>
    <d v="2012-10-24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5564"/>
    <s v="DHCD"/>
    <s v="B50001697"/>
    <s v="Janitorial Services - 2700 N. Charles St. (DHCD)"/>
    <s v="Preferred Cleaning, LLC"/>
    <x v="244"/>
    <n v="0"/>
    <m/>
    <d v="2012-12-12T00:00:00"/>
    <d v="2013-01-03T00:00:00"/>
    <d v="2014-01-02T00:00:00"/>
    <n v="2014"/>
    <n v="1"/>
    <x v="14"/>
    <x v="3"/>
    <x v="0"/>
    <x v="0"/>
    <m/>
    <m/>
    <m/>
    <m/>
    <s v="Normal"/>
  </r>
  <r>
    <x v="6"/>
    <s v="Blue"/>
    <s v="None"/>
    <s v="P518929"/>
    <s v="DHCD"/>
    <s v="06000"/>
    <s v="On-Line Subscriptions"/>
    <s v="LexisNexis Risk &amp; Information"/>
    <x v="135"/>
    <n v="0"/>
    <m/>
    <s v="-"/>
    <d v="2013-01-03T00:00:00"/>
    <d v="2014-01-02T00:00:00"/>
    <n v="2014"/>
    <n v="1"/>
    <x v="14"/>
    <x v="0"/>
    <x v="0"/>
    <x v="0"/>
    <m/>
    <m/>
    <m/>
    <m/>
    <s v="Normal"/>
  </r>
  <r>
    <x v="6"/>
    <s v="Blue"/>
    <s v="None"/>
    <s v="P519087"/>
    <s v="DHCD"/>
    <s v="08000"/>
    <s v="COPA (Child Outcome Planning and Assessment) -Web based software (DHCD)"/>
    <s v="Nulinx International, Inc."/>
    <x v="245"/>
    <n v="0"/>
    <m/>
    <d v="2012-12-05T00:00:00"/>
    <d v="2013-01-12T00:00:00"/>
    <d v="2014-01-11T00:00:00"/>
    <n v="2014"/>
    <n v="1"/>
    <x v="14"/>
    <x v="1"/>
    <x v="0"/>
    <x v="0"/>
    <m/>
    <m/>
    <m/>
    <m/>
    <s v="Normal"/>
  </r>
  <r>
    <x v="6"/>
    <s v="Blue"/>
    <s v="None"/>
    <s v="P515900"/>
    <s v="DHCD"/>
    <s v="B50001717"/>
    <s v="Janitorial Services - Dukeland Childcare Center (DHCD)"/>
    <s v="Preferred Cleaning, LLC"/>
    <x v="246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1"/>
    <s v="LIBRARY"/>
    <s v="B50001743"/>
    <s v="Janitorial Services -Branch #4 (Library)"/>
    <s v="Dazser-Bal Corporation d/b/a Jani-King of Baltimore"/>
    <x v="247"/>
    <n v="0"/>
    <m/>
    <s v="-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5"/>
    <s v="LIBRARY"/>
    <s v="B50001740"/>
    <s v="Janitorial Services - Branch #7 and #13"/>
    <s v="I Give Quality or Quantity floor Cleaning Service"/>
    <x v="248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8883"/>
    <s v="MOED"/>
    <s v="08000"/>
    <s v="Software Support and Maintenance"/>
    <s v="Blackbaud, Inc"/>
    <x v="249"/>
    <n v="0"/>
    <m/>
    <d v="2012-08-15T00:00:00"/>
    <d v="2013-02-01T00:00:00"/>
    <d v="2014-01-31T00:00:00"/>
    <n v="2014"/>
    <n v="1"/>
    <x v="14"/>
    <x v="2"/>
    <x v="0"/>
    <x v="0"/>
    <m/>
    <m/>
    <m/>
    <m/>
    <s v="Normal"/>
  </r>
  <r>
    <x v="6"/>
    <s v="Blue"/>
    <s v="None"/>
    <s v="P512397"/>
    <s v="LIBRARY"/>
    <s v="B50001369"/>
    <s v="Snow and ice Removal (Library)"/>
    <s v="Tote-It, Inc."/>
    <x v="125"/>
    <n v="0"/>
    <m/>
    <d v="2012-12-05T00:00:00"/>
    <d v="2013-03-10T00:00:00"/>
    <d v="2014-03-09T00:00:00"/>
    <n v="2014"/>
    <n v="3"/>
    <x v="44"/>
    <x v="0"/>
    <x v="0"/>
    <x v="0"/>
    <m/>
    <m/>
    <m/>
    <m/>
    <s v="Normal"/>
  </r>
  <r>
    <x v="6"/>
    <s v="Blue"/>
    <s v="None"/>
    <s v="N/A"/>
    <s v="CITYWIDE"/>
    <s v="B50001266"/>
    <s v="Bottled Water"/>
    <s v="Nestle Waters North America d/b/a Deer Park"/>
    <x v="1"/>
    <n v="0"/>
    <m/>
    <d v="2012-01-25T00:00:00"/>
    <d v="2012-03-24T00:00:00"/>
    <d v="2014-03-23T00:00:00"/>
    <n v="2014"/>
    <n v="3"/>
    <x v="44"/>
    <x v="11"/>
    <x v="0"/>
    <x v="0"/>
    <m/>
    <m/>
    <m/>
    <m/>
    <s v="Normal"/>
  </r>
  <r>
    <x v="6"/>
    <s v="Blue"/>
    <s v="None"/>
    <s v="P514005"/>
    <s v="CITYWIDE"/>
    <s v="B50001508"/>
    <s v="Rental (Various Passenger Vehicles)  (Citywide) FIRST CALL"/>
    <s v="All Car Leasing dba Nextcar "/>
    <x v="250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14006"/>
    <s v="CITYWIDE"/>
    <s v="B50001508"/>
    <s v="Rental (Various Passenger Vehicles)  (Citywide) SECOND CALL"/>
    <s v="Enterprise RAC Company of Baltimore "/>
    <x v="251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20823"/>
    <s v="DOT"/>
    <s v="B50002404"/>
    <s v="Uniforms (for DOT Safety)"/>
    <s v="Howard Uniform Company"/>
    <x v="252"/>
    <n v="0"/>
    <m/>
    <d v="2012-07-11T00:00:00"/>
    <d v="2012-08-01T00:00:00"/>
    <d v="2014-07-31T00:00:00"/>
    <n v="2014"/>
    <n v="7"/>
    <x v="35"/>
    <x v="1"/>
    <x v="0"/>
    <x v="0"/>
    <m/>
    <m/>
    <m/>
    <m/>
    <s v="Normal"/>
  </r>
  <r>
    <x v="6"/>
    <s v="Blue"/>
    <s v="None"/>
    <s v="P505134"/>
    <s v="PRINT SHOP"/>
    <s v="06000"/>
    <s v="Provide Various Cuts, Types, and Weights of Paper  (PRINT SHOP ONLY)"/>
    <s v="Xpedx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Frank Parsons Paper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Lindenmeyr Munro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BOP)"/>
    <s v="RIS the Paper Hous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Unisourc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(PRINT SHOP ONLY)"/>
    <s v="Xerox Corp.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016"/>
    <s v="LIBRARY"/>
    <s v="B50000688"/>
    <s v="Library Binding Services (Library)"/>
    <s v="Wert Bookbinding, Inc"/>
    <x v="254"/>
    <n v="0"/>
    <m/>
    <d v="2012-08-29T00:00:00"/>
    <d v="2012-11-01T00:00:00"/>
    <d v="2014-10-31T00:00:00"/>
    <n v="2014"/>
    <n v="10"/>
    <x v="36"/>
    <x v="0"/>
    <x v="0"/>
    <x v="0"/>
    <m/>
    <m/>
    <m/>
    <m/>
    <s v="Normal"/>
  </r>
  <r>
    <x v="6"/>
    <s v="Blue"/>
    <s v="None"/>
    <m/>
    <s v="CITYWIDE"/>
    <s v="B50002569"/>
    <s v="Various Batteries"/>
    <s v="Battle and Battle Distributors"/>
    <x v="255"/>
    <n v="0"/>
    <m/>
    <d v="2012-09-19T00:00:00"/>
    <d v="2012-11-01T00:00:00"/>
    <d v="2014-10-31T00:00:00"/>
    <n v="2014"/>
    <n v="10"/>
    <x v="36"/>
    <x v="1"/>
    <x v="0"/>
    <x v="0"/>
    <m/>
    <m/>
    <m/>
    <m/>
    <s v="Normal"/>
  </r>
  <r>
    <x v="6"/>
    <s v="Blue"/>
    <s v="None"/>
    <s v="P521947"/>
    <s v="DOT"/>
    <s v="B50002706"/>
    <s v="Women's Uniform Shirts for  Dot (White)"/>
    <s v="Howard Uniform Company"/>
    <x v="256"/>
    <n v="0"/>
    <m/>
    <s v="-"/>
    <d v="2012-11-14T00:00:00"/>
    <d v="2014-11-13T00:00:00"/>
    <n v="2014"/>
    <n v="11"/>
    <x v="45"/>
    <x v="16"/>
    <x v="0"/>
    <x v="0"/>
    <m/>
    <m/>
    <m/>
    <m/>
    <s v="Normal"/>
  </r>
  <r>
    <x v="6"/>
    <s v="Blue"/>
    <s v="None"/>
    <s v="P515400"/>
    <s v="BCFD"/>
    <s v="B50001599"/>
    <s v="Supply and Deliver Firefighter Helmets"/>
    <s v="Maryland Fire Equipment"/>
    <x v="257"/>
    <n v="0"/>
    <m/>
    <d v="2010-11-10T00:00:00"/>
    <d v="2010-11-10T00:00:00"/>
    <d v="2015-11-09T00:00:00"/>
    <n v="2015"/>
    <n v="11"/>
    <x v="46"/>
    <x v="0"/>
    <x v="0"/>
    <x v="0"/>
    <m/>
    <m/>
    <m/>
    <m/>
    <s v="Normal"/>
  </r>
  <r>
    <x v="6"/>
    <s v="Blue"/>
    <s v="None"/>
    <s v="P516868"/>
    <s v="DHCD"/>
    <s v="MD State# 001B7900227"/>
    <s v="Lease of Postage and Folding Machine"/>
    <s v="Pitney Bowes Global financial Services, LLC"/>
    <x v="258"/>
    <n v="0"/>
    <m/>
    <d v="2011-04-20T00:00:00"/>
    <d v="2011-05-01T00:00:00"/>
    <d v="2016-04-30T00:00:00"/>
    <n v="2016"/>
    <n v="4"/>
    <x v="41"/>
    <x v="0"/>
    <x v="0"/>
    <x v="0"/>
    <m/>
    <m/>
    <m/>
    <m/>
    <s v="Normal"/>
  </r>
  <r>
    <x v="7"/>
    <s v="Green"/>
    <s v="Green"/>
    <s v="P518865"/>
    <s v="FLEET"/>
    <s v="B50002175"/>
    <s v="2012 Sport Utility Vehicles"/>
    <s v="Chapman Auto Group"/>
    <x v="259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8864"/>
    <s v="FLEET"/>
    <s v="B50002175"/>
    <s v="2012 Sport Utility Vehicles"/>
    <s v="Hertrich Fleet Services, Inc."/>
    <x v="260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9176"/>
    <s v="FLEET"/>
    <s v="B50002207"/>
    <s v="2012 Cars and Trucks"/>
    <s v="Chapman Chevrolet d/b/a Chapman Auto"/>
    <x v="261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TJH Chevrolet"/>
    <x v="26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4"/>
    <s v="FLEET"/>
    <s v="B50002207"/>
    <s v="2012 Cars and Trucks"/>
    <s v="Apple Ford"/>
    <x v="26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7"/>
    <s v="FLEET"/>
    <s v="B50002207"/>
    <s v="2012 Cars and Trucks"/>
    <s v="Cowles Ford"/>
    <x v="25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3"/>
    <s v="FLEET"/>
    <s v="B50002207"/>
    <s v="2012 Cars and Trucks"/>
    <s v="Criswell Chevrolet"/>
    <x v="264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Winner Ford"/>
    <x v="27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5"/>
    <s v="FLEET"/>
    <s v="B50002207"/>
    <s v="2012 Cars and Trucks"/>
    <s v="Hertrich Fleet Services, Inc."/>
    <x v="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452"/>
    <s v="FLEET"/>
    <s v="06000"/>
    <s v="OEM Parts and Service for Volvo Asphalt Compactor/Pavers"/>
    <s v="McClung-Loan Equipment Company"/>
    <x v="47"/>
    <n v="0"/>
    <m/>
    <s v="-"/>
    <d v="2012-02-22T00:00:00"/>
    <d v="2013-02-21T00:00:00"/>
    <n v="2013"/>
    <n v="2"/>
    <x v="4"/>
    <x v="0"/>
    <x v="0"/>
    <x v="0"/>
    <s v="Correct End Date (2015), according to KH"/>
    <m/>
    <m/>
    <m/>
    <s v="Normal"/>
  </r>
  <r>
    <x v="7"/>
    <s v="Green"/>
    <s v="Green"/>
    <s v="P519827"/>
    <s v="FLEET"/>
    <s v="B50002274"/>
    <s v="Automotive Frame Machine and Computerized Electronic Laser Measuring Systems"/>
    <s v="Crashmax"/>
    <x v="265"/>
    <n v="0"/>
    <m/>
    <d v="2012-02-29T00:00:00"/>
    <d v="2012-02-29T00:00:00"/>
    <d v="2013-02-28T00:00:00"/>
    <n v="2013"/>
    <n v="2"/>
    <x v="4"/>
    <x v="0"/>
    <x v="0"/>
    <x v="0"/>
    <s v="TO be deleted"/>
    <m/>
    <m/>
    <m/>
    <s v="Normal"/>
  </r>
  <r>
    <x v="7"/>
    <s v="Green"/>
    <s v="Yellow"/>
    <s v="P519541"/>
    <s v="FLEET"/>
    <m/>
    <s v="OEM Parts and Service for Cushman Electric Products (Electric Only)"/>
    <s v="Werres Corporation"/>
    <x v="143"/>
    <n v="0"/>
    <m/>
    <s v="-"/>
    <d v="2012-03-06T00:00:00"/>
    <d v="2013-03-05T00:00:00"/>
    <n v="2013"/>
    <n v="3"/>
    <x v="5"/>
    <x v="0"/>
    <x v="0"/>
    <x v="0"/>
    <s v="No bids received. Informal now."/>
    <m/>
    <m/>
    <m/>
    <s v="Normal"/>
  </r>
  <r>
    <x v="7"/>
    <s v="Green"/>
    <s v="Yellow"/>
    <s v="P512385"/>
    <s v="FLEET"/>
    <s v="B50001355"/>
    <s v="Shop Towels/Wiping Cloths (Fleet)"/>
    <s v="Dynamic Industries, Inc."/>
    <x v="266"/>
    <n v="0"/>
    <m/>
    <d v="2012-12-19T00:00:00"/>
    <d v="2012-03-11T00:00:00"/>
    <d v="2013-03-10T00:00:00"/>
    <n v="2013"/>
    <n v="3"/>
    <x v="5"/>
    <x v="0"/>
    <x v="0"/>
    <x v="0"/>
    <s v="Bids due 2/8"/>
    <m/>
    <m/>
    <m/>
    <s v="Normal"/>
  </r>
  <r>
    <x v="7"/>
    <s v="Green"/>
    <s v="Green"/>
    <s v="Various"/>
    <s v="FLEET"/>
    <s v="B50002296"/>
    <s v="Litter Vacuum Machines"/>
    <s v="Tennant Sales and Services Company"/>
    <x v="267"/>
    <n v="0"/>
    <m/>
    <d v="2012-03-14T00:00:00"/>
    <d v="2012-03-14T00:00:00"/>
    <d v="2013-03-13T00:00:00"/>
    <n v="2013"/>
    <n v="3"/>
    <x v="5"/>
    <x v="0"/>
    <x v="0"/>
    <x v="0"/>
    <s v="TO be deleted"/>
    <m/>
    <m/>
    <m/>
    <s v="Normal"/>
  </r>
  <r>
    <x v="7"/>
    <s v="Green"/>
    <s v="Green"/>
    <s v="P519730"/>
    <s v="FLEET"/>
    <s v="BRCPC #HGAC-FL03-11"/>
    <s v="Hunter Shop Equipment"/>
    <s v="Mohawk Resources LTD"/>
    <x v="268"/>
    <n v="0"/>
    <m/>
    <d v="2012-03-21T00:00:00"/>
    <d v="2012-03-21T00:00:00"/>
    <d v="2013-03-20T00:00:00"/>
    <n v="2013"/>
    <n v="3"/>
    <x v="5"/>
    <x v="0"/>
    <x v="0"/>
    <x v="0"/>
    <s v="TO be deleted"/>
    <m/>
    <m/>
    <m/>
    <s v="Normal"/>
  </r>
  <r>
    <x v="7"/>
    <s v="Green"/>
    <s v="Yellow"/>
    <s v="P519741"/>
    <s v="FLEET"/>
    <m/>
    <s v="OEM Parts &amp; Service for Shop Equipment "/>
    <s v="Ferguson Corp"/>
    <x v="143"/>
    <n v="0"/>
    <m/>
    <s v="-"/>
    <d v="2012-03-28T00:00:00"/>
    <d v="2013-03-27T00:00:00"/>
    <n v="2013"/>
    <n v="3"/>
    <x v="5"/>
    <x v="0"/>
    <x v="0"/>
    <x v="0"/>
    <s v="No bids received. Informal now."/>
    <m/>
    <m/>
    <m/>
    <s v="Normal"/>
  </r>
  <r>
    <x v="7"/>
    <s v="Green"/>
    <s v="Yellow"/>
    <s v="P512707"/>
    <s v="FLEET"/>
    <s v="B50000225"/>
    <s v="Marine OEM &amp; Aftermarket Parts &amp; Service (Fleet)"/>
    <s v="Anchor Bay East Marina"/>
    <x v="269"/>
    <n v="0"/>
    <m/>
    <d v="2012-12-05T00:00:00"/>
    <d v="2013-01-01T00:00:00"/>
    <d v="2013-03-31T00:00:00"/>
    <n v="2013"/>
    <n v="3"/>
    <x v="5"/>
    <x v="0"/>
    <x v="0"/>
    <x v="0"/>
    <s v="New contract in Law."/>
    <m/>
    <m/>
    <m/>
    <s v="Normal"/>
  </r>
  <r>
    <x v="7"/>
    <s v="Green"/>
    <s v="Red"/>
    <s v="P507524"/>
    <s v="FLEET"/>
    <s v="B50000975"/>
    <s v="Used Foreign and Domestic Auto Parts (FLEET)"/>
    <s v="Millennium Auto Parts, Inc."/>
    <x v="270"/>
    <n v="0"/>
    <m/>
    <d v="2012-02-01T00:00:00"/>
    <d v="2012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6"/>
    <s v="FLEET"/>
    <s v="B50000292"/>
    <s v="Automotive Transmission Service (Fleet)"/>
    <s v="Holabird Enterprises of MD d/b/a Trans-tech Transmission Center (First Call)"/>
    <x v="262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5"/>
    <s v="FLEET"/>
    <s v="B50000292"/>
    <s v="Automotive Transmission Service (Fleet)"/>
    <s v="Richwell Enterprises, Inc d/b/a Aamco Transmission (2nd Call)"/>
    <x v="48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Yellow"/>
    <s v="P519817"/>
    <s v="FLEET"/>
    <s v="08000"/>
    <s v="OEM Parts for Wenger Showmobile"/>
    <s v="Wenger Corporation"/>
    <x v="4"/>
    <n v="0"/>
    <m/>
    <s v="-"/>
    <d v="2012-04-11T00:00:00"/>
    <d v="2013-04-10T00:00:00"/>
    <n v="2013"/>
    <n v="4"/>
    <x v="6"/>
    <x v="0"/>
    <x v="0"/>
    <x v="0"/>
    <s v="2 Renewal Options - Ask Chris?"/>
    <m/>
    <m/>
    <m/>
    <s v="Normal"/>
  </r>
  <r>
    <x v="7"/>
    <s v="Green"/>
    <s v="None"/>
    <s v="Various"/>
    <s v="FLEET"/>
    <s v="B50002331"/>
    <s v="Self Loader Wrecker Body Tow Trucks and Roll Back Tow Trucks"/>
    <s v="Beltway International, LLC"/>
    <x v="271"/>
    <n v="0"/>
    <m/>
    <d v="2012-04-18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2304"/>
    <s v="Heavy Rubber Tire Wheel Loader"/>
    <s v="Correlli, Inc"/>
    <x v="272"/>
    <n v="0"/>
    <m/>
    <d v="2012-08-22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08000"/>
    <s v="Vactor Plus 2105 Sewer Truck"/>
    <s v="Maryland Industrial Trucks, Inc."/>
    <x v="273"/>
    <n v="0"/>
    <m/>
    <d v="2012-06-06T00:00:00"/>
    <d v="2012-04-25T00:00:00"/>
    <d v="2013-04-24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0634"/>
    <s v="On-Site Vehicle Maintenance of Rear Load Refuse Packers    (Fleet)"/>
    <s v="Fleetpro, Inc."/>
    <x v="274"/>
    <n v="0"/>
    <m/>
    <d v="2012-02-29T00:00:00"/>
    <d v="2012-05-01T00:00:00"/>
    <d v="2013-04-30T00:00:00"/>
    <n v="2013"/>
    <n v="4"/>
    <x v="6"/>
    <x v="3"/>
    <x v="11"/>
    <x v="0"/>
    <m/>
    <m/>
    <m/>
    <m/>
    <s v="Normal"/>
  </r>
  <r>
    <x v="7"/>
    <s v="Green"/>
    <s v="None"/>
    <s v="P517252"/>
    <s v="FLEET"/>
    <s v="B50001919"/>
    <s v="Annual and Five Year Certifications and Inspections for Ladder Trucks"/>
    <s v="American Test Center"/>
    <x v="270"/>
    <n v="0"/>
    <m/>
    <d v="2012-02-01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0907"/>
    <s v="FLEET"/>
    <s v="06000"/>
    <s v="OEM Aftermarket Parts and Service (Honda) 1st Call (Fleet)"/>
    <s v="Under Car Specialists d/b/a Meineke Car Care Service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10294"/>
    <s v="FLEET"/>
    <s v="06000"/>
    <s v="OEM Aftermarket Parts and Service (Honda) 2nd Call (Fleet)"/>
    <s v="Heritage Honda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02097"/>
    <s v="FLEET"/>
    <s v="06000"/>
    <s v="OEM Parts &amp; Service for Seagrave Fire Apparatus  (Fleet)"/>
    <s v="Interstate Truck Equipment, Inc."/>
    <x v="276"/>
    <n v="0"/>
    <m/>
    <d v="2012-02-15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2373"/>
    <s v="FLEET"/>
    <s v="06000"/>
    <s v="OEM Parts &amp; Services for Case Construction Equipment"/>
    <s v="Folcomer Equipment "/>
    <x v="253"/>
    <n v="0"/>
    <m/>
    <d v="2010-04-21T00:00:00"/>
    <d v="2010-05-01T00:00:00"/>
    <d v="2013-04-30T00:00:00"/>
    <n v="2013"/>
    <n v="4"/>
    <x v="6"/>
    <x v="1"/>
    <x v="0"/>
    <x v="0"/>
    <m/>
    <m/>
    <m/>
    <m/>
    <s v="Normal"/>
  </r>
  <r>
    <x v="7"/>
    <s v="Green"/>
    <s v="None"/>
    <s v="P513787"/>
    <s v="FLEET"/>
    <s v="B50001371"/>
    <s v="Tire Repair and Maintenance Supplies"/>
    <s v="The Waters Company"/>
    <x v="7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15788"/>
    <s v="FLEET"/>
    <s v="B50001371"/>
    <s v="Tire Repair and Maintenance Supplies"/>
    <s v="CRW Parts"/>
    <x v="125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02447"/>
    <s v="FLEET"/>
    <s v="08000"/>
    <s v="OEM Parts and Service for the Senior Citizen Bus (Fleet)"/>
    <s v="American Bus and Truck, Inc."/>
    <x v="2"/>
    <n v="0"/>
    <m/>
    <d v="2012-02-15T00:00:00"/>
    <d v="2012-05-15T00:00:00"/>
    <d v="2013-05-14T00:00:00"/>
    <n v="2013"/>
    <n v="5"/>
    <x v="7"/>
    <x v="0"/>
    <x v="0"/>
    <x v="0"/>
    <m/>
    <m/>
    <m/>
    <m/>
    <s v="Normal"/>
  </r>
  <r>
    <x v="7"/>
    <s v="Green"/>
    <s v="None"/>
    <s v="P508438"/>
    <s v="FLEET"/>
    <s v="08000"/>
    <s v="O.E.M. Parts &amp; Service for Allison Transmissions (Fleet)"/>
    <s v="Johnson &amp; Towers"/>
    <x v="277"/>
    <n v="0"/>
    <m/>
    <d v="2012-03-07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P508457"/>
    <s v="FLEET"/>
    <s v="08000"/>
    <s v="OEM Parts &amp; Service for Vermeer Equipment (Fleet)"/>
    <s v="Vermeer Mid Atlantic"/>
    <x v="278"/>
    <n v="0"/>
    <m/>
    <d v="2012-02-29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Various"/>
    <s v="FLEET"/>
    <s v="B50002381"/>
    <s v="Five-Ton Crew Cab Dump Truck"/>
    <s v="Beltway International, LLC"/>
    <x v="279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7"/>
    <s v="Green"/>
    <s v="None"/>
    <m/>
    <s v="FLEET"/>
    <s v="B50002398"/>
    <s v="Skid Steer Loader with Attachments"/>
    <s v="Jesco, Inc."/>
    <x v="280"/>
    <n v="0"/>
    <m/>
    <d v="2012-06-13T00:00:00"/>
    <d v="2012-06-13T00:00:00"/>
    <d v="2013-06-12T00:00:00"/>
    <n v="2013"/>
    <n v="6"/>
    <x v="8"/>
    <x v="0"/>
    <x v="0"/>
    <x v="0"/>
    <m/>
    <m/>
    <m/>
    <m/>
    <s v="Normal"/>
  </r>
  <r>
    <x v="7"/>
    <s v="Green"/>
    <s v="None"/>
    <s v="P520650"/>
    <s v="FLEET"/>
    <s v="B50002452"/>
    <s v="Air Conditioning Machines"/>
    <s v="Ferguson Sales Co. d/b/a Ferguson Corporation"/>
    <x v="281"/>
    <n v="0"/>
    <m/>
    <s v="-"/>
    <d v="2012-06-21T00:00:00"/>
    <d v="2013-06-20T00:00:00"/>
    <n v="2013"/>
    <n v="6"/>
    <x v="8"/>
    <x v="0"/>
    <x v="0"/>
    <x v="0"/>
    <m/>
    <m/>
    <m/>
    <m/>
    <s v="Normal"/>
  </r>
  <r>
    <x v="7"/>
    <s v="Green"/>
    <s v="None"/>
    <s v="P509845"/>
    <s v="FLEET"/>
    <s v="08000"/>
    <s v="OEM Parts and Service for Sefac Mobile Vehicle Lifts "/>
    <s v="SEFAC"/>
    <x v="15"/>
    <n v="0"/>
    <m/>
    <d v="2012-03-07T00:00:00"/>
    <d v="2012-07-01T00:00:00"/>
    <d v="2013-06-30T00:00:00"/>
    <n v="2013"/>
    <n v="6"/>
    <x v="8"/>
    <x v="3"/>
    <x v="0"/>
    <x v="0"/>
    <m/>
    <m/>
    <m/>
    <m/>
    <s v="Normal"/>
  </r>
  <r>
    <x v="7"/>
    <s v="Green"/>
    <s v="None"/>
    <s v="P509294"/>
    <s v="FLEET"/>
    <s v="B50001092"/>
    <s v="OEM Parts &amp; Service for  GMC Heavy Duty Trucks (DGS)"/>
    <s v="Bob Bell Automotive Group"/>
    <x v="33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20967"/>
    <s v="FLEET"/>
    <s v="06000"/>
    <s v="Parts and Service for Nitro Pro NTF-515 Tire Inflation System"/>
    <s v="Myers Tire Supply"/>
    <x v="135"/>
    <n v="0"/>
    <m/>
    <s v="-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2"/>
    <s v="FLEET"/>
    <s v="B50001098"/>
    <s v="OEM Parts &amp; Service for Detroit Engines and Allison Transmissions"/>
    <s v="Harbor Truck Sales &amp; Service T/A Baltimore Freightliner"/>
    <x v="2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0"/>
    <s v="FLEET"/>
    <s v="B50001098"/>
    <s v="OEM Parts &amp; Service for Detroit Engines and Allison Transmissions"/>
    <s v="Norris Chesapeake Ford Truck Sales"/>
    <x v="282"/>
    <n v="0"/>
    <m/>
    <d v="2013-01-09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1"/>
    <s v="FLEET"/>
    <s v="B50001098"/>
    <s v="OEM Parts &amp; Service for Detroit Engines and Allison Transmissions"/>
    <s v="Johnson &amp; Towers"/>
    <x v="125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847"/>
    <s v="FLEET"/>
    <s v="06000"/>
    <s v="OEM Parts and Service for Mack Trucks"/>
    <s v="Baltimore Mack Trucks"/>
    <x v="283"/>
    <n v="0"/>
    <m/>
    <d v="2012-06-06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14303"/>
    <s v="FLEET"/>
    <s v="B50001427"/>
    <s v="Aftermarket Parts and Supplies for Cars and Light Trucks (FLEET)"/>
    <s v="ROK Brothers, Inc."/>
    <x v="284"/>
    <n v="0"/>
    <m/>
    <d v="2012-12-12T00:00:00"/>
    <d v="2011-08-10T00:00:00"/>
    <d v="2013-07-31T00:00:00"/>
    <n v="2013"/>
    <n v="7"/>
    <x v="9"/>
    <x v="18"/>
    <x v="0"/>
    <x v="0"/>
    <m/>
    <m/>
    <m/>
    <m/>
    <s v="Normal"/>
  </r>
  <r>
    <x v="7"/>
    <s v="Green"/>
    <s v="None"/>
    <s v="P514297"/>
    <s v="FLEET"/>
    <s v="B50001427"/>
    <s v="Aftermarket Parts and Supplies for Cars and Light Trucks (FLEET)"/>
    <s v="Baltimore Auto Supply"/>
    <x v="285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8"/>
    <s v="FLEET"/>
    <s v="B50001427"/>
    <s v="Aftermarket Parts and Supplies for Cars and Light Trucks (FLEET)"/>
    <s v="Uni-Select USA, Inc."/>
    <x v="286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9"/>
    <s v="FLEET"/>
    <s v="B50001427"/>
    <s v="Aftermarket Parts and Supplies for Cars and Light Trucks (FLEET)"/>
    <s v="Quality Automotive Warehouse"/>
    <x v="287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0"/>
    <s v="FLEET"/>
    <s v="B50001427"/>
    <s v="Aftermarket Parts and Supplies for Cars and Light Trucks (FLEET)"/>
    <s v="Parts Authority southern"/>
    <x v="288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1"/>
    <s v="FLEET"/>
    <s v="B50001427"/>
    <s v="Aftermarket Parts and Supplies for Cars and Light Trucks (FLEET)"/>
    <s v="Fleetpride, Inc."/>
    <x v="245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2"/>
    <s v="FLEET"/>
    <s v="B50001427"/>
    <s v="Aftermarket Parts and Supplies for Cars and Light Trucks (FLEET)"/>
    <s v="Salvo Limited Partnership"/>
    <x v="289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4"/>
    <s v="FLEET"/>
    <s v="B50001427"/>
    <s v="Aftermarket Parts and Supplies for Cars and Light Trucks (FLEET)"/>
    <s v="Service Parts dba Papa Auto Parts"/>
    <x v="290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5"/>
    <s v="FLEET"/>
    <s v="B50001427"/>
    <s v="Aftermarket Parts and Supplies for Cars and Light Trucks (FLEET)"/>
    <s v="CRW Parts"/>
    <x v="291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6"/>
    <s v="FLEET"/>
    <s v="B50001427"/>
    <s v="Aftermarket Parts and Supplies for Cars and Light Trucks (FLEET)"/>
    <s v="Globe Electric"/>
    <x v="292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09023"/>
    <s v="FLEET"/>
    <s v="06000"/>
    <s v="OEM Parts, Services and Warranty Repairs for Peterbilt Heavy Trucks"/>
    <s v="Peterbilt of Baltimore"/>
    <x v="15"/>
    <n v="0"/>
    <m/>
    <d v="2012-06-13T00:00:00"/>
    <d v="2012-08-12T00:00:00"/>
    <d v="2013-08-11T00:00:00"/>
    <n v="2013"/>
    <n v="8"/>
    <x v="10"/>
    <x v="3"/>
    <x v="0"/>
    <x v="0"/>
    <m/>
    <m/>
    <m/>
    <m/>
    <s v="Normal"/>
  </r>
  <r>
    <x v="7"/>
    <s v="Green"/>
    <s v="None"/>
    <s v="P503392"/>
    <s v="FLEET"/>
    <s v="08000"/>
    <s v="OEM Parts and Service for Altec Bucket Trucks  (Fleet)"/>
    <s v="Altec, Inc."/>
    <x v="251"/>
    <n v="0"/>
    <m/>
    <d v="2012-07-11T00:00:00"/>
    <d v="2012-08-13T00:00:00"/>
    <d v="2013-08-12T00:00:00"/>
    <n v="2013"/>
    <n v="8"/>
    <x v="10"/>
    <x v="0"/>
    <x v="0"/>
    <x v="0"/>
    <m/>
    <m/>
    <m/>
    <m/>
    <s v="Normal"/>
  </r>
  <r>
    <x v="7"/>
    <s v="Green"/>
    <s v="None"/>
    <m/>
    <s v="FLEET"/>
    <s v="B50002449"/>
    <s v="3/4 Ton Pickup Trucks with a Sweeper Body"/>
    <s v="Maryland Industrial Trucks, Inc."/>
    <x v="293"/>
    <n v="0"/>
    <m/>
    <d v="2012-08-08T00:00:00"/>
    <d v="2012-08-15T00:00:00"/>
    <d v="2013-08-14T00:00:00"/>
    <n v="2013"/>
    <n v="8"/>
    <x v="10"/>
    <x v="0"/>
    <x v="0"/>
    <x v="0"/>
    <m/>
    <m/>
    <m/>
    <m/>
    <s v="Normal"/>
  </r>
  <r>
    <x v="7"/>
    <s v="Green"/>
    <s v="None"/>
    <s v="P518112"/>
    <s v="DGS"/>
    <s v="06000"/>
    <s v="GM Vehicle and Commercial Technical Training"/>
    <s v="Raytheon Professional Services, LLC"/>
    <x v="265"/>
    <n v="0"/>
    <m/>
    <d v="2012-12-12T00:00:00"/>
    <d v="2012-08-17T00:00:00"/>
    <d v="2013-08-16T00:00:00"/>
    <n v="2013"/>
    <n v="8"/>
    <x v="10"/>
    <x v="1"/>
    <x v="0"/>
    <x v="0"/>
    <m/>
    <m/>
    <m/>
    <m/>
    <s v="Normal"/>
  </r>
  <r>
    <x v="7"/>
    <s v="Green"/>
    <s v="None"/>
    <s v="P514551"/>
    <s v="FLEET"/>
    <s v="B50001550"/>
    <s v="OEM Parts and Services for Onan and Cummins Generators"/>
    <s v="Cummins Power Systems, Inc."/>
    <x v="66"/>
    <n v="0"/>
    <m/>
    <d v="2012-02-08T00:00:00"/>
    <d v="2010-08-24T00:00:00"/>
    <d v="2013-08-23T00:00:00"/>
    <n v="2013"/>
    <n v="8"/>
    <x v="10"/>
    <x v="1"/>
    <x v="0"/>
    <x v="0"/>
    <m/>
    <m/>
    <m/>
    <m/>
    <s v="Normal"/>
  </r>
  <r>
    <x v="7"/>
    <s v="Green"/>
    <s v="None"/>
    <s v="P510150"/>
    <s v="FLEET"/>
    <s v="06000"/>
    <s v="O.E.M. Parts and Service for JCB and Lee Boy Equipment (Gen. Serv.)"/>
    <s v="Valley Supply &amp; Equipment"/>
    <x v="294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80"/>
    <s v="FLEET"/>
    <s v="B50001138"/>
    <s v="OEM Parts and Service for Harley-Davidson Motorcycles "/>
    <s v="Harley-Davidson Buell Store"/>
    <x v="253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79"/>
    <s v="FLEET"/>
    <s v="B50001145"/>
    <s v="OEM Repair Service for Chrysler Vehicles"/>
    <s v="Heritage Chrysler Jeep"/>
    <x v="50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10078"/>
    <s v="FLEET"/>
    <s v="08000"/>
    <s v="OEM Parts and Service for Caterpillar Equipment"/>
    <s v="Alban Tractor Co."/>
    <x v="295"/>
    <n v="0"/>
    <m/>
    <d v="2013-01-16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m/>
    <s v="DGS"/>
    <s v="08000"/>
    <s v="CNG Fueling  at state of MD Facilities"/>
    <s v="Mansfield Oil Company"/>
    <x v="152"/>
    <n v="0"/>
    <m/>
    <s v="-"/>
    <d v="2012-09-01T00:00:00"/>
    <d v="2013-08-31T00:00:00"/>
    <n v="2013"/>
    <n v="8"/>
    <x v="10"/>
    <x v="1"/>
    <x v="0"/>
    <x v="0"/>
    <m/>
    <m/>
    <m/>
    <m/>
    <s v="Normal"/>
  </r>
  <r>
    <x v="7"/>
    <s v="Green"/>
    <s v="None"/>
    <s v="P503919"/>
    <s v="FLEET"/>
    <s v="08000"/>
    <s v="OEM Parts and Service for New Medic Units   (Fleet)"/>
    <s v="FESCO Emergency Sales"/>
    <x v="3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03921"/>
    <s v="FLEET"/>
    <s v="08000"/>
    <s v="OEM Parts &amp; Service for ASAP Rescue Vehicles  (Fleet)"/>
    <s v="Pete's Cycle, Inc."/>
    <x v="25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14856"/>
    <s v="FLEET"/>
    <s v="08000"/>
    <s v="OEM Parts and Repairs for Munice Pumps, Power Take OFF Units and Valves (FLEET)"/>
    <s v="TRI BMS, LLC d/b/a R &amp; M Equipment"/>
    <x v="16"/>
    <n v="0"/>
    <m/>
    <d v="2010-09-15T00:00:00"/>
    <d v="2010-09-16T00:00:00"/>
    <d v="2013-09-15T00:00:00"/>
    <n v="2013"/>
    <n v="9"/>
    <x v="11"/>
    <x v="1"/>
    <x v="0"/>
    <x v="0"/>
    <m/>
    <m/>
    <m/>
    <m/>
    <s v="Normal"/>
  </r>
  <r>
    <x v="7"/>
    <s v="Green"/>
    <s v="None"/>
    <s v="P504705"/>
    <s v="FLEET"/>
    <s v="08000"/>
    <s v="OEM Parts and Service for New Way E-Z Pacs   (Fleet)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715"/>
    <s v="FLEET"/>
    <s v="08000"/>
    <s v="OEM Parts and Service for K-Pacs - Roll Offs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162"/>
    <s v="FLEET"/>
    <s v="08000"/>
    <s v="OEM Parts and Service for E.J. Ward Canceivers (Fleet)"/>
    <s v="E. J. Ward, Inc."/>
    <x v="39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0047"/>
    <s v="FLEET"/>
    <m/>
    <s v="OEM Parts, Service and Warranty Repairs for Freightliner Heavy Trucks (FLEET)"/>
    <s v="Harbor Truck Sales &amp; Service T/A Baltimore Freightliner"/>
    <x v="297"/>
    <n v="0"/>
    <m/>
    <d v="2012-07-11T00:00:00"/>
    <d v="2012-10-01T00:00:00"/>
    <d v="2013-09-30T00:00:00"/>
    <n v="2013"/>
    <n v="9"/>
    <x v="11"/>
    <x v="3"/>
    <x v="0"/>
    <x v="0"/>
    <m/>
    <m/>
    <m/>
    <m/>
    <s v="Normal"/>
  </r>
  <r>
    <x v="7"/>
    <s v="Green"/>
    <s v="None"/>
    <s v="P504171"/>
    <s v="FLEET"/>
    <s v="08000"/>
    <s v="Chemicals for BG automatic Transmission Machines (DGS-FLEET)"/>
    <s v="Crovato Products &amp; Service"/>
    <x v="124"/>
    <n v="0"/>
    <m/>
    <d v="2012-06-06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4834"/>
    <s v="FLEET"/>
    <s v="B50001524"/>
    <s v="OEM Parts &amp; Service for FUSO Mitsubishi Trucks (FLEET)"/>
    <s v="Waste Equipment Sales &amp; Service, LLC"/>
    <x v="298"/>
    <n v="0"/>
    <m/>
    <d v="2012-01-11T00:00:00"/>
    <d v="2010-10-01T00:00:00"/>
    <d v="2013-09-30T00:00:00"/>
    <n v="2013"/>
    <n v="9"/>
    <x v="11"/>
    <x v="1"/>
    <x v="0"/>
    <x v="0"/>
    <m/>
    <m/>
    <m/>
    <m/>
    <s v="Normal"/>
  </r>
  <r>
    <x v="7"/>
    <s v="Green"/>
    <s v="None"/>
    <s v="P504932"/>
    <s v="FLEET"/>
    <s v="08000"/>
    <s v="Repair of Transfer Trailers &amp; Tankers  (Fleet)"/>
    <s v="Brody Trailer"/>
    <x v="299"/>
    <n v="0"/>
    <m/>
    <d v="2012-08-22T00:00:00"/>
    <d v="2012-10-22T00:00:00"/>
    <d v="2013-10-21T00:00:00"/>
    <n v="2013"/>
    <n v="10"/>
    <x v="12"/>
    <x v="0"/>
    <x v="0"/>
    <x v="0"/>
    <m/>
    <m/>
    <m/>
    <s v="Yes - Grid Sheet / Summary Invoice"/>
    <s v="Special"/>
  </r>
  <r>
    <x v="7"/>
    <s v="Green"/>
    <s v="None"/>
    <m/>
    <s v="FLEET"/>
    <s v="06000"/>
    <s v="Pierce Tiller Aerial Fire Trucks"/>
    <s v="Atlantic Emergency Solutions"/>
    <x v="300"/>
    <n v="0"/>
    <m/>
    <d v="2012-10-24T00:00:00"/>
    <d v="2012-10-24T00:00:00"/>
    <d v="2013-10-23T00:00:00"/>
    <n v="2013"/>
    <n v="10"/>
    <x v="12"/>
    <x v="0"/>
    <x v="0"/>
    <x v="0"/>
    <m/>
    <m/>
    <m/>
    <m/>
    <s v="Normal"/>
  </r>
  <r>
    <x v="7"/>
    <s v="Green"/>
    <s v="None"/>
    <s v="P505248"/>
    <s v="FLEET"/>
    <s v="08000"/>
    <s v="OEM Parts and Service for ODB Brand Leaf Collection Systems  (Fleet)"/>
    <s v="Old Dominion Brush Co."/>
    <x v="301"/>
    <n v="0"/>
    <m/>
    <d v="2012-08-15T00:00:00"/>
    <d v="2012-10-29T00:00:00"/>
    <d v="2013-10-28T00:00:00"/>
    <n v="2013"/>
    <n v="10"/>
    <x v="12"/>
    <x v="0"/>
    <x v="0"/>
    <x v="0"/>
    <m/>
    <m/>
    <m/>
    <m/>
    <s v="Normal"/>
  </r>
  <r>
    <x v="7"/>
    <s v="Green"/>
    <s v="None"/>
    <s v="P510932"/>
    <s v="FLEET"/>
    <s v="B50001170"/>
    <s v="Aftermarket Detroit Engine Heavy Truck Parts and Services"/>
    <s v="Multiparts and Services"/>
    <x v="302"/>
    <n v="0"/>
    <m/>
    <d v="2012-10-03T00:00:00"/>
    <d v="2012-11-01T00:00:00"/>
    <d v="2013-10-31T00:00:00"/>
    <n v="2013"/>
    <n v="10"/>
    <x v="12"/>
    <x v="19"/>
    <x v="0"/>
    <x v="0"/>
    <m/>
    <m/>
    <m/>
    <m/>
    <s v="Normal"/>
  </r>
  <r>
    <x v="7"/>
    <s v="Green"/>
    <s v="None"/>
    <s v="P511343"/>
    <s v="FLEET"/>
    <s v="B50001103"/>
    <s v="Automotive Hardware:  Fasteners, Nuts &amp; Bolts, Etc. (FLEET)"/>
    <s v="Midwest Motor Supply d/b/a Kimball Midwest (2nd Call)"/>
    <x v="29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0825"/>
    <s v="FLEET"/>
    <s v="B50001103"/>
    <s v="Automotive Hardware:  Fasteners, Nuts &amp; Bolts, Etc. (FLEET)"/>
    <s v="Robnet, Inc (1st Call)"/>
    <x v="303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5185"/>
    <s v="FLEET"/>
    <s v="B50001415"/>
    <s v="Body Shop Repair Service (FLEET)"/>
    <s v="Harbor Truck Sales &amp; Service T/A Baltimore Freightliner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6"/>
    <s v="FLEET"/>
    <s v="B50001415"/>
    <s v="Body Shop Repair Service (FLEET)"/>
    <s v="Middleton &amp; Meads Company, Inc.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9"/>
    <s v="FLEET"/>
    <s v="B50001415"/>
    <s v="Body Shop Repair Service (FLEET)"/>
    <s v="Donahoo Collision Center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0"/>
    <s v="FLEET"/>
    <s v="B50001415"/>
    <s v="Body Shop Repair Service (FLEET)"/>
    <s v="Lords Collision Experts t/a Security Auto Body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7"/>
    <s v="FLEET"/>
    <s v="B50001415"/>
    <s v="Body Shop Repair Service (FLEET)"/>
    <s v="Valley Chevrolet, UC t/a Fox Chevrolet Timonium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4"/>
    <s v="FLEET"/>
    <s v="B50001415"/>
    <s v="Body Shop Repair Service (FLEET)"/>
    <s v="Herman Born &amp; Sons, Inc.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2"/>
    <s v="FLEET"/>
    <s v="B50001415"/>
    <s v="Body Shop Repair Service (FLEET)"/>
    <s v="Beaver's auto Body Repair Center, Inc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1"/>
    <s v="FLEET"/>
    <s v="B50001415"/>
    <s v="Body Shop Repair Service (FLEET)"/>
    <s v="R &amp; E Body &amp; Paint, In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0"/>
    <s v="FLEET"/>
    <s v="B50001415"/>
    <s v="Body Shop Repair Service (FLEET)"/>
    <s v="Al Packer's White Marsh Ford, Lo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3"/>
    <s v="FLEET"/>
    <s v="B50001415"/>
    <s v="Body Shop Repair Service (FLEET)"/>
    <s v="C &amp; W Body &amp; Fender Shop, Inc.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8"/>
    <s v="FLEET"/>
    <s v="B50001415"/>
    <s v="Body Shop Repair Service "/>
    <s v="Linthicum-Ferndale Auto Body, LLC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349"/>
    <s v="FLEET"/>
    <s v="06000"/>
    <s v="Fleet Inspection Testing Unit for VEIP (Emissions) "/>
    <s v="Environmental Systems Products Holding, Inc."/>
    <x v="305"/>
    <n v="0"/>
    <m/>
    <d v="2010-10-13T00:00:00"/>
    <d v="2010-11-03T00:00:00"/>
    <d v="2013-11-02T00:00:00"/>
    <n v="2013"/>
    <n v="11"/>
    <x v="28"/>
    <x v="1"/>
    <x v="0"/>
    <x v="0"/>
    <m/>
    <m/>
    <m/>
    <m/>
    <s v="Normal"/>
  </r>
  <r>
    <x v="7"/>
    <s v="Green"/>
    <s v="None"/>
    <s v="P515574"/>
    <s v="FLEET"/>
    <s v="08000"/>
    <s v="OEM Parts and Service for Ward Diesel Filters"/>
    <s v="Meier Diesel Filter, Inc d/b/b Ward Diesel Filter Systems"/>
    <x v="288"/>
    <n v="0"/>
    <m/>
    <d v="2010-11-24T00:00:00"/>
    <d v="2010-11-24T00:00:00"/>
    <d v="2013-11-23T00:00:00"/>
    <n v="2013"/>
    <n v="11"/>
    <x v="28"/>
    <x v="1"/>
    <x v="0"/>
    <x v="0"/>
    <m/>
    <m/>
    <m/>
    <m/>
    <s v="Normal"/>
  </r>
  <r>
    <x v="7"/>
    <s v="Green"/>
    <s v="None"/>
    <s v="P504159"/>
    <s v="FLEET"/>
    <s v="08000"/>
    <s v="O.E.M. Parts and Service for Elgin Sweepers and Vactor Sewer Vacs  (Fleet)"/>
    <s v="Maryland Industrial Trucks, Inc."/>
    <x v="172"/>
    <n v="0"/>
    <m/>
    <d v="2012-10-10T00:00:00"/>
    <d v="2012-11-30T00:00:00"/>
    <d v="2013-11-29T00:00:00"/>
    <n v="2013"/>
    <n v="11"/>
    <x v="28"/>
    <x v="0"/>
    <x v="0"/>
    <x v="0"/>
    <m/>
    <m/>
    <m/>
    <m/>
    <s v="Normal"/>
  </r>
  <r>
    <x v="7"/>
    <s v="Green"/>
    <s v="None"/>
    <s v="P514636"/>
    <s v="CITYWIDE"/>
    <s v="B50001178"/>
    <s v="Diesel Fuel for Generators"/>
    <s v="J.J. Adams Fuel Oil Company"/>
    <x v="306"/>
    <n v="0"/>
    <m/>
    <d v="2012-11-07T00:00:00"/>
    <d v="2012-12-01T00:00:00"/>
    <d v="2013-11-30T00:00:00"/>
    <n v="2013"/>
    <n v="11"/>
    <x v="28"/>
    <x v="3"/>
    <x v="13"/>
    <x v="0"/>
    <m/>
    <m/>
    <m/>
    <m/>
    <s v="Normal"/>
  </r>
  <r>
    <x v="7"/>
    <s v="Green"/>
    <s v="None"/>
    <s v="P515945"/>
    <s v="FLEET"/>
    <s v="B50001637"/>
    <s v="Truck Accessories"/>
    <s v="Acres Automotive, Inc"/>
    <x v="307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s v="P515946"/>
    <s v="FLEET"/>
    <s v="B50001637"/>
    <s v="Truck Accessories"/>
    <s v="Annapolis Discount Tires, Inc. t/a Truck N' Stuff"/>
    <x v="308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m/>
    <s v="DPW"/>
    <s v="B50002536"/>
    <s v="Crew Cab Trucks with a Utility Body"/>
    <s v="Apple Ford, Inc."/>
    <x v="309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0"/>
    <s v="Backhoe Loaders with Tag Along Trailers"/>
    <s v="Valley Supply &amp; Equipment"/>
    <x v="310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1"/>
    <s v="Dump Trucks"/>
    <s v="Chesapeake Ford Truck Sales"/>
    <x v="311"/>
    <n v="0"/>
    <m/>
    <d v="2001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s v="P505767"/>
    <s v="FLEET"/>
    <s v="B50000725"/>
    <s v="New Holland OEM Parts &amp; Service (DPW)"/>
    <s v="Security Equipment Company"/>
    <x v="29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7"/>
    <s v="Green"/>
    <s v="None"/>
    <m/>
    <s v="FLEET"/>
    <s v="B50002494"/>
    <s v="Extended Diesel Cargo Van with TV Inspection system"/>
    <s v="RS Technical Services, Inc."/>
    <x v="312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Valley Supply &amp; Equipment"/>
    <x v="313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Correlli, Inc"/>
    <x v="314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s v="Various"/>
    <s v="FLEET"/>
    <s v="B50000753"/>
    <s v="Heavy Duty Transmissions and Differentials (Fleet)"/>
    <s v="Holabird Enterprises of Maryland, Inc t/a Transtech Transmission Center"/>
    <x v="252"/>
    <n v="0"/>
    <m/>
    <d v="2012-09-26T00:00:00"/>
    <d v="2012-12-24T00:00:00"/>
    <d v="2013-12-23T00:00:00"/>
    <n v="2013"/>
    <n v="12"/>
    <x v="13"/>
    <x v="0"/>
    <x v="11"/>
    <x v="0"/>
    <m/>
    <m/>
    <m/>
    <m/>
    <s v="Normal"/>
  </r>
  <r>
    <x v="7"/>
    <s v="Green"/>
    <s v="None"/>
    <m/>
    <s v="FLEET"/>
    <s v="B50002690"/>
    <s v="Decals for Fire Apparatus"/>
    <s v="Shannon-Baum Signs"/>
    <x v="66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7"/>
    <s v="Green"/>
    <s v="None"/>
    <s v="P511620"/>
    <s v="FLEET"/>
    <s v="B50001224"/>
    <s v="Waste Paint Removal and Service and Lease/Maintenance for Manual Paint Gun Cleaning Station"/>
    <s v="Safety-Kleen Systems, Inc."/>
    <x v="152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7"/>
    <s v="Green"/>
    <s v="None"/>
    <s v="P515955"/>
    <s v="FLEET"/>
    <s v="B50001730"/>
    <s v="OEM Parts for LTI Hook and Ladder Trucks "/>
    <s v="Fire Line Equipment"/>
    <x v="253"/>
    <n v="0"/>
    <m/>
    <d v="2011-01-19T00:00:00"/>
    <d v="2011-01-19T00:00:00"/>
    <d v="2014-01-18T00:00:00"/>
    <n v="2014"/>
    <n v="1"/>
    <x v="14"/>
    <x v="1"/>
    <x v="0"/>
    <x v="0"/>
    <m/>
    <m/>
    <m/>
    <m/>
    <s v="Normal"/>
  </r>
  <r>
    <x v="7"/>
    <s v="Green"/>
    <s v="None"/>
    <s v="Various"/>
    <s v="FLEET"/>
    <s v="B50000672"/>
    <s v="Heavy Duty Automatic Transmission  (Fleet)"/>
    <s v="Holabird Enterprises of Maryland, Inc t/a Transtech Transmission Center"/>
    <x v="315"/>
    <n v="0"/>
    <m/>
    <d v="2012-02-05T00:00:00"/>
    <d v="2013-01-28T00:00:00"/>
    <d v="2014-01-27T00:00:00"/>
    <n v="2014"/>
    <n v="1"/>
    <x v="14"/>
    <x v="0"/>
    <x v="0"/>
    <x v="0"/>
    <m/>
    <m/>
    <m/>
    <m/>
    <s v="Normal"/>
  </r>
  <r>
    <x v="7"/>
    <s v="Green"/>
    <s v="None"/>
    <s v="P511897"/>
    <s v="FLEET"/>
    <s v="B50001270"/>
    <s v="Hydraulic Hoses and Fittings"/>
    <s v="Thomas Industrial Products/Tipco "/>
    <x v="251"/>
    <n v="0"/>
    <m/>
    <d v="2012-11-14T00:00:00"/>
    <d v="2013-02-01T00:00:00"/>
    <d v="2014-01-31T00:00:00"/>
    <n v="2014"/>
    <n v="1"/>
    <x v="14"/>
    <x v="3"/>
    <x v="0"/>
    <x v="0"/>
    <m/>
    <m/>
    <m/>
    <m/>
    <s v="Normal"/>
  </r>
  <r>
    <x v="7"/>
    <s v="Green"/>
    <s v="None"/>
    <s v="P506244"/>
    <s v="FLEET"/>
    <s v="06000"/>
    <s v="OEM  Parts and Service for Bobcat Equipment"/>
    <s v="Bobcat of Baltimore"/>
    <x v="302"/>
    <n v="0"/>
    <m/>
    <d v="2012-11-21T00:00:00"/>
    <d v="2013-02-04T00:00:00"/>
    <d v="2014-02-03T00:00:00"/>
    <n v="2014"/>
    <n v="2"/>
    <x v="29"/>
    <x v="0"/>
    <x v="0"/>
    <x v="0"/>
    <m/>
    <m/>
    <m/>
    <m/>
    <s v="Normal"/>
  </r>
  <r>
    <x v="7"/>
    <s v="Green"/>
    <s v="None"/>
    <s v="Various"/>
    <s v="FLEET"/>
    <s v="B50000633"/>
    <s v="Automotive Radiators &amp; Heaters (Fleet)"/>
    <s v="ABC Radiator"/>
    <x v="253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Various"/>
    <s v="FLEET"/>
    <s v="B50000633"/>
    <s v="Automotive Radiators &amp; Heaters (Fleet)"/>
    <s v="Cummins Radiator Company"/>
    <x v="301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P507774"/>
    <s v="FLEET"/>
    <s v="B50000843"/>
    <s v="Automotive Paints and Supplies  (DPW-Fleet)"/>
    <s v="Sherwin-Williams Automotive Finishes Co."/>
    <x v="48"/>
    <n v="0"/>
    <m/>
    <d v="2012-11-21T00:00:00"/>
    <d v="2013-03-04T00:00:00"/>
    <d v="2014-03-03T00:00:00"/>
    <n v="2014"/>
    <n v="3"/>
    <x v="44"/>
    <x v="0"/>
    <x v="0"/>
    <x v="0"/>
    <m/>
    <m/>
    <m/>
    <m/>
    <s v="Normal"/>
  </r>
  <r>
    <x v="7"/>
    <s v="Green"/>
    <s v="None"/>
    <s v="P506992"/>
    <s v="FLEET"/>
    <s v="B50000933"/>
    <s v="Automotive Starters and Alternators  (Fleet)"/>
    <s v="P&amp;H Auto Electric, Inc."/>
    <x v="316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6993"/>
    <s v="FLEET"/>
    <s v="B50000933"/>
    <s v="Automotive Starters and Alternators  (Fleet)"/>
    <s v="Best Battery Company, Inc"/>
    <x v="277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7496"/>
    <s v="FLEET"/>
    <s v="08000"/>
    <s v="OEM Parts and Service for Toro Equipment"/>
    <s v="Turf Equipment and Supply Company"/>
    <x v="317"/>
    <n v="0"/>
    <m/>
    <d v="2012-11-21T00:00:00"/>
    <d v="2013-03-24T00:00:00"/>
    <d v="2014-03-23T00:00:00"/>
    <n v="2014"/>
    <n v="3"/>
    <x v="44"/>
    <x v="0"/>
    <x v="0"/>
    <x v="0"/>
    <m/>
    <m/>
    <m/>
    <m/>
    <s v="Normal"/>
  </r>
  <r>
    <x v="7"/>
    <s v="Green"/>
    <s v="None"/>
    <s v="P506994"/>
    <s v="FLEET"/>
    <s v="B50000933"/>
    <s v="Automotive Starters and Alternators  (Fleet)"/>
    <s v="D. D. &amp; M., Inc."/>
    <x v="302"/>
    <n v="0"/>
    <m/>
    <d v="2012-11-21T00:00:00"/>
    <d v="2013-03-13T00:00:00"/>
    <d v="2014-03-24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5764"/>
    <s v="FLEET"/>
    <s v="B50000665"/>
    <s v="Automotive OEM Parts &amp; Service for Ford Vehicles -(Fleet)"/>
    <s v="Apple Ford"/>
    <x v="32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6"/>
    <s v="FLEET"/>
    <s v="B50000665"/>
    <s v="Automotive OEM Parts &amp; Service for Ford Vehicles (Fleet)"/>
    <s v="Valley Chevrolet"/>
    <x v="318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2"/>
    <s v="FLEET"/>
    <s v="B50000665"/>
    <s v="Automotive OEM Parts &amp; Service for Ford Vehicles (Fleet)"/>
    <s v="Al Packer's White Marsh Ford, Loc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3"/>
    <s v="FLEET"/>
    <s v="B50000665"/>
    <s v="Automotive OEM Parts &amp; Service for Ford Vehicles(Fleet)"/>
    <s v="Heritage Automotive"/>
    <x v="320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5"/>
    <s v="FLEET"/>
    <s v="B50000665"/>
    <s v="Automotive OEM Parts &amp; Service  for Ford Vehicles(Fleet)"/>
    <s v="Packer Norris Parts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None"/>
    <s v="P517203"/>
    <s v="FLEET"/>
    <s v="06000"/>
    <s v="Body and Fender Parts"/>
    <s v="Keystone Automotive Industries, Inc."/>
    <x v="278"/>
    <n v="0"/>
    <m/>
    <d v="2011-04-06T00:00:00"/>
    <d v="2011-05-01T00:00:00"/>
    <d v="2014-04-30T00:00:00"/>
    <n v="2014"/>
    <n v="4"/>
    <x v="15"/>
    <x v="1"/>
    <x v="0"/>
    <x v="0"/>
    <m/>
    <m/>
    <m/>
    <m/>
    <s v="Normal"/>
  </r>
  <r>
    <x v="7"/>
    <s v="Green"/>
    <s v="None"/>
    <s v="P517192"/>
    <s v="FLEET"/>
    <s v="B50001929"/>
    <s v="OEM Parts and Service for GEM Electric Vehicles"/>
    <s v="Fox Chevrolet, LLC"/>
    <x v="66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7"/>
    <s v="Green"/>
    <s v="None"/>
    <s v="P509356"/>
    <s v="FLEET"/>
    <s v="B50001081"/>
    <s v="Marine Repair Service and Parts  (Fleet)  "/>
    <s v="Marcon Engineering Services"/>
    <x v="321"/>
    <n v="0"/>
    <m/>
    <d v="2012-03-07T00:00:00"/>
    <d v="2012-07-01T00:00:00"/>
    <d v="2014-06-30T00:00:00"/>
    <n v="2014"/>
    <n v="6"/>
    <x v="34"/>
    <x v="0"/>
    <x v="0"/>
    <x v="0"/>
    <m/>
    <m/>
    <m/>
    <m/>
    <s v="Normal"/>
  </r>
  <r>
    <x v="7"/>
    <s v="Green"/>
    <s v="None"/>
    <s v="P517253"/>
    <s v="FLEET"/>
    <s v="B50001903"/>
    <s v="Assorted Light Bars &amp; Light Sets (DPW/Fleet)"/>
    <s v="East Coast Emergency Lighting"/>
    <x v="25"/>
    <n v="0"/>
    <m/>
    <d v="2011-05-25T00:00:00"/>
    <d v="2011-07-01T00:00:00"/>
    <d v="2014-06-30T00:00:00"/>
    <n v="2014"/>
    <n v="6"/>
    <x v="34"/>
    <x v="1"/>
    <x v="0"/>
    <x v="0"/>
    <m/>
    <m/>
    <m/>
    <m/>
    <s v="Normal"/>
  </r>
  <r>
    <x v="7"/>
    <s v="Green"/>
    <s v="None"/>
    <s v="P518466"/>
    <s v="FLEET"/>
    <s v="B50001979"/>
    <s v="Maintenance, Parts and Repairs for Fire Boats - FIRST CALL"/>
    <s v="Marcon Engineering Services"/>
    <x v="303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5"/>
    <s v="FLEET"/>
    <s v="B50001979"/>
    <s v="Maintenance, Parts and Repairs for Fire Boats - SECOND CALL"/>
    <s v="The General Ship Repair Corporation"/>
    <x v="25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4"/>
    <s v="FLEET"/>
    <s v="B50002000"/>
    <s v="Spring and Suspension Repair Services (FLEET_"/>
    <s v="Middleton &amp; Meads Company, Inc."/>
    <x v="262"/>
    <n v="0"/>
    <m/>
    <d v="2011-09-28T00:00:00"/>
    <d v="2011-11-01T00:00:00"/>
    <d v="2014-10-31T00:00:00"/>
    <n v="2014"/>
    <n v="10"/>
    <x v="36"/>
    <x v="1"/>
    <x v="18"/>
    <x v="4"/>
    <m/>
    <m/>
    <m/>
    <m/>
    <s v="Normal"/>
  </r>
  <r>
    <x v="7"/>
    <s v="Green"/>
    <s v="None"/>
    <s v="P517917"/>
    <s v="FLEET"/>
    <s v="B50001978"/>
    <s v="Motor Vehicle Exhaust System Repairs (Fleet)"/>
    <s v="Undercar Specialists Inc. d/b/a Meineke Car Care"/>
    <x v="278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s v="P517918"/>
    <s v="FLEET"/>
    <s v="B50001978"/>
    <s v="Motor Vehicle Exhaust System Repairs (Fleet)"/>
    <s v="Salvo Limited Partnership, LLP"/>
    <x v="322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m/>
    <s v="FLEET"/>
    <s v="B50002291"/>
    <s v="Parts, Service and Maintenance fro In-Ground and Above Ground Lifts"/>
    <s v="C &amp; T Equipment Co. Inc."/>
    <x v="39"/>
    <n v="0"/>
    <m/>
    <d v="2012-03-14T00:00:00"/>
    <d v="2012-03-14T00:00:00"/>
    <d v="2015-03-13T00:00:00"/>
    <n v="2015"/>
    <n v="3"/>
    <x v="17"/>
    <x v="20"/>
    <x v="0"/>
    <x v="0"/>
    <m/>
    <s v="Yes"/>
    <s v="Yes"/>
    <m/>
    <s v="Special"/>
  </r>
  <r>
    <x v="7"/>
    <s v="Green"/>
    <s v="None"/>
    <m/>
    <s v="FLEET"/>
    <s v="B50002358"/>
    <s v="Vehicle Glass Repair &amp; Installation Services - 1st Call"/>
    <s v="Royal Glass Company"/>
    <x v="323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358"/>
    <s v="Vehicle Glass Repair &amp; Installation Services - 2nd Call"/>
    <s v="Millennium 2, Inc."/>
    <x v="15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426"/>
    <s v="RV/Motor Home Repairs "/>
    <s v="Efficiency Enterprises of MD, LLC "/>
    <x v="32"/>
    <n v="0"/>
    <m/>
    <d v="2012-08-08T00:00:00"/>
    <d v="2012-09-01T00:00:00"/>
    <d v="2015-08-31T00:00:00"/>
    <n v="2015"/>
    <n v="8"/>
    <x v="27"/>
    <x v="1"/>
    <x v="0"/>
    <x v="0"/>
    <m/>
    <m/>
    <m/>
    <m/>
    <s v="Normal"/>
  </r>
  <r>
    <x v="7"/>
    <s v="Green"/>
    <s v="None"/>
    <m/>
    <s v="FLEET"/>
    <s v="08000"/>
    <s v="OEM Parts and Service for John Deere Equipment (Fleet)"/>
    <s v="Jesco, Inc."/>
    <x v="262"/>
    <n v="0"/>
    <m/>
    <d v="2012-08-29T00:00:00"/>
    <d v="2012-10-01T00:00:00"/>
    <d v="2015-09-30T00:00:00"/>
    <n v="2015"/>
    <n v="9"/>
    <x v="47"/>
    <x v="1"/>
    <x v="0"/>
    <x v="0"/>
    <m/>
    <m/>
    <m/>
    <m/>
    <s v="Normal"/>
  </r>
  <r>
    <x v="7"/>
    <s v="Green"/>
    <s v="None"/>
    <m/>
    <s v="FLEET"/>
    <s v="B50002515"/>
    <s v="OEM Parts and Service for International Heavy Trucks - 2nd Call"/>
    <s v="West End Service, Inc."/>
    <x v="48"/>
    <n v="0"/>
    <m/>
    <d v="2012-09-26T00:00:00"/>
    <d v="2012-11-01T00:00:00"/>
    <d v="2015-10-31T00:00:00"/>
    <n v="2015"/>
    <n v="10"/>
    <x v="48"/>
    <x v="9"/>
    <x v="19"/>
    <x v="12"/>
    <m/>
    <s v="Yes"/>
    <m/>
    <m/>
    <s v="Special"/>
  </r>
  <r>
    <x v="7"/>
    <s v="Green"/>
    <s v="None"/>
    <m/>
    <s v="FLEET"/>
    <s v="B50002515"/>
    <s v="OEM Parts and Service for International Heavy Trucks - 1st Call"/>
    <s v="Beltway International LLC"/>
    <x v="251"/>
    <n v="0"/>
    <m/>
    <d v="2012-09-26T00:00:00"/>
    <d v="2012-11-01T00:00:00"/>
    <d v="2015-10-31T00:00:00"/>
    <n v="2015"/>
    <n v="10"/>
    <x v="48"/>
    <x v="1"/>
    <x v="0"/>
    <x v="0"/>
    <m/>
    <m/>
    <m/>
    <m/>
    <s v="Normal"/>
  </r>
  <r>
    <x v="7"/>
    <s v="Green"/>
    <s v="None"/>
    <s v="Various"/>
    <s v="FLEET"/>
    <s v="B50002661"/>
    <s v="Inspections and Certifications for Fuel Tanker Trucks"/>
    <s v="Advanced Tank systems, Inc."/>
    <x v="322"/>
    <n v="0"/>
    <m/>
    <d v="2012-11-07T00:00:00"/>
    <d v="2012-11-07T00:00:00"/>
    <d v="2015-11-06T00:00:00"/>
    <n v="2015"/>
    <n v="11"/>
    <x v="46"/>
    <x v="1"/>
    <x v="0"/>
    <x v="0"/>
    <m/>
    <m/>
    <m/>
    <m/>
    <s v="Normal"/>
  </r>
  <r>
    <x v="7"/>
    <s v="Green"/>
    <s v="None"/>
    <m/>
    <s v="FLEET"/>
    <s v="B50002600"/>
    <s v="Vehicle Upholstery Service (Fleet)"/>
    <s v="Smith Auto Service, Inc."/>
    <x v="48"/>
    <n v="0"/>
    <m/>
    <d v="2012-10-24T00:00:00"/>
    <d v="2013-01-01T00:00:00"/>
    <d v="2015-12-31T00:00:00"/>
    <n v="2015"/>
    <n v="12"/>
    <x v="19"/>
    <x v="1"/>
    <x v="0"/>
    <x v="0"/>
    <m/>
    <m/>
    <m/>
    <m/>
    <s v="Normal"/>
  </r>
  <r>
    <x v="7"/>
    <s v="Green"/>
    <s v="None"/>
    <m/>
    <s v="FLEET"/>
    <s v="B50002613"/>
    <s v="Aftermarket Heavy Equipment Repairs (Fleet)"/>
    <s v="Corelli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FleetPride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Waste Equipment Sales &amp; Service, LLC"/>
    <x v="33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THC Enterprises dba Mid Atlantic Waste Systems"/>
    <x v="48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8"/>
    <s v="Blue"/>
    <s v="Red"/>
    <s v="P519724"/>
    <s v="DPW"/>
    <s v="B50002348"/>
    <s v="Mowing - Brooklyn Wetlands "/>
    <s v="Sparks Quality Fence Company"/>
    <x v="324"/>
    <n v="0"/>
    <m/>
    <s v="-"/>
    <d v="2012-03-19T00:00:00"/>
    <d v="2013-03-18T00:00:00"/>
    <n v="2013"/>
    <n v="3"/>
    <x v="5"/>
    <x v="1"/>
    <x v="0"/>
    <x v="0"/>
    <s v="Planned renewal - AGENCY"/>
    <m/>
    <m/>
    <m/>
    <s v="Normal"/>
  </r>
  <r>
    <x v="8"/>
    <s v="Blue"/>
    <s v="Red"/>
    <s v="P516588"/>
    <s v="DGS"/>
    <s v="B50001813"/>
    <s v="Mowing - 19 City Locations"/>
    <s v="Sparks Quality Fence Company"/>
    <x v="325"/>
    <n v="0"/>
    <m/>
    <s v="-"/>
    <d v="2012-03-23T00:00:00"/>
    <d v="2013-03-22T00:00:00"/>
    <n v="2013"/>
    <n v="3"/>
    <x v="5"/>
    <x v="3"/>
    <x v="0"/>
    <x v="0"/>
    <s v="Planned renewal - AGENCY"/>
    <m/>
    <m/>
    <m/>
    <s v="Normal"/>
  </r>
  <r>
    <x v="8"/>
    <s v="Blue"/>
    <s v="Red"/>
    <s v="P512903"/>
    <s v="REC &amp; PARKS"/>
    <s v="B50001231"/>
    <s v="Grass Mowing (Rec. &amp; Parks)"/>
    <s v="Lorenz, Inc."/>
    <x v="326"/>
    <n v="0"/>
    <m/>
    <d v="2012-03-28T00:00:00"/>
    <d v="2012-04-14T00:00:00"/>
    <d v="2013-04-13T00:00:00"/>
    <n v="2013"/>
    <n v="4"/>
    <x v="6"/>
    <x v="1"/>
    <x v="14"/>
    <x v="1"/>
    <s v="Planned renewal - AGENCY"/>
    <m/>
    <m/>
    <m/>
    <s v="Normal"/>
  </r>
  <r>
    <x v="8"/>
    <s v="Blue"/>
    <s v="Yellow"/>
    <s v="P502286"/>
    <s v="CITYWIDE"/>
    <s v="B50000414"/>
    <s v="Paper Lawn and Leaf Bags (CITYWIDE)"/>
    <s v="Duro Bag Manufacturing Company"/>
    <x v="327"/>
    <n v="0"/>
    <m/>
    <d v="2012-03-07T00:00:00"/>
    <d v="2012-05-01T00:00:00"/>
    <d v="2013-04-30T00:00:00"/>
    <n v="2013"/>
    <n v="4"/>
    <x v="6"/>
    <x v="0"/>
    <x v="0"/>
    <x v="0"/>
    <s v="New bid / contract."/>
    <m/>
    <m/>
    <m/>
    <s v="Normal"/>
  </r>
  <r>
    <x v="8"/>
    <s v="Blue"/>
    <s v="None"/>
    <s v="P518416"/>
    <s v="DPW"/>
    <s v="08000"/>
    <s v="Maintenance for Getinge Autoclave and Equipment"/>
    <s v="Getinge USA, Inc."/>
    <x v="328"/>
    <n v="0"/>
    <m/>
    <s v="-"/>
    <d v="2012-07-03T00:00:00"/>
    <d v="2013-07-02T00:00:00"/>
    <n v="2013"/>
    <n v="7"/>
    <x v="9"/>
    <x v="1"/>
    <x v="0"/>
    <x v="0"/>
    <m/>
    <m/>
    <m/>
    <m/>
    <s v="Normal"/>
  </r>
  <r>
    <x v="8"/>
    <s v="Blue"/>
    <s v="None"/>
    <s v="P520875"/>
    <s v="REC &amp; PARKS"/>
    <s v="B50002510"/>
    <s v="Trash Dumpster &amp; Removal Services"/>
    <s v="BFI Waste Service"/>
    <x v="329"/>
    <n v="0"/>
    <m/>
    <s v="-"/>
    <d v="2012-07-23T00:00:00"/>
    <d v="2013-07-22T00:00:00"/>
    <n v="2013"/>
    <n v="7"/>
    <x v="9"/>
    <x v="1"/>
    <x v="0"/>
    <x v="0"/>
    <m/>
    <m/>
    <m/>
    <m/>
    <s v="Normal"/>
  </r>
  <r>
    <x v="8"/>
    <s v="Blue"/>
    <s v="None"/>
    <s v="P521226"/>
    <s v="DPW"/>
    <s v="B50002537"/>
    <s v="Landscaping for Dog Park"/>
    <s v="Lorenz, Inc."/>
    <x v="330"/>
    <n v="0"/>
    <m/>
    <d v="2012-08-22T00:00:00"/>
    <d v="2012-08-22T00:00:00"/>
    <d v="2013-08-21T00:00:00"/>
    <n v="2013"/>
    <n v="8"/>
    <x v="10"/>
    <x v="0"/>
    <x v="0"/>
    <x v="0"/>
    <m/>
    <m/>
    <m/>
    <m/>
    <s v="Normal"/>
  </r>
  <r>
    <x v="8"/>
    <s v="Blue"/>
    <s v="None"/>
    <s v="P521411"/>
    <s v="Various"/>
    <s v="B50002393"/>
    <s v="Trophies and  Awards "/>
    <s v="J. Gilbert, Inc. dba Lamb Awards and Engraving"/>
    <x v="331"/>
    <n v="0"/>
    <m/>
    <d v="2012-08-29T00:00:00"/>
    <d v="2012-08-29T00:00:00"/>
    <d v="2013-08-28T00:00:00"/>
    <n v="2013"/>
    <n v="8"/>
    <x v="10"/>
    <x v="1"/>
    <x v="0"/>
    <x v="0"/>
    <m/>
    <m/>
    <m/>
    <m/>
    <s v="Normal"/>
  </r>
  <r>
    <x v="8"/>
    <s v="Blue"/>
    <s v="None"/>
    <s v="P518003"/>
    <s v="BCPD"/>
    <s v="B50002082"/>
    <s v="Compressed Air &amp; Gas"/>
    <s v="Roberts Oxygen Company"/>
    <x v="332"/>
    <n v="0"/>
    <m/>
    <s v="-"/>
    <d v="2012-09-01T00:00:00"/>
    <d v="2013-08-31T00:00:00"/>
    <n v="2013"/>
    <n v="8"/>
    <x v="10"/>
    <x v="3"/>
    <x v="0"/>
    <x v="0"/>
    <m/>
    <m/>
    <m/>
    <m/>
    <s v="Normal"/>
  </r>
  <r>
    <x v="8"/>
    <s v="Blue"/>
    <s v="None"/>
    <s v="P518126"/>
    <s v="DPW"/>
    <s v="B50002102"/>
    <s v="Chemical Analysis Products"/>
    <s v="Martel Laboratories"/>
    <x v="333"/>
    <n v="0"/>
    <m/>
    <s v="-"/>
    <d v="2011-09-12T00:00:00"/>
    <d v="2013-09-12T00:00:00"/>
    <n v="2013"/>
    <n v="9"/>
    <x v="11"/>
    <x v="0"/>
    <x v="0"/>
    <x v="0"/>
    <m/>
    <m/>
    <m/>
    <m/>
    <s v="Normal"/>
  </r>
  <r>
    <x v="8"/>
    <s v="Blue"/>
    <s v="None"/>
    <s v="P521627"/>
    <s v="CITYWIDE"/>
    <s v="B50002556"/>
    <s v="Major Appliances"/>
    <s v="Business Services"/>
    <x v="334"/>
    <n v="0"/>
    <m/>
    <d v="2012-10-10T00:00:00"/>
    <d v="2012-10-10T00:00:00"/>
    <d v="2013-10-09T00:00:00"/>
    <n v="2013"/>
    <n v="10"/>
    <x v="12"/>
    <x v="1"/>
    <x v="0"/>
    <x v="0"/>
    <m/>
    <m/>
    <m/>
    <m/>
    <s v="Normal"/>
  </r>
  <r>
    <x v="8"/>
    <s v="Blue"/>
    <s v="None"/>
    <m/>
    <s v="REC &amp; PARKS"/>
    <s v="B50002525"/>
    <s v="Jones Falls Trail Interpretive signage"/>
    <s v="Shannon-Baum Signs"/>
    <x v="335"/>
    <n v="0"/>
    <m/>
    <d v="2012-11-07T00:00:00"/>
    <d v="2012-11-07T00:00:00"/>
    <d v="2013-11-06T00:00:00"/>
    <n v="2013"/>
    <n v="11"/>
    <x v="28"/>
    <x v="0"/>
    <x v="0"/>
    <x v="0"/>
    <m/>
    <m/>
    <m/>
    <m/>
    <s v="Normal"/>
  </r>
  <r>
    <x v="8"/>
    <s v="Blue"/>
    <s v="None"/>
    <m/>
    <s v="REC &amp; PARKS"/>
    <s v="B50002620"/>
    <s v="Street Tree supply, Delivery and Planting for Fall 2012 and Spring 2013"/>
    <s v="Lorenz, Inc."/>
    <x v="336"/>
    <n v="0"/>
    <m/>
    <d v="2012-11-07T00:00:00"/>
    <d v="2012-11-07T00:00:00"/>
    <d v="2013-11-06T00:00:00"/>
    <n v="2013"/>
    <n v="11"/>
    <x v="28"/>
    <x v="0"/>
    <x v="3"/>
    <x v="0"/>
    <s v="New Bid each year."/>
    <m/>
    <m/>
    <m/>
    <s v="Normal"/>
  </r>
  <r>
    <x v="8"/>
    <s v="Blue"/>
    <s v="None"/>
    <s v="P515412"/>
    <s v="REC &amp; PARKS"/>
    <s v="B50001693"/>
    <s v="Animal Food (Rec. &amp; Parks)"/>
    <s v="The Gourmet Rodent"/>
    <x v="337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8"/>
    <s v="Blue"/>
    <s v="None"/>
    <s v="P516025"/>
    <s v="REC &amp; PARKS"/>
    <s v="B50001651"/>
    <s v="Concession Stand Staff and Services"/>
    <s v="Simply Good, LLC (Revenue)"/>
    <x v="144"/>
    <n v="0"/>
    <m/>
    <d v="2012-12-05T00:00:00"/>
    <d v="2012-12-05T00:00:00"/>
    <d v="2013-12-04T00:00:00"/>
    <n v="2013"/>
    <n v="12"/>
    <x v="13"/>
    <x v="3"/>
    <x v="0"/>
    <x v="0"/>
    <m/>
    <m/>
    <m/>
    <m/>
    <s v="Normal"/>
  </r>
  <r>
    <x v="8"/>
    <s v="Blue"/>
    <s v="None"/>
    <s v="P521289"/>
    <s v="REC &amp; PARKS"/>
    <s v="06000"/>
    <s v="Yearly Internet Service"/>
    <s v="Comcast"/>
    <x v="338"/>
    <n v="0"/>
    <m/>
    <s v="-"/>
    <d v="2012-08-22T00:00:00"/>
    <d v="2013-12-31T00:00:00"/>
    <n v="2013"/>
    <n v="12"/>
    <x v="13"/>
    <x v="0"/>
    <x v="0"/>
    <x v="0"/>
    <m/>
    <m/>
    <m/>
    <m/>
    <s v="Normal"/>
  </r>
  <r>
    <x v="8"/>
    <s v="Blue"/>
    <s v="None"/>
    <s v="P520119"/>
    <s v="CITYWIDE"/>
    <s v="B50001944"/>
    <s v="Propane  "/>
    <s v="Thompson's Gas and Electric Service, Inc."/>
    <x v="339"/>
    <n v="0"/>
    <m/>
    <d v="2012-03-14T00:00:00"/>
    <d v="2012-03-14T00:00:00"/>
    <d v="2014-03-13T00:00:00"/>
    <n v="2014"/>
    <n v="3"/>
    <x v="44"/>
    <x v="10"/>
    <x v="0"/>
    <x v="0"/>
    <m/>
    <m/>
    <m/>
    <m/>
    <s v="Normal"/>
  </r>
  <r>
    <x v="8"/>
    <s v="Blue"/>
    <s v="None"/>
    <s v="P520135"/>
    <s v="DPW"/>
    <s v="B50002273"/>
    <s v="Mowing, Maintenance and Landscaping"/>
    <s v="Lorenz, Inc."/>
    <x v="340"/>
    <n v="0"/>
    <m/>
    <d v="2012-05-09T00:00:00"/>
    <d v="2012-05-09T00:00:00"/>
    <d v="2014-05-08T00:00:00"/>
    <n v="2014"/>
    <n v="5"/>
    <x v="16"/>
    <x v="10"/>
    <x v="16"/>
    <x v="8"/>
    <m/>
    <m/>
    <m/>
    <m/>
    <s v="Normal"/>
  </r>
  <r>
    <x v="9"/>
    <s v="Blue"/>
    <s v="Yellow"/>
    <s v="P519899"/>
    <s v="BCPD"/>
    <s v="B50002382"/>
    <s v="Gun Cleaning supplies"/>
    <s v="Lawmen's Supply Company"/>
    <x v="341"/>
    <n v="0"/>
    <m/>
    <s v="-"/>
    <d v="2012-04-16T00:00:00"/>
    <d v="2013-04-15T00:00:00"/>
    <n v="2013"/>
    <n v="4"/>
    <x v="6"/>
    <x v="0"/>
    <x v="0"/>
    <x v="0"/>
    <s v="BPD needs to put in new req."/>
    <m/>
    <m/>
    <m/>
    <s v="Normal"/>
  </r>
  <r>
    <x v="9"/>
    <s v="Blue"/>
    <s v="Yellow"/>
    <s v="P508003"/>
    <s v="DPW"/>
    <s v="B50000770"/>
    <s v="Water Bill Envelopes (DPW-W/WW)"/>
    <s v="Double Envelope"/>
    <x v="342"/>
    <n v="0"/>
    <m/>
    <d v="2012-04-11T00:00:00"/>
    <d v="2012-04-29T00:00:00"/>
    <d v="2013-04-28T00:00:00"/>
    <n v="2013"/>
    <n v="4"/>
    <x v="6"/>
    <x v="3"/>
    <x v="0"/>
    <x v="0"/>
    <s v="Starting"/>
    <m/>
    <m/>
    <m/>
    <s v="Normal"/>
  </r>
  <r>
    <x v="9"/>
    <s v="Blue"/>
    <s v="Red"/>
    <s v="P517874"/>
    <s v="FINANCE"/>
    <s v="06000"/>
    <s v="Provide temporary Senior-Level Accountant Services "/>
    <s v="Accountemps"/>
    <x v="343"/>
    <n v="0"/>
    <m/>
    <d v="2012-12-05T00:00:00"/>
    <d v="2013-02-01T00:00:00"/>
    <d v="2013-04-30T00:00:00"/>
    <n v="2013"/>
    <n v="4"/>
    <x v="6"/>
    <x v="0"/>
    <x v="0"/>
    <x v="0"/>
    <s v="Extension issues"/>
    <m/>
    <m/>
    <m/>
    <s v="Normal"/>
  </r>
  <r>
    <x v="9"/>
    <s v="Blue"/>
    <s v="None"/>
    <s v="P521308"/>
    <s v="DHCD"/>
    <s v="06000"/>
    <s v="Temporary Accountant (CPA) for HeadStart "/>
    <s v="Piper Staffing"/>
    <x v="344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9"/>
    <s v="Blue"/>
    <s v="None"/>
    <m/>
    <s v="BCPD"/>
    <s v="001B3400026 -St of MD"/>
    <s v="Ammunition - Federal"/>
    <s v="The Gun Shop"/>
    <x v="345"/>
    <n v="0"/>
    <m/>
    <d v="2012-11-07T00:00:00"/>
    <d v="2012-11-07T00:00:00"/>
    <d v="2013-07-15T00:00:00"/>
    <n v="2013"/>
    <n v="7"/>
    <x v="9"/>
    <x v="0"/>
    <x v="0"/>
    <x v="0"/>
    <m/>
    <m/>
    <m/>
    <m/>
    <s v="Normal"/>
  </r>
  <r>
    <x v="9"/>
    <s v="Blue"/>
    <s v="None"/>
    <m/>
    <s v="Health"/>
    <s v="06000"/>
    <s v="Temporary Services - Field social Workers"/>
    <s v="Abacus Corp."/>
    <x v="346"/>
    <n v="0"/>
    <m/>
    <d v="2012-08-22T00:00:00"/>
    <d v="2012-08-01T00:00:00"/>
    <d v="2013-07-31T00:00:00"/>
    <n v="2013"/>
    <n v="7"/>
    <x v="9"/>
    <x v="10"/>
    <x v="0"/>
    <x v="0"/>
    <m/>
    <m/>
    <m/>
    <m/>
    <s v="Normal"/>
  </r>
  <r>
    <x v="9"/>
    <s v="Blue"/>
    <s v="None"/>
    <s v="P514475"/>
    <s v="BCPD &amp; SHERIFF"/>
    <s v="B50001477"/>
    <s v="Ammunition (See buyer for items available) "/>
    <s v="Atlantic Tactical, Inc"/>
    <x v="3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9"/>
    <s v="Blue"/>
    <s v="None"/>
    <s v="P521298"/>
    <s v="CIRCUIT COURT"/>
    <s v="B50002592"/>
    <s v="Emergency Repair of Office Equipment"/>
    <s v="Maryland Office Systems, Inc."/>
    <x v="347"/>
    <n v="0"/>
    <m/>
    <s v="-"/>
    <d v="2012-09-20T00:00:00"/>
    <d v="2013-09-19T00:00:00"/>
    <n v="2013"/>
    <n v="9"/>
    <x v="11"/>
    <x v="0"/>
    <x v="0"/>
    <x v="0"/>
    <m/>
    <m/>
    <m/>
    <m/>
    <s v="Normal"/>
  </r>
  <r>
    <x v="9"/>
    <s v="Blue"/>
    <s v="None"/>
    <s v="P520831"/>
    <s v="BCPD"/>
    <s v="08000"/>
    <s v="Hope/Kreonite Parts and Service"/>
    <s v="Khall Solutions, LLC"/>
    <x v="348"/>
    <n v="0"/>
    <m/>
    <s v="-"/>
    <d v="2012-11-30T00:00:00"/>
    <d v="2013-10-31T00:00:00"/>
    <n v="2013"/>
    <n v="10"/>
    <x v="12"/>
    <x v="0"/>
    <x v="0"/>
    <x v="0"/>
    <m/>
    <m/>
    <m/>
    <m/>
    <s v="Normal"/>
  </r>
  <r>
    <x v="9"/>
    <s v="Blue"/>
    <s v="None"/>
    <s v="P509384"/>
    <s v="CITYWIDE"/>
    <s v="B50001026"/>
    <s v="Temporary Personnel"/>
    <s v="1st Choice Staffing Agency, LLC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18906"/>
    <s v="CITYWIDE"/>
    <s v="B50001026"/>
    <s v="Temporary Personnel"/>
    <s v="Abacus Corp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7"/>
    <s v="CITYWIDE"/>
    <s v="B50001026"/>
    <s v="Temporary Personnel"/>
    <s v="America on Demand of MD, Inc."/>
    <x v="350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8"/>
    <s v="CITYWIDE"/>
    <s v="B50001026"/>
    <s v="Temporary Personnel"/>
    <s v="Excel Staffing &amp; Personnel Services"/>
    <x v="351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6"/>
    <s v="CITYWIDE"/>
    <s v="B50001026"/>
    <s v="Temporary Personnel"/>
    <s v="NEC Staffing Services"/>
    <x v="352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9"/>
    <s v="CITYWIDE"/>
    <s v="B50001026"/>
    <s v="Temporary Personnel"/>
    <s v="Obverse, Inc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3"/>
    <s v="CITYWIDE"/>
    <s v="B50001026"/>
    <s v="Temporary Personnel"/>
    <s v="Trustworthy Staffing Solutions"/>
    <x v="353"/>
    <n v="0"/>
    <m/>
    <d v="2012-07-25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90"/>
    <s v="CITYWIDE"/>
    <s v="B50001026"/>
    <s v="Temporary Personnel"/>
    <s v="Arbor E &amp; T, LLC / Care Resources"/>
    <x v="354"/>
    <n v="0"/>
    <m/>
    <d v="2011-10-19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82"/>
    <s v="CITYWIDE"/>
    <s v="B50001026"/>
    <s v="Temporary Personnel"/>
    <s v="Dependable Nursing Services"/>
    <x v="355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21677"/>
    <s v="BCPD"/>
    <s v="B50002655"/>
    <s v="Timothy Hay Bales"/>
    <s v="K. Lemmon &amp; Sons, LC"/>
    <x v="356"/>
    <n v="0"/>
    <m/>
    <d v="2012-11-21T00:00:00"/>
    <d v="2012-11-22T00:00:00"/>
    <d v="2013-11-21T00:00:00"/>
    <n v="2013"/>
    <n v="11"/>
    <x v="28"/>
    <x v="0"/>
    <x v="0"/>
    <x v="0"/>
    <m/>
    <m/>
    <m/>
    <m/>
    <s v="Normal"/>
  </r>
  <r>
    <x v="9"/>
    <s v="Blue"/>
    <s v="None"/>
    <s v="P511631"/>
    <s v="HEALTH"/>
    <s v="B50001259"/>
    <s v="Provide Nutrition Aide and Lactation Consultant Services"/>
    <s v="Kennedy Personnel Services"/>
    <x v="357"/>
    <n v="0"/>
    <m/>
    <d v="2012-10-24T00:00:00"/>
    <d v="2013-01-01T00:00:00"/>
    <d v="2013-12-31T00:00:00"/>
    <n v="2013"/>
    <n v="12"/>
    <x v="13"/>
    <x v="3"/>
    <x v="16"/>
    <x v="1"/>
    <m/>
    <m/>
    <m/>
    <m/>
    <s v="Normal"/>
  </r>
  <r>
    <x v="9"/>
    <s v="Blue"/>
    <s v="None"/>
    <s v="P518526"/>
    <s v="BCPD"/>
    <s v="08000"/>
    <s v="Service contract for Lab Drying Cabinets"/>
    <s v="Gieserlab, Inc."/>
    <x v="358"/>
    <n v="0"/>
    <m/>
    <s v="-"/>
    <d v="2011-07-17T00:00:00"/>
    <d v="2014-07-16T00:00:00"/>
    <n v="2014"/>
    <n v="7"/>
    <x v="35"/>
    <x v="0"/>
    <x v="0"/>
    <x v="0"/>
    <m/>
    <m/>
    <m/>
    <m/>
    <s v="Normal"/>
  </r>
  <r>
    <x v="9"/>
    <s v="Blue"/>
    <s v="None"/>
    <s v="P518180"/>
    <s v="CITYWIDE"/>
    <s v="B50002108"/>
    <s v="Court Reporting Services "/>
    <s v="Free State Reporting"/>
    <x v="359"/>
    <n v="0"/>
    <m/>
    <d v="2012-10-03T00:00:00"/>
    <d v="2012-11-01T00:00:00"/>
    <d v="2014-10-31T00:00:00"/>
    <n v="2014"/>
    <n v="10"/>
    <x v="36"/>
    <x v="0"/>
    <x v="0"/>
    <x v="0"/>
    <m/>
    <m/>
    <m/>
    <m/>
    <s v="Normal"/>
  </r>
  <r>
    <x v="9"/>
    <s v="Blue"/>
    <s v="None"/>
    <s v="P518553"/>
    <s v="BCPD"/>
    <s v="08000"/>
    <s v="Microspectrophotometer Service and Maintenance"/>
    <s v="CRAIC Technologies"/>
    <x v="360"/>
    <n v="0"/>
    <m/>
    <d v="2011-11-16T00:00:00"/>
    <d v="2012-03-15T00:00:00"/>
    <d v="2015-03-14T00:00:00"/>
    <n v="2015"/>
    <n v="3"/>
    <x v="17"/>
    <x v="0"/>
    <x v="0"/>
    <x v="0"/>
    <m/>
    <m/>
    <m/>
    <m/>
    <s v="Normal"/>
  </r>
  <r>
    <x v="9"/>
    <s v="Blue"/>
    <s v="None"/>
    <s v="R578385"/>
    <s v="BCPD"/>
    <s v="B50002166"/>
    <s v="Investigative Resource Software for Law Enforcement"/>
    <s v="West Publishing Corporation d/b/a West, a Thomson Reuters Business"/>
    <x v="361"/>
    <n v="0"/>
    <m/>
    <d v="2012-03-21T00:00:00"/>
    <d v="2012-03-21T00:00:00"/>
    <d v="2015-03-20T00:00:00"/>
    <n v="2015"/>
    <n v="3"/>
    <x v="17"/>
    <x v="1"/>
    <x v="0"/>
    <x v="0"/>
    <m/>
    <m/>
    <m/>
    <m/>
    <s v="Normal"/>
  </r>
  <r>
    <x v="9"/>
    <s v="Blue"/>
    <s v="None"/>
    <m/>
    <s v="BCPD"/>
    <s v="B50002332"/>
    <s v="Dog Food and Supplies for the K-9 Unit "/>
    <s v="Town &amp; Country Pet Supply"/>
    <x v="362"/>
    <n v="0"/>
    <m/>
    <d v="2012-04-11T00:00:00"/>
    <d v="2012-04-11T00:00:00"/>
    <d v="2015-04-10T00:00:00"/>
    <n v="2015"/>
    <n v="4"/>
    <x v="49"/>
    <x v="1"/>
    <x v="0"/>
    <x v="0"/>
    <m/>
    <m/>
    <m/>
    <m/>
    <s v="Normal"/>
  </r>
  <r>
    <x v="9"/>
    <s v="Blue"/>
    <s v="None"/>
    <m/>
    <s v="BCPD"/>
    <s v="B50002320"/>
    <s v="Personal Ballistic Soft Body Armor"/>
    <s v="Lawmen's Supply Company"/>
    <x v="363"/>
    <n v="0"/>
    <m/>
    <d v="2012-04-18T00:00:00"/>
    <d v="2012-08-15T00:00:00"/>
    <d v="2015-08-14T00:00:00"/>
    <n v="2015"/>
    <n v="8"/>
    <x v="27"/>
    <x v="10"/>
    <x v="0"/>
    <x v="0"/>
    <m/>
    <m/>
    <m/>
    <m/>
    <s v="Normal"/>
  </r>
  <r>
    <x v="10"/>
    <s v="Green"/>
    <s v="Red"/>
    <s v="P515807"/>
    <s v="DPW"/>
    <s v="B50001744"/>
    <s v="Meter Converters"/>
    <s v="Flow Tech, Inc."/>
    <x v="364"/>
    <n v="0"/>
    <m/>
    <s v="-"/>
    <d v="2012-01-10T00:00:00"/>
    <d v="2013-01-09T00:00:00"/>
    <n v="2013"/>
    <n v="1"/>
    <x v="3"/>
    <x v="0"/>
    <x v="0"/>
    <x v="0"/>
    <s v="Contract to expire, gap of service, waiting on agency specs. New req. NO SPECS - DARLENE TO CONFRIM WITH AGENCY"/>
    <m/>
    <m/>
    <m/>
    <s v="Normal"/>
  </r>
  <r>
    <x v="10"/>
    <s v="Green"/>
    <s v="Green"/>
    <s v="P516182"/>
    <s v="CONV. CTR"/>
    <s v="B50001769"/>
    <s v="Rental of Vertical Baler"/>
    <s v="Allied Waste/BFI Waste Services"/>
    <x v="365"/>
    <n v="0"/>
    <m/>
    <d v="2012-01-18T00:00:00"/>
    <d v="2012-02-09T00:00:00"/>
    <d v="2013-02-08T00:00:00"/>
    <n v="2013"/>
    <n v="2"/>
    <x v="4"/>
    <x v="2"/>
    <x v="0"/>
    <x v="0"/>
    <s v="TO be deleted"/>
    <m/>
    <m/>
    <m/>
    <s v="Normal"/>
  </r>
  <r>
    <x v="10"/>
    <s v="Green"/>
    <s v="Green"/>
    <s v="P516436"/>
    <m/>
    <s v="07000"/>
    <s v="Gaskets and Seals"/>
    <s v="Lewis-Goetz &amp; Co."/>
    <x v="231"/>
    <n v="0"/>
    <m/>
    <s v="-"/>
    <d v="2012-03-10T00:00:00"/>
    <d v="2013-03-09T00:00:00"/>
    <n v="2013"/>
    <n v="3"/>
    <x v="5"/>
    <x v="3"/>
    <x v="0"/>
    <x v="0"/>
    <s v="1/23/13 BOE"/>
    <m/>
    <m/>
    <m/>
    <s v="Normal"/>
  </r>
  <r>
    <x v="10"/>
    <s v="Green"/>
    <s v="Green"/>
    <s v="P519761"/>
    <s v="DPW"/>
    <s v="B50002353"/>
    <s v="Harrington Lever Hoists"/>
    <s v="Zenmar Power Tool &amp; Hoist Systems"/>
    <x v="366"/>
    <n v="0"/>
    <m/>
    <s v="-"/>
    <d v="2012-03-23T00:00:00"/>
    <d v="2013-03-22T00:00:00"/>
    <n v="2013"/>
    <n v="3"/>
    <x v="5"/>
    <x v="0"/>
    <x v="0"/>
    <x v="0"/>
    <s v="To be deleted."/>
    <m/>
    <m/>
    <m/>
    <s v="Normal"/>
  </r>
  <r>
    <x v="10"/>
    <s v="Green"/>
    <s v="Yellow"/>
    <s v="P512762"/>
    <s v="DPW"/>
    <s v="B50001401"/>
    <s v="Water Boiler Treatment Chemicals -(DPW)"/>
    <s v="Watec Co."/>
    <x v="367"/>
    <n v="0"/>
    <m/>
    <d v="2012-02-22T00:00:00"/>
    <d v="2012-03-28T00:00:00"/>
    <d v="2013-03-27T00:00:00"/>
    <n v="2013"/>
    <n v="3"/>
    <x v="5"/>
    <x v="0"/>
    <x v="0"/>
    <x v="0"/>
    <s v="Bids due 2/8"/>
    <m/>
    <m/>
    <m/>
    <s v="Normal"/>
  </r>
  <r>
    <x v="10"/>
    <s v="Green"/>
    <s v="Yellow"/>
    <s v="P516836"/>
    <s v="CITYWIDE"/>
    <s v="B50001765"/>
    <s v="Furnish and Install Carpet   (First Call) - CITYWIDE"/>
    <s v="Total Contracting, Inc"/>
    <x v="323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6837"/>
    <s v="CITYWIDE"/>
    <s v="B50001765"/>
    <s v="Furnish and Install Carpet   (Second Call) -CITYWIDE"/>
    <s v="CB Flooring, LLC"/>
    <x v="22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3348"/>
    <s v="CONV. CTR"/>
    <s v="08000"/>
    <s v="Concentric Annual Maintenance (Convention Center)"/>
    <s v="Resource Information and Control (RIC) Corp."/>
    <x v="368"/>
    <n v="0"/>
    <m/>
    <d v="2010-05-05T00:00:00"/>
    <d v="2010-05-01T00:00:00"/>
    <d v="2013-04-30T00:00:00"/>
    <n v="2013"/>
    <n v="4"/>
    <x v="6"/>
    <x v="1"/>
    <x v="0"/>
    <x v="0"/>
    <s v="Renew for BOE in Feb"/>
    <m/>
    <m/>
    <m/>
    <s v="Normal"/>
  </r>
  <r>
    <x v="10"/>
    <s v="Green"/>
    <s v="Yellow"/>
    <s v="P508186"/>
    <s v="CITYWIDE"/>
    <s v="B50001013"/>
    <s v="Landscaping, Exterior &amp; Interior Plant Maintenance "/>
    <s v="Jan Ferguson"/>
    <x v="369"/>
    <n v="0"/>
    <m/>
    <d v="2012-02-29T00:00:00"/>
    <d v="2012-05-11T00:00:00"/>
    <d v="2013-05-10T00:00:00"/>
    <n v="2013"/>
    <n v="5"/>
    <x v="7"/>
    <x v="3"/>
    <x v="3"/>
    <x v="8"/>
    <s v="Renew for BOE in March"/>
    <m/>
    <m/>
    <m/>
    <s v="Normal"/>
  </r>
  <r>
    <x v="10"/>
    <s v="Green"/>
    <s v="Yellow"/>
    <s v="P516995"/>
    <s v="CONV. CTR"/>
    <s v="B50001931"/>
    <s v="Provide Maintenance for Tennant Machines "/>
    <s v="Tennant Sales and Services Company"/>
    <x v="283"/>
    <n v="0"/>
    <m/>
    <d v="2013-01-09T00:00:00"/>
    <d v="2012-05-11T00:00:00"/>
    <d v="2013-05-10T00:00:00"/>
    <n v="2013"/>
    <n v="5"/>
    <x v="7"/>
    <x v="1"/>
    <x v="0"/>
    <x v="0"/>
    <s v="Renew for BOE in March"/>
    <m/>
    <m/>
    <s v="Yes"/>
    <s v="Special"/>
  </r>
  <r>
    <x v="10"/>
    <s v="Green"/>
    <s v="None"/>
    <s v="P517353"/>
    <s v="DOT"/>
    <s v="B50001964"/>
    <s v="Safety Vests"/>
    <s v="Saf-T-Gard International, Inc."/>
    <x v="370"/>
    <n v="0"/>
    <m/>
    <s v="-"/>
    <d v="2012-05-23T00:00:00"/>
    <d v="2013-05-22T00:00:00"/>
    <n v="2013"/>
    <n v="5"/>
    <x v="7"/>
    <x v="3"/>
    <x v="0"/>
    <x v="0"/>
    <m/>
    <m/>
    <m/>
    <m/>
    <s v="Normal"/>
  </r>
  <r>
    <x v="10"/>
    <s v="Green"/>
    <s v="None"/>
    <s v="P513741"/>
    <s v="DPW"/>
    <s v="08000"/>
    <s v="Philadelphia Mixer Parts and Service (DPW-Wastewater)"/>
    <s v="Philadelphia Mixing Solutions, LTD"/>
    <x v="371"/>
    <n v="0"/>
    <m/>
    <d v="2010-06-09T00:00:00"/>
    <d v="2010-06-09T00:00:00"/>
    <d v="2013-06-08T00:00:00"/>
    <n v="2013"/>
    <n v="6"/>
    <x v="8"/>
    <x v="11"/>
    <x v="0"/>
    <x v="0"/>
    <m/>
    <m/>
    <m/>
    <s v="Yes"/>
    <s v="Special"/>
  </r>
  <r>
    <x v="10"/>
    <s v="Green"/>
    <s v="None"/>
    <s v="P521812"/>
    <s v="MOED"/>
    <s v="08000"/>
    <s v="Annual Renewal of Security and Fire Alarm Systems"/>
    <s v="Stanley Convergent Security Solutions, Inc."/>
    <x v="372"/>
    <n v="0"/>
    <m/>
    <s v="-"/>
    <d v="2012-07-01T00:00:00"/>
    <d v="2013-06-30T00:00:00"/>
    <n v="2013"/>
    <n v="6"/>
    <x v="8"/>
    <x v="3"/>
    <x v="0"/>
    <x v="0"/>
    <m/>
    <m/>
    <m/>
    <m/>
    <s v="Normal"/>
  </r>
  <r>
    <x v="10"/>
    <s v="Green"/>
    <s v="None"/>
    <s v="P504815"/>
    <s v="DPW"/>
    <s v="08000"/>
    <s v="Software Maintenance Services for PX Mailing system (DPW/WW)"/>
    <s v="Pitney Bowes"/>
    <x v="373"/>
    <n v="0"/>
    <m/>
    <d v="2012-07-11T00:00:00"/>
    <d v="2012-07-12T00:00:00"/>
    <d v="2013-07-11T00:00:00"/>
    <n v="2013"/>
    <n v="7"/>
    <x v="9"/>
    <x v="0"/>
    <x v="0"/>
    <x v="0"/>
    <m/>
    <m/>
    <m/>
    <m/>
    <s v="Normal"/>
  </r>
  <r>
    <x v="10"/>
    <s v="Green"/>
    <s v="None"/>
    <s v="Various"/>
    <s v="CITYWIDE"/>
    <s v="B50001905"/>
    <s v="Windows and Trusses Cleaning and Washing (Various)"/>
    <s v="VIP Special Services, LLC"/>
    <x v="374"/>
    <n v="0"/>
    <m/>
    <d v="2012-05-09T00:00:00"/>
    <d v="2011-07-13T00:00:00"/>
    <d v="2013-07-12T00:00:00"/>
    <n v="2013"/>
    <n v="7"/>
    <x v="9"/>
    <x v="1"/>
    <x v="0"/>
    <x v="0"/>
    <m/>
    <m/>
    <m/>
    <m/>
    <s v="Normal"/>
  </r>
  <r>
    <x v="10"/>
    <s v="Green"/>
    <s v="None"/>
    <s v="P520837"/>
    <s v="DPW"/>
    <s v="07000"/>
    <s v="Concrete Pipe Adaptors  (DPW/WWW)"/>
    <s v="Price Bothers Co. dba Hanson Pipe &amp; Precast"/>
    <x v="322"/>
    <n v="0"/>
    <m/>
    <s v="-"/>
    <d v="2012-07-20T00:00:00"/>
    <d v="2013-07-19T00:00:00"/>
    <n v="2013"/>
    <n v="7"/>
    <x v="9"/>
    <x v="0"/>
    <x v="0"/>
    <x v="0"/>
    <m/>
    <m/>
    <m/>
    <m/>
    <s v="Normal"/>
  </r>
  <r>
    <x v="10"/>
    <s v="Green"/>
    <s v="None"/>
    <s v="P514635"/>
    <s v="CONV. CTR"/>
    <s v="B50001468"/>
    <s v="Preventative Maintenance and Emergency Repairs for Operable Walls (Convention Center)"/>
    <s v="Modern Door &amp; Equipment Sales, Inc."/>
    <x v="375"/>
    <n v="0"/>
    <m/>
    <d v="2010-08-11T00:00:00"/>
    <d v="2010-08-01T00:00:00"/>
    <d v="2013-07-31T00:00:00"/>
    <n v="2013"/>
    <n v="7"/>
    <x v="9"/>
    <x v="1"/>
    <x v="0"/>
    <x v="0"/>
    <m/>
    <m/>
    <m/>
    <m/>
    <s v="Normal"/>
  </r>
  <r>
    <x v="10"/>
    <s v="Green"/>
    <s v="None"/>
    <s v="P513535"/>
    <s v="DGS"/>
    <s v="B50001420"/>
    <s v="Steel Pipes, Valves and Fittings"/>
    <s v="Ferguson Enterprises, Inc."/>
    <x v="376"/>
    <n v="0"/>
    <m/>
    <d v="2011-09-28T00:00:00"/>
    <d v="2010-09-01T00:00:00"/>
    <d v="2013-08-31T00:00:00"/>
    <n v="2013"/>
    <n v="8"/>
    <x v="10"/>
    <x v="1"/>
    <x v="0"/>
    <x v="0"/>
    <m/>
    <m/>
    <m/>
    <m/>
    <s v="Normal"/>
  </r>
  <r>
    <x v="10"/>
    <s v="Green"/>
    <s v="None"/>
    <s v="Various"/>
    <s v="DOT"/>
    <s v="B50000663"/>
    <s v="STIHL Landscaping Equipment and Replacement Parts"/>
    <s v="Liberty Discount Lawn Equipment"/>
    <x v="15"/>
    <n v="0"/>
    <m/>
    <d v="2012-07-11T00:00:00"/>
    <d v="2012-09-26T00:00:00"/>
    <d v="2013-09-25T00:00:00"/>
    <n v="2013"/>
    <n v="9"/>
    <x v="11"/>
    <x v="0"/>
    <x v="0"/>
    <x v="0"/>
    <m/>
    <m/>
    <m/>
    <m/>
    <s v="Normal"/>
  </r>
  <r>
    <x v="10"/>
    <s v="Green"/>
    <s v="None"/>
    <m/>
    <s v="CONV. CTR"/>
    <s v="B50002582"/>
    <s v="Paper and Soap Supplies for Baltimore Convention Center (Conv. Ctr.)"/>
    <s v="Acme Paper &amp; Supply, Inc."/>
    <x v="377"/>
    <n v="0"/>
    <m/>
    <d v="2012-10-03T00:00:00"/>
    <d v="2012-10-03T00:00:00"/>
    <d v="2013-10-02T00:00:00"/>
    <n v="2013"/>
    <n v="10"/>
    <x v="12"/>
    <x v="0"/>
    <x v="0"/>
    <x v="0"/>
    <m/>
    <m/>
    <m/>
    <m/>
    <s v="Normal"/>
  </r>
  <r>
    <x v="10"/>
    <s v="Green"/>
    <s v="None"/>
    <s v="P504785"/>
    <s v="DOT"/>
    <s v="B50000357"/>
    <s v="Interactive Voice Recognition System (IVR)"/>
    <s v="Symago, LLC"/>
    <x v="378"/>
    <n v="0"/>
    <m/>
    <d v="2012-09-19T00:00:00"/>
    <d v="2012-10-04T00:00:00"/>
    <d v="2013-10-03T00:00:00"/>
    <n v="2013"/>
    <n v="10"/>
    <x v="12"/>
    <x v="0"/>
    <x v="0"/>
    <x v="0"/>
    <m/>
    <m/>
    <m/>
    <m/>
    <s v="Normal"/>
  </r>
  <r>
    <x v="10"/>
    <s v="Green"/>
    <s v="None"/>
    <s v="P515646"/>
    <s v="DPW"/>
    <s v="08000"/>
    <s v="Furnish, Deliver and Install Equipment and Parts for Aquabelt Conveyors and Gravity Belts - DPWWW"/>
    <s v="Ashbrook-Simon-Hartley Operations L.P."/>
    <x v="2"/>
    <n v="0"/>
    <m/>
    <d v="2010-12-08T00:00:00"/>
    <d v="2010-12-08T00:00:00"/>
    <d v="2013-10-06T00:00:00"/>
    <n v="2013"/>
    <n v="10"/>
    <x v="12"/>
    <x v="0"/>
    <x v="0"/>
    <x v="0"/>
    <m/>
    <m/>
    <m/>
    <m/>
    <s v="Normal"/>
  </r>
  <r>
    <x v="10"/>
    <s v="Green"/>
    <s v="None"/>
    <s v="P518377"/>
    <s v="DOT"/>
    <s v="B50002130"/>
    <s v="Modems for Traffic Signals"/>
    <s v="Globe Electric"/>
    <x v="379"/>
    <n v="0"/>
    <m/>
    <s v="-"/>
    <d v="2012-10-17T00:00:00"/>
    <d v="2013-10-16T00:00:00"/>
    <n v="2013"/>
    <n v="10"/>
    <x v="12"/>
    <x v="3"/>
    <x v="0"/>
    <x v="0"/>
    <m/>
    <m/>
    <m/>
    <m/>
    <s v="Normal"/>
  </r>
  <r>
    <x v="10"/>
    <s v="Green"/>
    <s v="None"/>
    <s v="P521714"/>
    <s v="DPW"/>
    <s v="B50002648"/>
    <s v="Calibration Gas"/>
    <s v="Airgas East"/>
    <x v="380"/>
    <n v="0"/>
    <m/>
    <s v="-"/>
    <d v="2012-10-23T00:00:00"/>
    <d v="2013-10-22T00:00:00"/>
    <n v="2013"/>
    <n v="10"/>
    <x v="12"/>
    <x v="1"/>
    <x v="0"/>
    <x v="0"/>
    <m/>
    <m/>
    <m/>
    <m/>
    <s v="Normal"/>
  </r>
  <r>
    <x v="10"/>
    <s v="Green"/>
    <s v="None"/>
    <s v="P518560"/>
    <s v="DPW"/>
    <s v="08000"/>
    <s v="KSB Submersible Pumps"/>
    <s v="Geiger Pump and Equipment"/>
    <x v="381"/>
    <n v="0"/>
    <m/>
    <d v="2012-07-11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8582"/>
    <s v="DPW"/>
    <s v="08000"/>
    <s v="Pulsafeeder and Eclipse Pumps"/>
    <s v="Geiger Pump and Equipment"/>
    <x v="322"/>
    <n v="0"/>
    <m/>
    <d v="2011-10-26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5045"/>
    <s v="CITYWIDE"/>
    <s v="B50001629"/>
    <s v="laboratory Gases, Chemicals and Related Supplies "/>
    <s v="Fisher Scientific Co. LLC"/>
    <x v="252"/>
    <n v="0"/>
    <m/>
    <d v="2012-11-07T00:00:00"/>
    <d v="2010-10-27T00:00:00"/>
    <d v="2013-10-26T00:00:00"/>
    <n v="2013"/>
    <n v="10"/>
    <x v="12"/>
    <x v="22"/>
    <x v="0"/>
    <x v="0"/>
    <m/>
    <m/>
    <m/>
    <m/>
    <s v="Normal"/>
  </r>
  <r>
    <x v="10"/>
    <s v="Green"/>
    <s v="None"/>
    <s v="P515380"/>
    <s v="CONV. CTR"/>
    <s v="B50001690"/>
    <s v="Preventative Maintenance Service for Lifts (Convention Center)"/>
    <s v="United Rental North America, Inc."/>
    <x v="382"/>
    <n v="0"/>
    <m/>
    <d v="2012-10-31T00:00:00"/>
    <d v="2012-11-07T00:00:00"/>
    <d v="2013-11-06T00:00:00"/>
    <n v="2013"/>
    <n v="11"/>
    <x v="28"/>
    <x v="0"/>
    <x v="0"/>
    <x v="0"/>
    <m/>
    <m/>
    <m/>
    <m/>
    <s v="Normal"/>
  </r>
  <r>
    <x v="10"/>
    <s v="Green"/>
    <s v="None"/>
    <s v="P518554"/>
    <s v="DGS"/>
    <s v="B50002176"/>
    <s v="Hand Free Sanitary Disposal (DGS)"/>
    <s v="Workplace Essentials"/>
    <x v="135"/>
    <n v="0"/>
    <m/>
    <s v="-"/>
    <d v="2012-11-08T00:00:00"/>
    <d v="2013-11-07T00:00:00"/>
    <n v="2013"/>
    <n v="11"/>
    <x v="28"/>
    <x v="3"/>
    <x v="0"/>
    <x v="0"/>
    <m/>
    <m/>
    <m/>
    <m/>
    <s v="Normal"/>
  </r>
  <r>
    <x v="10"/>
    <s v="Green"/>
    <s v="None"/>
    <s v="P522038"/>
    <s v="DPW"/>
    <s v="07000"/>
    <s v="Power Transmission Parts"/>
    <s v="Industrial Power Transmission, LLC"/>
    <x v="383"/>
    <n v="0"/>
    <m/>
    <s v="-"/>
    <d v="2012-11-21T00:00:00"/>
    <d v="2013-11-20T00:00:00"/>
    <n v="2013"/>
    <n v="11"/>
    <x v="28"/>
    <x v="3"/>
    <x v="0"/>
    <x v="0"/>
    <m/>
    <m/>
    <m/>
    <m/>
    <s v="Normal"/>
  </r>
  <r>
    <x v="10"/>
    <s v="Green"/>
    <s v="None"/>
    <s v="P515831"/>
    <s v="DPW"/>
    <s v="08000"/>
    <s v="DPD Powder Pillows, Reagents and Parts for Online Analyzers (DPW)"/>
    <s v="Hach Company"/>
    <x v="101"/>
    <n v="0"/>
    <m/>
    <d v="2010-12-15T00:00:00"/>
    <d v="2010-12-15T00:00:00"/>
    <d v="2013-12-14T00:00:00"/>
    <n v="2013"/>
    <n v="12"/>
    <x v="13"/>
    <x v="1"/>
    <x v="0"/>
    <x v="0"/>
    <m/>
    <m/>
    <m/>
    <m/>
    <s v="Normal"/>
  </r>
  <r>
    <x v="10"/>
    <s v="Green"/>
    <s v="None"/>
    <m/>
    <s v="CONV. CTR"/>
    <s v="B50002710"/>
    <s v="Door Rehabilitation/Installation - Convention Center"/>
    <s v="JLN Construction Services, LLC"/>
    <x v="384"/>
    <n v="0"/>
    <m/>
    <d v="2012-12-12T00:00:00"/>
    <d v="2012-12-19T00:00:00"/>
    <d v="2013-12-18T00:00:00"/>
    <n v="2013"/>
    <n v="12"/>
    <x v="13"/>
    <x v="2"/>
    <x v="0"/>
    <x v="0"/>
    <m/>
    <m/>
    <m/>
    <m/>
    <s v="Normal"/>
  </r>
  <r>
    <x v="10"/>
    <s v="Green"/>
    <s v="None"/>
    <s v="P522200"/>
    <s v="DPW"/>
    <s v="B50002740"/>
    <s v="Provide Submersible Pump ad Check Valves"/>
    <s v="C &amp; D Municipal Sales, Inc."/>
    <x v="385"/>
    <n v="0"/>
    <m/>
    <s v="-"/>
    <d v="2012-12-19T00:00:00"/>
    <d v="2013-12-18T00:00:00"/>
    <n v="2013"/>
    <n v="12"/>
    <x v="13"/>
    <x v="17"/>
    <x v="0"/>
    <x v="0"/>
    <m/>
    <m/>
    <m/>
    <m/>
    <s v="Normal"/>
  </r>
  <r>
    <x v="10"/>
    <s v="Green"/>
    <s v="None"/>
    <s v="P519032"/>
    <s v="DOT"/>
    <s v="06000"/>
    <s v="Marketing Services for the Water Taxi Harbor Connector"/>
    <s v="Mjach Designs Limited"/>
    <x v="265"/>
    <n v="0"/>
    <m/>
    <d v="2011-12-21T00:00:00"/>
    <d v="2011-12-21T00:00:00"/>
    <d v="2013-12-20T00:00:00"/>
    <n v="2013"/>
    <n v="12"/>
    <x v="13"/>
    <x v="3"/>
    <x v="0"/>
    <x v="0"/>
    <m/>
    <m/>
    <m/>
    <m/>
    <s v="Normal"/>
  </r>
  <r>
    <x v="10"/>
    <s v="Green"/>
    <s v="None"/>
    <s v="P52288"/>
    <s v="DPW"/>
    <s v="B50002754"/>
    <s v="Testing and analysis of Sewage Sludge"/>
    <s v="Microbac Laboratories"/>
    <x v="386"/>
    <n v="0"/>
    <m/>
    <s v="-"/>
    <d v="2012-12-24T00:00:00"/>
    <d v="2013-12-23T00:00:00"/>
    <n v="2013"/>
    <n v="12"/>
    <x v="13"/>
    <x v="3"/>
    <x v="0"/>
    <x v="0"/>
    <m/>
    <m/>
    <m/>
    <m/>
    <s v="Normal"/>
  </r>
  <r>
    <x v="10"/>
    <s v="Green"/>
    <s v="None"/>
    <s v="P515692"/>
    <s v="DPW"/>
    <s v="07000"/>
    <s v="Service Cleaning Units"/>
    <s v="Safety-Kleen Systems, Inc."/>
    <x v="387"/>
    <n v="0"/>
    <m/>
    <s v="-"/>
    <d v="2012-12-28T00:00:00"/>
    <d v="2013-12-27T00:00:00"/>
    <n v="2013"/>
    <n v="12"/>
    <x v="13"/>
    <x v="0"/>
    <x v="0"/>
    <x v="0"/>
    <m/>
    <m/>
    <m/>
    <m/>
    <s v="Normal"/>
  </r>
  <r>
    <x v="10"/>
    <s v="Green"/>
    <s v="None"/>
    <s v="P522334"/>
    <s v="DPW"/>
    <s v="B50002755"/>
    <s v="Provide ABS Submersible Pumps"/>
    <s v="Chesapeake System, LLC"/>
    <x v="388"/>
    <n v="0"/>
    <m/>
    <s v="-"/>
    <d v="2013-01-04T00:00:00"/>
    <d v="2014-01-03T00:00:00"/>
    <n v="2014"/>
    <n v="1"/>
    <x v="14"/>
    <x v="1"/>
    <x v="0"/>
    <x v="0"/>
    <m/>
    <m/>
    <m/>
    <m/>
    <s v="Normal"/>
  </r>
  <r>
    <x v="10"/>
    <s v="Green"/>
    <s v="None"/>
    <s v="P515916"/>
    <s v="DPW"/>
    <s v="08000"/>
    <s v="Microtox Reagent (DPW-WW)"/>
    <s v="Strategic Diagnostics, Inc"/>
    <x v="29"/>
    <n v="0"/>
    <m/>
    <d v="2012-06-20T00:00:00"/>
    <d v="2011-01-12T00:00:00"/>
    <d v="2014-01-11T00:00:00"/>
    <n v="2014"/>
    <n v="1"/>
    <x v="14"/>
    <x v="0"/>
    <x v="0"/>
    <x v="0"/>
    <m/>
    <m/>
    <m/>
    <m/>
    <s v="Normal"/>
  </r>
  <r>
    <x v="10"/>
    <s v="Green"/>
    <s v="None"/>
    <s v="P515904"/>
    <s v="CONV. CTR"/>
    <s v="B50001735"/>
    <s v="Preventative Maintenance for Stanley Doors (Convention Center)"/>
    <s v="Atlantic Door Control, Inc."/>
    <x v="389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0"/>
    <s v="Green"/>
    <s v="None"/>
    <s v="P515979"/>
    <s v="DPW"/>
    <s v="07000"/>
    <s v="Stainless Steel Fasteners"/>
    <s v="Robnet, Inc."/>
    <x v="390"/>
    <n v="0"/>
    <m/>
    <s v="-"/>
    <d v="2013-01-29T00:00:00"/>
    <d v="2014-01-28T00:00:00"/>
    <n v="2014"/>
    <n v="1"/>
    <x v="14"/>
    <x v="0"/>
    <x v="0"/>
    <x v="0"/>
    <m/>
    <m/>
    <m/>
    <m/>
    <s v="Normal"/>
  </r>
  <r>
    <x v="10"/>
    <s v="Green"/>
    <s v="None"/>
    <s v="P519357"/>
    <s v="DPW"/>
    <s v="08000"/>
    <s v="Programmable Logic Controllers (PLC)"/>
    <s v="Commonwealth Controls Corporation"/>
    <x v="265"/>
    <n v="0"/>
    <m/>
    <d v="2012-02-01T00:00:00"/>
    <d v="2012-02-01T00:00:00"/>
    <d v="2014-01-31T00:00:00"/>
    <n v="2014"/>
    <n v="1"/>
    <x v="14"/>
    <x v="0"/>
    <x v="0"/>
    <x v="0"/>
    <m/>
    <m/>
    <m/>
    <m/>
    <s v="Normal"/>
  </r>
  <r>
    <x v="10"/>
    <s v="Green"/>
    <s v="Yellow"/>
    <s v="P516733"/>
    <s v="DGS"/>
    <s v="B50001761"/>
    <s v="Carpet, Drapery and Furniture Cleaning (DGS)"/>
    <s v="Myka Corp. d/b/a Chemdry Elite (First Call)"/>
    <x v="101"/>
    <n v="0"/>
    <m/>
    <d v="2012-12-05T00:00:00"/>
    <d v="2013-02-16T00:00:00"/>
    <d v="2014-02-15T00:00:00"/>
    <n v="2014"/>
    <n v="2"/>
    <x v="29"/>
    <x v="1"/>
    <x v="0"/>
    <x v="0"/>
    <m/>
    <m/>
    <m/>
    <m/>
    <s v="Normal"/>
  </r>
  <r>
    <x v="10"/>
    <s v="Green"/>
    <s v="None"/>
    <s v="P519869"/>
    <s v="DPW"/>
    <s v="08000"/>
    <s v="Furnish and Deliver Chlorination and De-Chlorination Parts"/>
    <s v="Kershner Environmental Technologies, LLC"/>
    <x v="48"/>
    <n v="0"/>
    <m/>
    <d v="2012-12-19T00:00:00"/>
    <d v="2012-04-08T00:00:00"/>
    <d v="2014-04-07T00:00:00"/>
    <n v="2014"/>
    <n v="4"/>
    <x v="15"/>
    <x v="1"/>
    <x v="0"/>
    <x v="0"/>
    <m/>
    <m/>
    <m/>
    <m/>
    <s v="Normal"/>
  </r>
  <r>
    <x v="10"/>
    <s v="Green"/>
    <s v="None"/>
    <s v="P513725"/>
    <s v="DPW"/>
    <s v="B50001433"/>
    <s v="Plastic Meter Boxes (DPW - Wastewater)"/>
    <s v="HD Supply Waterworks LTD"/>
    <x v="391"/>
    <n v="0"/>
    <m/>
    <d v="2012-05-09T00:00:00"/>
    <d v="2012-06-07T00:00:00"/>
    <d v="2014-06-06T00:00:00"/>
    <n v="2014"/>
    <n v="6"/>
    <x v="34"/>
    <x v="0"/>
    <x v="0"/>
    <x v="0"/>
    <m/>
    <m/>
    <m/>
    <m/>
    <s v="Normal"/>
  </r>
  <r>
    <x v="10"/>
    <s v="Green"/>
    <s v="None"/>
    <s v="P514273"/>
    <s v="DPW"/>
    <s v="B50001445"/>
    <s v="Provide Various Submersible Pumps - item#1 and 2 only "/>
    <s v="Chesapeake System, LLC"/>
    <x v="392"/>
    <n v="0"/>
    <m/>
    <d v="2012-05-0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4274"/>
    <s v="DPW"/>
    <s v="B50001445"/>
    <s v="Provide Various Submersible Pumps - Item#3 through 9 (DPW)"/>
    <s v="Pesco, LLC"/>
    <x v="393"/>
    <n v="0"/>
    <m/>
    <d v="2012-12-1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7526"/>
    <s v="DPW"/>
    <s v="08000"/>
    <s v="Service Contract for Schlott Automatic Titration Systems"/>
    <s v="Laboratory Synergy"/>
    <x v="394"/>
    <n v="0"/>
    <m/>
    <s v="-"/>
    <d v="2011-06-30T00:00:00"/>
    <d v="2014-06-29T00:00:00"/>
    <n v="2014"/>
    <n v="6"/>
    <x v="34"/>
    <x v="0"/>
    <x v="0"/>
    <x v="0"/>
    <m/>
    <m/>
    <m/>
    <m/>
    <s v="Normal"/>
  </r>
  <r>
    <x v="10"/>
    <s v="Green"/>
    <s v="None"/>
    <s v="P508532"/>
    <s v="CITYWIDE"/>
    <s v="B50000984"/>
    <s v="Installation, Repair and Maintenance for Commercial Security Alarm &amp; Fire Protection System (Various)"/>
    <s v="ASG Security, Inc."/>
    <x v="301"/>
    <n v="0"/>
    <m/>
    <d v="2011-03-02T00:00:00"/>
    <d v="2009-07-01T00:00:00"/>
    <d v="2014-06-30T00:00:00"/>
    <n v="2014"/>
    <n v="6"/>
    <x v="34"/>
    <x v="23"/>
    <x v="20"/>
    <x v="14"/>
    <m/>
    <m/>
    <m/>
    <m/>
    <s v="Normal"/>
  </r>
  <r>
    <x v="10"/>
    <s v="Green"/>
    <s v="None"/>
    <m/>
    <s v="CONV. CTR"/>
    <s v="B50002457"/>
    <s v="Auditing Services (Baltimore Convention Center)"/>
    <s v="W.P. Tax &amp; Accounting Group"/>
    <x v="395"/>
    <n v="0"/>
    <m/>
    <d v="2012-07-18T00:00:00"/>
    <d v="2012-07-18T00:00:00"/>
    <d v="2014-07-17T00:00:00"/>
    <n v="2014"/>
    <n v="7"/>
    <x v="35"/>
    <x v="11"/>
    <x v="0"/>
    <x v="0"/>
    <m/>
    <m/>
    <m/>
    <m/>
    <s v="Normal"/>
  </r>
  <r>
    <x v="10"/>
    <s v="Green"/>
    <s v="None"/>
    <s v="P518092"/>
    <s v="CITYWIDE"/>
    <s v="B50001966"/>
    <s v="Locksmith Services (Various)"/>
    <s v="Baltimore Lock and Hardware, Inc."/>
    <x v="396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8091"/>
    <s v="CITYWIDE"/>
    <s v="B50001966"/>
    <s v="Locksmith Services (Various)"/>
    <s v="Easter's Lock and Access Systems, Inc"/>
    <x v="2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9799"/>
    <s v="DPW"/>
    <s v="08000"/>
    <s v="Hydrant Locks "/>
    <s v="McGard, LLC, Special Products Division"/>
    <x v="39"/>
    <n v="0"/>
    <m/>
    <d v="2012-08-22T00:00:00"/>
    <d v="2012-03-14T00:00:00"/>
    <d v="2015-02-10T00:00:00"/>
    <n v="2015"/>
    <n v="2"/>
    <x v="39"/>
    <x v="0"/>
    <x v="0"/>
    <x v="0"/>
    <m/>
    <m/>
    <m/>
    <m/>
    <s v="Normal"/>
  </r>
  <r>
    <x v="10"/>
    <s v="Green"/>
    <s v="None"/>
    <s v="P519797"/>
    <s v="CITYWIDE"/>
    <s v="B50002236"/>
    <s v="Office Moving and Related Work (Various)"/>
    <s v="Walters Relocation, inc."/>
    <x v="397"/>
    <n v="0"/>
    <m/>
    <d v="2012-02-08T00:00:00"/>
    <d v="2012-04-30T00:00:00"/>
    <d v="2015-04-29T00:00:00"/>
    <n v="2015"/>
    <n v="4"/>
    <x v="49"/>
    <x v="0"/>
    <x v="3"/>
    <x v="0"/>
    <m/>
    <m/>
    <m/>
    <m/>
    <s v="Normal"/>
  </r>
  <r>
    <x v="10"/>
    <s v="Green"/>
    <s v="None"/>
    <m/>
    <s v="CITYWIDE"/>
    <s v="B50002361"/>
    <s v="Compressed Gases"/>
    <s v="Airgas East"/>
    <x v="398"/>
    <n v="0"/>
    <m/>
    <d v="2012-07-11T00:00:00"/>
    <d v="2012-07-11T00:00:00"/>
    <d v="2015-07-10T00:00:00"/>
    <n v="2015"/>
    <n v="7"/>
    <x v="50"/>
    <x v="1"/>
    <x v="0"/>
    <x v="0"/>
    <m/>
    <m/>
    <m/>
    <m/>
    <s v="Normal"/>
  </r>
  <r>
    <x v="10"/>
    <s v="Green"/>
    <s v="None"/>
    <m/>
    <s v="DPW"/>
    <s v="B50002577"/>
    <s v="Brass Fittings (DPW)"/>
    <s v="LB Water Service, Inc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DPW"/>
    <s v="B50002577"/>
    <s v="Brass Fittings (DPW)"/>
    <s v="HD Supply Waterworks, LTD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CITYWIDE"/>
    <s v="B50002730"/>
    <s v="Industrial Cleaning &amp; Related Work (Various)"/>
    <s v="Mobile Dredging &amp; Pumping Company"/>
    <x v="399"/>
    <n v="0"/>
    <m/>
    <d v="2013-01-23T00:00:00"/>
    <d v="2013-01-23T00:00:00"/>
    <d v="2016-01-22T00:00:00"/>
    <n v="2016"/>
    <n v="1"/>
    <x v="20"/>
    <x v="1"/>
    <x v="3"/>
    <x v="0"/>
    <m/>
    <m/>
    <m/>
    <m/>
    <s v="Normal"/>
  </r>
  <r>
    <x v="11"/>
    <s v="Green"/>
    <s v="Green"/>
    <s v="P511108"/>
    <s v="DOT"/>
    <s v="B50001236"/>
    <s v="Tow Chains and Cables, Assemblies and Tie-Downs"/>
    <s v="Fastenal"/>
    <x v="15"/>
    <n v="0"/>
    <m/>
    <d v="2009-11-18T00:00:00"/>
    <d v="2009-12-01T00:00:00"/>
    <d v="2012-11-30T00:00:00"/>
    <n v="2012"/>
    <n v="11"/>
    <x v="1"/>
    <x v="1"/>
    <x v="0"/>
    <x v="0"/>
    <s v="To be deleted"/>
    <m/>
    <m/>
    <m/>
    <s v="Normal"/>
  </r>
  <r>
    <x v="11"/>
    <s v="Green"/>
    <s v="Green"/>
    <s v="P518365"/>
    <s v="DOT"/>
    <s v="06000"/>
    <s v="Handheld Ticket Writers, Maintenance and Software Updates "/>
    <s v="Enforcement Technology, Inc."/>
    <x v="400"/>
    <n v="0"/>
    <m/>
    <d v="2012-09-26T00:00:00"/>
    <d v="2012-10-01T00:00:00"/>
    <d v="2012-11-30T00:00:00"/>
    <n v="2012"/>
    <n v="11"/>
    <x v="1"/>
    <x v="0"/>
    <x v="0"/>
    <x v="0"/>
    <s v="To be deleted"/>
    <m/>
    <m/>
    <m/>
    <s v="Normal"/>
  </r>
  <r>
    <x v="11"/>
    <s v="Green"/>
    <s v="Green"/>
    <s v="P519681"/>
    <s v="DOT"/>
    <s v="06000"/>
    <s v="Walk-Off Mats"/>
    <s v="Chesapeake Uniform Rentals, Inc."/>
    <x v="401"/>
    <n v="0"/>
    <m/>
    <s v="-"/>
    <d v="2012-03-15T00:00:00"/>
    <d v="2013-03-14T00:00:00"/>
    <n v="2013"/>
    <n v="3"/>
    <x v="5"/>
    <x v="0"/>
    <x v="0"/>
    <x v="0"/>
    <s v="To be deleted"/>
    <m/>
    <m/>
    <m/>
    <s v="Normal"/>
  </r>
  <r>
    <x v="11"/>
    <s v="Green"/>
    <s v="Yellow"/>
    <s v="P516810"/>
    <s v="DOT"/>
    <s v="B50001892"/>
    <s v="Milling Machine Teeth"/>
    <s v="Elliott &amp; Frantz, Inc."/>
    <x v="402"/>
    <n v="0"/>
    <m/>
    <d v="2012-03-21T00:00:00"/>
    <d v="2012-04-13T00:00:00"/>
    <d v="2013-04-12T00:00:00"/>
    <n v="2013"/>
    <n v="4"/>
    <x v="6"/>
    <x v="3"/>
    <x v="0"/>
    <x v="0"/>
    <s v="To be renewed"/>
    <m/>
    <m/>
    <m/>
    <s v="Normal"/>
  </r>
  <r>
    <x v="11"/>
    <s v="Green"/>
    <s v="Yellow"/>
    <s v="P516895"/>
    <s v="DOT"/>
    <s v="B50001768"/>
    <s v="Concrete Sidewalks and other Structural Repairs"/>
    <s v="Allied Contractors, Inc."/>
    <x v="403"/>
    <n v="0"/>
    <m/>
    <d v="2011-04-20T00:00:00"/>
    <d v="2011-04-20T00:00:00"/>
    <d v="2013-04-19T00:00:00"/>
    <n v="2013"/>
    <n v="4"/>
    <x v="6"/>
    <x v="2"/>
    <x v="14"/>
    <x v="1"/>
    <s v="To be renewed, will need compliance review"/>
    <m/>
    <m/>
    <m/>
    <s v="Normal"/>
  </r>
  <r>
    <x v="11"/>
    <s v="Green"/>
    <s v="Yellow"/>
    <s v="P507387"/>
    <s v="DGS"/>
    <s v="B50000888"/>
    <s v="Towing and Road Service for Cars and Light Trucks "/>
    <s v="Frankford Towing"/>
    <x v="2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07386"/>
    <s v="DGS"/>
    <s v="B50000888"/>
    <s v="Towing and Road Service for Cars and Light Trucks "/>
    <s v="The Auto Barn, Inc."/>
    <x v="106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17163"/>
    <s v="CITYWIDE"/>
    <s v="001B1400610 State of Maryland"/>
    <s v="Paint &amp; Chemical Coatings "/>
    <s v="The Sherwin-Williams Company d/b/a Duron Paints and Wallcoverings"/>
    <x v="1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s v="P517162"/>
    <s v="CITYWIDE"/>
    <s v="001B1400611 State of Maryland"/>
    <s v="Paint &amp; Chemical Coatings "/>
    <s v="McCormick Paint Works Co."/>
    <x v="2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m/>
    <s v="DOT"/>
    <s v="B50002406"/>
    <s v="Traffic Marking Tape"/>
    <s v="3M Company"/>
    <x v="404"/>
    <n v="0"/>
    <m/>
    <s v="-"/>
    <d v="2012-05-07T00:00:00"/>
    <d v="2013-05-06T00:00:00"/>
    <n v="2013"/>
    <n v="5"/>
    <x v="7"/>
    <x v="1"/>
    <x v="0"/>
    <x v="0"/>
    <s v="To be renewed"/>
    <m/>
    <m/>
    <m/>
    <s v="Normal"/>
  </r>
  <r>
    <x v="11"/>
    <s v="Green"/>
    <s v="None"/>
    <s v="P507715"/>
    <s v="CITYWIDE"/>
    <s v="BP-07005"/>
    <s v="Construction Equipment Rental Services (Various)"/>
    <s v="Allied Contractors, Inc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47"/>
    <s v="CITYWIDE"/>
    <s v="BP-07005"/>
    <s v="Construction Equipment Rental Services (Various)"/>
    <s v="Hertz Equipment Rental Corp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70"/>
    <s v="CITYWIDE"/>
    <s v="BP-07005"/>
    <s v="Construction Equipment Rental Services (Various)"/>
    <s v="Potts and Callahan, Inc."/>
    <x v="39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m/>
    <s v="DOT"/>
    <s v="B50002401"/>
    <s v="Guardrails"/>
    <s v="Chemung Supply Corp"/>
    <x v="406"/>
    <n v="0"/>
    <m/>
    <d v="2012-05-16T00:00:00"/>
    <d v="2012-05-16T00:00:00"/>
    <d v="2013-05-15T00:00:00"/>
    <n v="2013"/>
    <n v="5"/>
    <x v="7"/>
    <x v="0"/>
    <x v="0"/>
    <x v="0"/>
    <m/>
    <m/>
    <m/>
    <m/>
    <s v="Normal"/>
  </r>
  <r>
    <x v="11"/>
    <s v="Green"/>
    <s v="None"/>
    <s v="P508493"/>
    <s v="FLEET"/>
    <s v="B50001009"/>
    <s v="Towing and Road Service for Heavy Equipment &amp; Trucks "/>
    <s v="2nd Call: Ted's Towing Service, Inc."/>
    <x v="253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08492"/>
    <s v="FLEET"/>
    <s v="B50001009"/>
    <s v="Towing and Road Service for Heavy Equipment &amp; Trucks "/>
    <s v="1st Call: The Auto Barn, Inc."/>
    <x v="301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20301"/>
    <s v="DOT"/>
    <s v="B50002436"/>
    <s v="Copolymer (Tac Coat)"/>
    <s v="National Capitol Industries, Inc."/>
    <x v="407"/>
    <n v="0"/>
    <m/>
    <s v="-"/>
    <d v="2012-06-01T00:00:00"/>
    <d v="2013-05-31T00:00:00"/>
    <n v="2013"/>
    <n v="5"/>
    <x v="7"/>
    <x v="10"/>
    <x v="0"/>
    <x v="0"/>
    <m/>
    <m/>
    <m/>
    <m/>
    <s v="Normal"/>
  </r>
  <r>
    <x v="11"/>
    <s v="Green"/>
    <s v="None"/>
    <s v="P517184"/>
    <s v="DOT"/>
    <s v="B50001941"/>
    <s v="Pedestrian Signals Push Button"/>
    <s v="General Traffic Equipment Corp"/>
    <x v="68"/>
    <n v="0"/>
    <m/>
    <s v="-"/>
    <d v="2012-06-03T00:00:00"/>
    <d v="2013-06-02T00:00:00"/>
    <n v="2013"/>
    <n v="6"/>
    <x v="8"/>
    <x v="3"/>
    <x v="0"/>
    <x v="0"/>
    <m/>
    <m/>
    <m/>
    <m/>
    <s v="Normal"/>
  </r>
  <r>
    <x v="11"/>
    <s v="Green"/>
    <s v="None"/>
    <m/>
    <s v="DOT"/>
    <s v="B50002385"/>
    <s v="Aluminum Sheets"/>
    <s v="Vulcan, Inc."/>
    <x v="408"/>
    <n v="0"/>
    <m/>
    <d v="2012-06-06T00:00:00"/>
    <d v="2012-06-06T00:00:00"/>
    <d v="2013-06-05T00:00:00"/>
    <n v="2013"/>
    <n v="6"/>
    <x v="8"/>
    <x v="4"/>
    <x v="0"/>
    <x v="0"/>
    <m/>
    <m/>
    <m/>
    <m/>
    <s v="Normal"/>
  </r>
  <r>
    <x v="11"/>
    <s v="Green"/>
    <s v="None"/>
    <s v="P514463"/>
    <s v="DOT"/>
    <s v="08000"/>
    <s v="Bentley Microstation and InRoads "/>
    <s v="Bentley System, Inc."/>
    <x v="409"/>
    <n v="0"/>
    <m/>
    <d v="2010-08-11T00:00:00"/>
    <d v="2010-06-18T00:00:00"/>
    <d v="2013-06-18T00:00:00"/>
    <n v="2013"/>
    <n v="6"/>
    <x v="8"/>
    <x v="0"/>
    <x v="0"/>
    <x v="0"/>
    <m/>
    <m/>
    <m/>
    <m/>
    <s v="Normal"/>
  </r>
  <r>
    <x v="11"/>
    <s v="Green"/>
    <s v="None"/>
    <s v="P517285"/>
    <s v="DOT"/>
    <s v="B50001955"/>
    <s v="Thermoplastic Blocks"/>
    <s v="Ennis Paints, Inc"/>
    <x v="410"/>
    <n v="0"/>
    <m/>
    <d v="2012-09-26T00:00:00"/>
    <d v="2012-06-22T00:00:00"/>
    <d v="2013-06-21T00:00:00"/>
    <n v="2013"/>
    <n v="6"/>
    <x v="8"/>
    <x v="2"/>
    <x v="0"/>
    <x v="0"/>
    <m/>
    <m/>
    <m/>
    <m/>
    <s v="Normal"/>
  </r>
  <r>
    <x v="11"/>
    <s v="Green"/>
    <s v="None"/>
    <s v="P520662"/>
    <s v="DOT"/>
    <s v="08000"/>
    <s v="LCD Display and Maintenance "/>
    <s v="Activu Corporation"/>
    <x v="411"/>
    <n v="0"/>
    <m/>
    <d v="2012-06-27T00:00:00"/>
    <d v="2012-06-27T00:00:00"/>
    <d v="2013-06-26T00:00:00"/>
    <n v="2013"/>
    <n v="6"/>
    <x v="8"/>
    <x v="2"/>
    <x v="0"/>
    <x v="0"/>
    <m/>
    <m/>
    <m/>
    <m/>
    <s v="Normal"/>
  </r>
  <r>
    <x v="11"/>
    <s v="Green"/>
    <s v="None"/>
    <s v="P509255"/>
    <s v="DOT"/>
    <s v="B50001104"/>
    <s v="Decorative Street Light Fixtures &amp; Poles "/>
    <s v="Hadco, Inc."/>
    <x v="412"/>
    <n v="0"/>
    <m/>
    <d v="2011-06-15T00:00:00"/>
    <d v="2011-07-01T00:00:00"/>
    <d v="2013-06-30T00:00:00"/>
    <n v="2013"/>
    <n v="6"/>
    <x v="8"/>
    <x v="0"/>
    <x v="0"/>
    <x v="0"/>
    <m/>
    <m/>
    <m/>
    <m/>
    <s v="Normal"/>
  </r>
  <r>
    <x v="11"/>
    <s v="Green"/>
    <s v="None"/>
    <s v="P513967"/>
    <s v="CITYWIDE"/>
    <s v="B50001351"/>
    <s v="Baltimore City Building Demolition "/>
    <s v="P &amp; J Contracting Co. -SECOND CALL"/>
    <x v="413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3966"/>
    <s v="CITYWIDE"/>
    <s v="B50001351"/>
    <s v="Baltimore City Building Demolition "/>
    <s v="K &amp; K Adams, Inc. - THIRD CALL"/>
    <x v="414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7820"/>
    <s v="DOT"/>
    <s v="B50001914"/>
    <s v="Reflective  Sign Sheeting  (DOT)"/>
    <s v="American Traffic Safety Materials, Inc. (Contact buyer for item info.)"/>
    <x v="415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819"/>
    <s v="DOT"/>
    <s v="B50001914"/>
    <s v="Reflective  Sign Sheeting  (DOT)"/>
    <s v="Osburn Associates, Inc. (Contact buyer for item info.)"/>
    <x v="416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775"/>
    <s v="DOT"/>
    <s v="B50001911"/>
    <s v="Requirement for Street Light Rehabilitation"/>
    <s v="Baltimore Gas and Elect, Co."/>
    <x v="417"/>
    <n v="0"/>
    <m/>
    <d v="2012-09-12T00:00:00"/>
    <d v="2012-09-13T00:00:00"/>
    <d v="2013-07-31T00:00:00"/>
    <n v="2013"/>
    <n v="7"/>
    <x v="9"/>
    <x v="0"/>
    <x v="0"/>
    <x v="0"/>
    <m/>
    <m/>
    <m/>
    <m/>
    <s v="Normal"/>
  </r>
  <r>
    <x v="11"/>
    <s v="Green"/>
    <s v="None"/>
    <s v="P509147"/>
    <s v="DOT"/>
    <s v="B50001090"/>
    <s v="OEM Parts and Service for Amida Light Towers"/>
    <s v="Correlli, Inc"/>
    <x v="2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11"/>
    <s v="Green"/>
    <s v="None"/>
    <m/>
    <s v="DOT"/>
    <s v="06000"/>
    <s v="Landscaping Services (Workforce Development) "/>
    <s v="Living Classroom Foundation"/>
    <x v="278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1"/>
    <s v="Green"/>
    <s v="None"/>
    <s v="P518105"/>
    <s v="DOT"/>
    <s v="B50001987"/>
    <s v="Hauling of Asphalt"/>
    <s v="L&amp; J Construction Services, Inc."/>
    <x v="252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18106"/>
    <s v="DOT"/>
    <s v="B50001987"/>
    <s v="Hauling of Asphalt"/>
    <s v="Cherry Hill Hauling &amp; Towing Service, Inc."/>
    <x v="15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05702"/>
    <s v="DOT"/>
    <s v="BP-02155"/>
    <s v="Replace Existing Traffic Signal System  "/>
    <s v="Siemens Energy &amp; Automation, Inc."/>
    <x v="418"/>
    <n v="0"/>
    <m/>
    <d v="2013-01-23T00:00:00"/>
    <d v="2013-02-05T00:00:00"/>
    <d v="2013-08-31T00:00:00"/>
    <n v="2013"/>
    <n v="8"/>
    <x v="10"/>
    <x v="0"/>
    <x v="21"/>
    <x v="2"/>
    <m/>
    <m/>
    <m/>
    <m/>
    <s v="Normal"/>
  </r>
  <r>
    <x v="11"/>
    <s v="Green"/>
    <s v="None"/>
    <s v="P514787"/>
    <s v="DOT"/>
    <s v="B50001572"/>
    <s v="Traffic Signal Poles "/>
    <s v="Commercial Lighting Sales, inc."/>
    <x v="419"/>
    <n v="0"/>
    <m/>
    <d v="2010-09-15T00:00:00"/>
    <d v="2010-09-15T00:00:00"/>
    <d v="2013-09-14T00:00:00"/>
    <n v="2013"/>
    <n v="9"/>
    <x v="11"/>
    <x v="1"/>
    <x v="0"/>
    <x v="0"/>
    <m/>
    <m/>
    <m/>
    <m/>
    <s v="Normal"/>
  </r>
  <r>
    <x v="11"/>
    <s v="Green"/>
    <s v="None"/>
    <s v="P518668"/>
    <s v="CITYWIDE"/>
    <s v="B50002098"/>
    <s v="Steel Toe Rubber Hip Boots "/>
    <s v="A&amp;A Sales Associates, LLC"/>
    <x v="420"/>
    <n v="0"/>
    <m/>
    <d v="2012-08-15T00:00:00"/>
    <d v="2012-09-28T00:00:00"/>
    <d v="2013-09-27T00:00:00"/>
    <n v="2013"/>
    <n v="9"/>
    <x v="11"/>
    <x v="2"/>
    <x v="0"/>
    <x v="0"/>
    <m/>
    <m/>
    <m/>
    <m/>
    <s v="Normal"/>
  </r>
  <r>
    <x v="11"/>
    <s v="Green"/>
    <s v="None"/>
    <s v="P510696"/>
    <s v="DOT"/>
    <s v="B50001180"/>
    <s v="Revolution Traffic Cones"/>
    <s v="National Capitol Industries, Inc."/>
    <x v="421"/>
    <n v="0"/>
    <m/>
    <d v="2012-08-15T00:00:00"/>
    <d v="2012-09-29T00:00:00"/>
    <d v="2013-09-28T00:00:00"/>
    <n v="2013"/>
    <n v="9"/>
    <x v="11"/>
    <x v="0"/>
    <x v="0"/>
    <x v="0"/>
    <m/>
    <m/>
    <m/>
    <m/>
    <s v="Normal"/>
  </r>
  <r>
    <x v="11"/>
    <s v="Green"/>
    <s v="None"/>
    <m/>
    <s v="DOT"/>
    <s v="B50000769"/>
    <s v="Winter Snow Removal "/>
    <s v="Lorenz, Inc."/>
    <x v="251"/>
    <n v="0"/>
    <m/>
    <d v="2012-10-10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0321"/>
    <s v="DOT"/>
    <s v="06000"/>
    <s v="Extruded Street Name Sign Blanks"/>
    <s v="Garden State Highway Products, Inc."/>
    <x v="422"/>
    <n v="0"/>
    <m/>
    <d v="2012-08-15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8375"/>
    <s v="DOT"/>
    <s v="B50002152"/>
    <s v="Handbox Frames and Covers"/>
    <s v="Belair Road Supply Co."/>
    <x v="423"/>
    <n v="0"/>
    <m/>
    <d v="2012-10-03T00:00:00"/>
    <d v="2012-10-04T00:00:00"/>
    <d v="2013-10-03T00:00:00"/>
    <n v="2013"/>
    <n v="10"/>
    <x v="12"/>
    <x v="3"/>
    <x v="0"/>
    <x v="0"/>
    <m/>
    <m/>
    <m/>
    <m/>
    <s v="Normal"/>
  </r>
  <r>
    <x v="11"/>
    <s v="Green"/>
    <s v="None"/>
    <s v="P518458"/>
    <s v="DOT"/>
    <s v="B50001980"/>
    <s v="Routine and Preventative Maintenance of city-Owned Fountains"/>
    <s v="Field Enterprises, LLC"/>
    <x v="424"/>
    <n v="0"/>
    <m/>
    <d v="2011-10-12T00:00:00"/>
    <d v="2011-10-12T00:00:00"/>
    <d v="2013-10-11T00:00:00"/>
    <n v="2013"/>
    <n v="10"/>
    <x v="12"/>
    <x v="2"/>
    <x v="22"/>
    <x v="3"/>
    <m/>
    <m/>
    <m/>
    <m/>
    <s v="Normal"/>
  </r>
  <r>
    <x v="11"/>
    <s v="Green"/>
    <s v="None"/>
    <s v="P511410"/>
    <s v="DOT"/>
    <s v="08000"/>
    <s v="Parking Enforcement (Smartboots)"/>
    <s v="IPT, LLC d/b/a Paylock"/>
    <x v="425"/>
    <n v="0"/>
    <m/>
    <d v="2012-09-26T00:00:00"/>
    <d v="2012-10-15T00:00:00"/>
    <d v="2013-10-14T00:00:00"/>
    <n v="2013"/>
    <n v="10"/>
    <x v="12"/>
    <x v="0"/>
    <x v="0"/>
    <x v="0"/>
    <m/>
    <m/>
    <m/>
    <m/>
    <s v="Normal"/>
  </r>
  <r>
    <x v="11"/>
    <s v="Green"/>
    <s v="None"/>
    <s v="P521833"/>
    <s v="DOT"/>
    <s v="B50002687"/>
    <s v="Pedestrian Crossing Signs"/>
    <s v="Vulcan, Inc."/>
    <x v="426"/>
    <n v="0"/>
    <m/>
    <s v="-"/>
    <d v="2012-11-05T00:00:00"/>
    <d v="2013-11-04T00:00:00"/>
    <n v="2013"/>
    <n v="11"/>
    <x v="28"/>
    <x v="1"/>
    <x v="0"/>
    <x v="0"/>
    <m/>
    <m/>
    <m/>
    <m/>
    <s v="Normal"/>
  </r>
  <r>
    <x v="11"/>
    <s v="Green"/>
    <s v="None"/>
    <s v="P521890"/>
    <s v="DOT"/>
    <s v="B50002672"/>
    <s v="U Channel Posts"/>
    <s v="Osburn Associates, Inc. "/>
    <x v="68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11"/>
    <s v="Green"/>
    <s v="None"/>
    <s v="P515486"/>
    <s v="DOT"/>
    <s v="B50001682"/>
    <s v="Traffic Signal Cable "/>
    <s v="Power &amp; Telephone Supply Co."/>
    <x v="252"/>
    <n v="0"/>
    <m/>
    <d v="2012-11-14T00:00:00"/>
    <d v="2012-11-24T00:00:00"/>
    <d v="2013-11-23T00:00:00"/>
    <n v="2013"/>
    <n v="11"/>
    <x v="28"/>
    <x v="3"/>
    <x v="0"/>
    <x v="0"/>
    <m/>
    <m/>
    <m/>
    <m/>
    <s v="Normal"/>
  </r>
  <r>
    <x v="11"/>
    <s v="Green"/>
    <s v="None"/>
    <s v="P518770"/>
    <s v="DOT"/>
    <s v="B50002148"/>
    <s v="Aluminum Vehicle Traffic &amp; Pedestrian Signal Assemblies"/>
    <s v="General Traffic Equipment Corp"/>
    <x v="427"/>
    <n v="0"/>
    <m/>
    <d v="2012-11-07T00:00:00"/>
    <d v="2012-12-01T00:00:00"/>
    <d v="2013-11-30T00:00:00"/>
    <n v="2013"/>
    <n v="11"/>
    <x v="28"/>
    <x v="1"/>
    <x v="0"/>
    <x v="0"/>
    <m/>
    <m/>
    <m/>
    <m/>
    <s v="Normal"/>
  </r>
  <r>
    <x v="11"/>
    <s v="Green"/>
    <s v="None"/>
    <m/>
    <s v="DOT"/>
    <s v="B50002752"/>
    <s v="Quadguard and Barriers"/>
    <s v="National Capitol Industries, Inc."/>
    <x v="428"/>
    <n v="0"/>
    <m/>
    <d v="2013-01-09T00:00:00"/>
    <d v="2013-01-09T00:00:00"/>
    <d v="2013-12-31T00:00:00"/>
    <n v="2013"/>
    <n v="12"/>
    <x v="13"/>
    <x v="1"/>
    <x v="0"/>
    <x v="0"/>
    <m/>
    <m/>
    <m/>
    <m/>
    <s v="Normal"/>
  </r>
  <r>
    <x v="11"/>
    <s v="Green"/>
    <s v="Green"/>
    <m/>
    <s v="DOT"/>
    <s v="B50002749"/>
    <s v="Construction Roll Up Signs "/>
    <s v="Trafix Devices"/>
    <x v="429"/>
    <n v="0"/>
    <m/>
    <d v="2013-01-09T00:00:00"/>
    <d v="2013-01-09T00:00:00"/>
    <d v="2014-01-08T00:00:00"/>
    <n v="2014"/>
    <n v="1"/>
    <x v="14"/>
    <x v="1"/>
    <x v="0"/>
    <x v="0"/>
    <s v="To be deleted, new contract"/>
    <m/>
    <m/>
    <m/>
    <s v="Normal"/>
  </r>
  <r>
    <x v="11"/>
    <s v="Green"/>
    <s v="None"/>
    <m/>
    <s v="DGS"/>
    <s v="B50002709"/>
    <s v="Magnesium Chloride (Flakes and Pellets) "/>
    <s v="Maryland Chemical Company, Inc."/>
    <x v="152"/>
    <n v="0"/>
    <m/>
    <s v="-"/>
    <d v="2013-01-13T00:00:00"/>
    <d v="2014-01-12T00:00:00"/>
    <n v="2014"/>
    <n v="1"/>
    <x v="14"/>
    <x v="0"/>
    <x v="0"/>
    <x v="0"/>
    <m/>
    <m/>
    <m/>
    <m/>
    <s v="Normal"/>
  </r>
  <r>
    <x v="11"/>
    <s v="Green"/>
    <s v="None"/>
    <s v="P506602"/>
    <s v="CITYWIDE"/>
    <s v="B50000938"/>
    <s v="Provide Inspection, Services and Repairs for Fire Extinguishers"/>
    <s v="Fireline Corporation"/>
    <x v="430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06603"/>
    <s v="CITYWIDE"/>
    <s v="B50000938"/>
    <s v="Provide Inspection, Services and Repairs for Fire Extinguishers"/>
    <s v="Fire Safety Co"/>
    <x v="431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6302"/>
    <s v="DOT"/>
    <s v="B50001856"/>
    <s v="Print Jobs"/>
    <s v="Gardens Reproductive Arts, Inc. d/b/a Gardens Reprographic, Inc."/>
    <x v="432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2618"/>
    <s v="CITYWIDE"/>
    <s v="B50001348"/>
    <s v="Paving Materials (Hot and Cold Patch) "/>
    <s v="P. Flanigan &amp; Sons"/>
    <x v="433"/>
    <n v="0"/>
    <m/>
    <d v="2013-01-23T00:00:00"/>
    <d v="2013-03-22T00:00:00"/>
    <d v="2014-03-21T00:00:00"/>
    <n v="2014"/>
    <n v="3"/>
    <x v="44"/>
    <x v="24"/>
    <x v="0"/>
    <x v="0"/>
    <m/>
    <m/>
    <m/>
    <m/>
    <s v="Normal"/>
  </r>
  <r>
    <x v="11"/>
    <s v="Green"/>
    <s v="None"/>
    <m/>
    <s v="CITYWIDE"/>
    <s v="B50001701"/>
    <s v="Provide Pest Control Services to Various COB Buildings"/>
    <s v="Priority Termite and Pest Control, Inc."/>
    <x v="434"/>
    <n v="0"/>
    <m/>
    <d v="2013-01-23T00:00:00"/>
    <d v="2013-04-01T00:00:00"/>
    <d v="2014-03-31T00:00:00"/>
    <n v="2014"/>
    <n v="3"/>
    <x v="44"/>
    <x v="25"/>
    <x v="0"/>
    <x v="0"/>
    <m/>
    <m/>
    <m/>
    <m/>
    <s v="Normal"/>
  </r>
  <r>
    <x v="11"/>
    <s v="Green"/>
    <s v="Green"/>
    <s v="P516127"/>
    <s v="CITYWIDE"/>
    <s v="B50001701"/>
    <s v="Provide Pest Control Services to Various COB Buildings"/>
    <s v="AB&amp;B Termite and Pest Control Services"/>
    <x v="434"/>
    <n v="0"/>
    <m/>
    <d v="2013-01-23T00:00:00"/>
    <d v="2013-04-01T00:00:00"/>
    <d v="2014-03-31T00:00:00"/>
    <n v="2014"/>
    <n v="3"/>
    <x v="44"/>
    <x v="3"/>
    <x v="0"/>
    <x v="0"/>
    <m/>
    <m/>
    <m/>
    <m/>
    <s v="Normal"/>
  </r>
  <r>
    <x v="11"/>
    <s v="Green"/>
    <s v="None"/>
    <s v="R597275"/>
    <s v="DOT"/>
    <s v="06000"/>
    <s v="Traffic Signal Components "/>
    <s v="RGA, Inc."/>
    <x v="435"/>
    <n v="0"/>
    <m/>
    <d v="2012-03-28T00:00:00"/>
    <d v="2012-04-01T00:00:00"/>
    <d v="2014-03-31T00:00:00"/>
    <n v="2014"/>
    <n v="3"/>
    <x v="44"/>
    <x v="2"/>
    <x v="0"/>
    <x v="0"/>
    <m/>
    <m/>
    <m/>
    <m/>
    <s v="Normal"/>
  </r>
  <r>
    <x v="11"/>
    <s v="Green"/>
    <s v="None"/>
    <m/>
    <s v="DOT"/>
    <s v="06000"/>
    <s v="Railroad Emergency and Inspections "/>
    <s v="Rhinehart Railroad Construction, Inc."/>
    <x v="436"/>
    <n v="0"/>
    <m/>
    <d v="2012-10-03T00:00:00"/>
    <d v="2012-10-13T00:00:00"/>
    <d v="2014-10-12T00:00:00"/>
    <n v="2014"/>
    <n v="10"/>
    <x v="36"/>
    <x v="1"/>
    <x v="0"/>
    <x v="0"/>
    <m/>
    <m/>
    <m/>
    <m/>
    <s v="Normal"/>
  </r>
  <r>
    <x v="11"/>
    <s v="Green"/>
    <s v="None"/>
    <s v="P518914"/>
    <s v="DOT"/>
    <s v="B50001745"/>
    <s v="On-Call Marketing and Public Relations Services"/>
    <s v="Sahara Communications, Inc."/>
    <x v="21"/>
    <n v="0"/>
    <m/>
    <d v="2011-11-02T00:00:00"/>
    <d v="2011-11-02T00:00:00"/>
    <d v="2014-10-31T00:00:00"/>
    <n v="2014"/>
    <n v="10"/>
    <x v="36"/>
    <x v="1"/>
    <x v="10"/>
    <x v="1"/>
    <m/>
    <m/>
    <m/>
    <m/>
    <s v="Normal"/>
  </r>
  <r>
    <x v="11"/>
    <s v="Green"/>
    <s v="None"/>
    <s v="P518444"/>
    <s v="Various"/>
    <s v="B50002086"/>
    <s v="Salt for Snow Melting"/>
    <s v="Eastern Salt Co. Inc (Item#1 - 1st Call)"/>
    <x v="413"/>
    <n v="0"/>
    <m/>
    <d v="2011-10-12T00:00:00"/>
    <d v="2011-11-01T00:00:00"/>
    <d v="2014-10-31T00:00:00"/>
    <n v="2014"/>
    <n v="10"/>
    <x v="36"/>
    <x v="1"/>
    <x v="11"/>
    <x v="9"/>
    <m/>
    <m/>
    <s v="Yes"/>
    <m/>
    <s v="Special"/>
  </r>
  <r>
    <x v="11"/>
    <s v="Green"/>
    <s v="None"/>
    <s v="P518443"/>
    <s v="Various"/>
    <s v="B50002086"/>
    <s v="Salt for Snow Melting"/>
    <s v="International Salt Co. LLC (Item#2)"/>
    <x v="2"/>
    <n v="0"/>
    <m/>
    <d v="2011-10-12T00:00:00"/>
    <d v="2011-11-01T00:00:00"/>
    <d v="2014-10-31T00:00:00"/>
    <n v="2014"/>
    <n v="10"/>
    <x v="36"/>
    <x v="1"/>
    <x v="11"/>
    <x v="9"/>
    <m/>
    <m/>
    <m/>
    <m/>
    <s v="Normal"/>
  </r>
  <r>
    <x v="11"/>
    <s v="Green"/>
    <s v="None"/>
    <s v="P519825"/>
    <s v="CITYWIDE"/>
    <s v="B50002218"/>
    <s v="Snow Contractors II"/>
    <s v="Carrol Concrete Construction CO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3"/>
    <s v="CITYWIDE"/>
    <s v="B50002218"/>
    <s v="Snow Contractors II"/>
    <s v="A2Z Environmental Group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6"/>
    <s v="CITYWIDE"/>
    <s v="B50002218"/>
    <s v="Snow Contractors II"/>
    <s v="Unified Solutions Services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4"/>
    <s v="CITYWIDE"/>
    <s v="B50002218"/>
    <s v="Snow Contractors II"/>
    <s v="Consolidated Services, Inc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m/>
    <s v="DOT"/>
    <s v="B50002652"/>
    <s v="Snow Removal Services IV"/>
    <s v="A. Halcon Contractors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Donald Fritts Home Remodeling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Lorenz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M. Luis Construction Co.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P &amp; J Contracting Co. 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Allied Contractor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D&amp;B Construction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Cherry Hill Hauling &amp; Towing Service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M. Luis Constructions Co.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Hawkeye Construction, LLC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Allied Contractors,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314"/>
    <s v="On-call Roofing Services"/>
    <s v="Simpson of Maryland, Inc."/>
    <x v="48"/>
    <n v="0"/>
    <m/>
    <d v="2013-01-09T00:00:00"/>
    <d v="2013-01-09T00:00:00"/>
    <d v="2015-06-05T00:00:00"/>
    <n v="2015"/>
    <n v="6"/>
    <x v="18"/>
    <x v="1"/>
    <x v="3"/>
    <x v="8"/>
    <m/>
    <s v="Yes"/>
    <m/>
    <m/>
    <s v="Special"/>
  </r>
  <r>
    <x v="11"/>
    <s v="Green"/>
    <s v="None"/>
    <m/>
    <s v="CITYWIDE"/>
    <s v="B50002314"/>
    <s v="On-call Roofing Services"/>
    <s v="Roofing and Sustainable Systems, Inc."/>
    <x v="253"/>
    <n v="0"/>
    <m/>
    <d v="2012-06-06T00:00:00"/>
    <d v="2012-06-06T00:00:00"/>
    <d v="2015-06-15T00:00:00"/>
    <n v="2015"/>
    <n v="6"/>
    <x v="18"/>
    <x v="1"/>
    <x v="3"/>
    <x v="8"/>
    <m/>
    <s v="Yes"/>
    <m/>
    <m/>
    <s v="Special"/>
  </r>
  <r>
    <x v="11"/>
    <s v="Green"/>
    <s v="None"/>
    <m/>
    <s v="DOT"/>
    <s v="06000"/>
    <s v="Tipping of Milled Material for Recycling"/>
    <s v="P. Flanigan &amp; Sons"/>
    <x v="48"/>
    <n v="0"/>
    <m/>
    <d v="2012-07-11T00:00:00"/>
    <d v="2012-07-11T00:00:00"/>
    <d v="2015-07-10T00:00:00"/>
    <n v="2015"/>
    <n v="7"/>
    <x v="50"/>
    <x v="1"/>
    <x v="0"/>
    <x v="0"/>
    <m/>
    <s v="Yes"/>
    <m/>
    <m/>
    <s v="Special"/>
  </r>
  <r>
    <x v="11"/>
    <s v="Green"/>
    <s v="None"/>
    <m/>
    <s v="DOT"/>
    <s v="B50002251"/>
    <s v="Citywide Police Requested Towing Services"/>
    <s v="Frankford Towing, In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 Associates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Ted's Towing Service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1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2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4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Mel's Towing &amp; Service Center, Inc.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Universal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397"/>
    <s v="Citywide Violation Towing Services -Item#1 Central Business District"/>
    <s v="McDel Enterprises"/>
    <x v="437"/>
    <n v="0"/>
    <m/>
    <d v="2012-11-21T00:00:00"/>
    <d v="2012-12-01T00:00:00"/>
    <d v="2015-11-30T00:00:00"/>
    <n v="2015"/>
    <n v="11"/>
    <x v="46"/>
    <x v="1"/>
    <x v="3"/>
    <x v="2"/>
    <m/>
    <m/>
    <m/>
    <m/>
    <s v="Normal"/>
  </r>
  <r>
    <x v="11"/>
    <s v="Green"/>
    <s v="None"/>
    <m/>
    <s v="DOT"/>
    <s v="B50002246"/>
    <s v="Automatic Traffic Violation Enforcement System"/>
    <s v="Brekford Corp"/>
    <x v="144"/>
    <n v="0"/>
    <m/>
    <d v="2012-11-07T00:00:00"/>
    <d v="2013-01-01T00:00:00"/>
    <d v="2015-12-31T00:00:00"/>
    <n v="2015"/>
    <n v="12"/>
    <x v="19"/>
    <x v="1"/>
    <x v="0"/>
    <x v="0"/>
    <m/>
    <m/>
    <m/>
    <m/>
    <s v="Normal"/>
  </r>
  <r>
    <x v="11"/>
    <s v="Green"/>
    <s v="None"/>
    <s v="P519471"/>
    <s v="DOT"/>
    <s v="B50002089"/>
    <s v="Drawbridge Operations"/>
    <s v="Cianbro Corporation"/>
    <x v="438"/>
    <n v="0"/>
    <m/>
    <d v="2012-01-18T00:00:00"/>
    <d v="2012-02-01T00:00:00"/>
    <d v="2017-01-31T00:00:00"/>
    <n v="2017"/>
    <n v="1"/>
    <x v="24"/>
    <x v="1"/>
    <x v="0"/>
    <x v="0"/>
    <m/>
    <m/>
    <m/>
    <m/>
    <s v="Normal"/>
  </r>
  <r>
    <x v="12"/>
    <s v="Blue"/>
    <s v="Green"/>
    <s v="P513287"/>
    <s v="BCPD"/>
    <s v="06000"/>
    <s v="Personal Property On-Line Auction Service (BCPD) REVENUE"/>
    <s v="PropertyRoom.com, Inc."/>
    <x v="57"/>
    <n v="0"/>
    <m/>
    <d v="2011-06-08T00:00:00"/>
    <d v="2011-07-23T00:00:00"/>
    <d v="2012-07-22T00:00:00"/>
    <n v="2012"/>
    <n v="7"/>
    <x v="51"/>
    <x v="0"/>
    <x v="0"/>
    <x v="0"/>
    <s v="?"/>
    <m/>
    <m/>
    <m/>
    <s v="Normal"/>
  </r>
  <r>
    <x v="12"/>
    <s v="Blue"/>
    <s v="Green"/>
    <s v="P517891"/>
    <s v="BCPD"/>
    <s v="B50002068"/>
    <s v="Annual Maintenance for Cannon Scanners "/>
    <s v="Maryland Micrographic Service, Inc."/>
    <x v="439"/>
    <n v="0"/>
    <m/>
    <s v="-"/>
    <d v="2011-08-01T00:00:00"/>
    <d v="2012-07-31T00:00:00"/>
    <n v="2012"/>
    <n v="7"/>
    <x v="51"/>
    <x v="0"/>
    <x v="0"/>
    <x v="0"/>
    <s v="New requisition on its way to purchasing"/>
    <m/>
    <m/>
    <m/>
    <s v="Normal"/>
  </r>
  <r>
    <x v="12"/>
    <s v="Blue"/>
    <s v="Green"/>
    <s v="P517869"/>
    <s v="BCFD"/>
    <s v="Balt. Co. 923"/>
    <s v="Firefighter Turnout Gear CLEANING "/>
    <s v="Lion Totalcare"/>
    <x v="48"/>
    <n v="0"/>
    <m/>
    <d v="2012-05-23T00:00:00"/>
    <d v="2011-08-25T00:00:00"/>
    <d v="2012-08-24T00:00:00"/>
    <n v="2012"/>
    <n v="8"/>
    <x v="52"/>
    <x v="0"/>
    <x v="0"/>
    <x v="0"/>
    <s v="May piggwback off formal agreement. Will depend on the results of the new turnout gear bid.."/>
    <m/>
    <m/>
    <m/>
    <s v="Normal"/>
  </r>
  <r>
    <x v="12"/>
    <s v="Blue"/>
    <s v="Green"/>
    <s v="P509285"/>
    <s v="BCPD"/>
    <s v="08000"/>
    <s v="Annual Support of Easydrive Plus Report Generator "/>
    <s v="Computer Associates"/>
    <x v="440"/>
    <n v="0"/>
    <m/>
    <d v="2009-07-22T00:00:00"/>
    <d v="2009-07-22T00:00:00"/>
    <d v="2012-08-30T00:00:00"/>
    <n v="2012"/>
    <n v="8"/>
    <x v="52"/>
    <x v="0"/>
    <x v="0"/>
    <x v="0"/>
    <s v="New informal to be done"/>
    <m/>
    <m/>
    <m/>
    <s v="Normal"/>
  </r>
  <r>
    <x v="12"/>
    <s v="Blue"/>
    <s v="Green"/>
    <s v="P518281"/>
    <s v="BCPD"/>
    <s v="08000"/>
    <s v="Telephone Investigations"/>
    <s v="Sytech Corporation"/>
    <x v="441"/>
    <n v="0"/>
    <m/>
    <d v="2011-09-28T00:00:00"/>
    <d v="2011-09-01T00:00:00"/>
    <d v="2012-08-30T00:00:00"/>
    <n v="2012"/>
    <n v="8"/>
    <x v="52"/>
    <x v="0"/>
    <x v="0"/>
    <x v="0"/>
    <s v="New informal to be done - to be deleted"/>
    <m/>
    <m/>
    <m/>
    <s v="Normal"/>
  </r>
  <r>
    <x v="12"/>
    <s v="Blue"/>
    <s v="Green"/>
    <s v="P518157"/>
    <s v="BCPD"/>
    <s v="08000"/>
    <s v="Latent Print Lab Daily Use Items"/>
    <s v="Arrowhead Forensics"/>
    <x v="442"/>
    <n v="0"/>
    <m/>
    <s v="-"/>
    <d v="2011-09-08T00:00:00"/>
    <d v="2012-09-07T00:00:00"/>
    <n v="2012"/>
    <n v="9"/>
    <x v="53"/>
    <x v="0"/>
    <x v="0"/>
    <x v="0"/>
    <s v="This contract has not been used. Sue has requisition. Waiting on specs for bid. CAN BE DELETED"/>
    <m/>
    <m/>
    <m/>
    <s v="Normal"/>
  </r>
  <r>
    <x v="12"/>
    <s v="Blue"/>
    <s v="Green"/>
    <s v="Various"/>
    <s v="BCPD &amp; SHERIFF"/>
    <s v="B50000419"/>
    <s v="Flex Cuffs"/>
    <s v="ATD American"/>
    <x v="33"/>
    <n v="0"/>
    <m/>
    <d v="2011-09-28T00:00:00"/>
    <d v="2011-10-15T00:00:00"/>
    <d v="2012-10-14T00:00:00"/>
    <n v="2012"/>
    <n v="10"/>
    <x v="54"/>
    <x v="0"/>
    <x v="0"/>
    <x v="0"/>
    <s v="New contract on BOE 2/13"/>
    <m/>
    <m/>
    <m/>
    <s v="Normal"/>
  </r>
  <r>
    <x v="12"/>
    <s v="Blue"/>
    <s v="Green"/>
    <s v="P518605"/>
    <s v="BCFD"/>
    <s v="08000"/>
    <s v="Stretcher Repair "/>
    <s v="Pro-Fix Medical Repair and Sales "/>
    <x v="278"/>
    <n v="0"/>
    <m/>
    <d v="2011-11-02T00:00:00"/>
    <d v="2011-11-02T00:00:00"/>
    <d v="2012-11-01T00:00:00"/>
    <n v="2012"/>
    <n v="11"/>
    <x v="1"/>
    <x v="0"/>
    <x v="0"/>
    <x v="0"/>
    <s v="New PO Cut under new contract"/>
    <m/>
    <m/>
    <m/>
    <s v="Normal"/>
  </r>
  <r>
    <x v="12"/>
    <s v="Blue"/>
    <s v="Green"/>
    <s v="P518692"/>
    <s v="BCPD"/>
    <s v="08000"/>
    <s v="Framing Materials and Supplies"/>
    <s v="The Furst Bros. Company"/>
    <x v="443"/>
    <n v="0"/>
    <m/>
    <s v="-"/>
    <d v="2011-11-17T00:00:00"/>
    <d v="2012-11-16T00:00:00"/>
    <n v="2012"/>
    <n v="11"/>
    <x v="1"/>
    <x v="0"/>
    <x v="0"/>
    <x v="0"/>
    <m/>
    <m/>
    <m/>
    <m/>
    <s v="Normal"/>
  </r>
  <r>
    <x v="12"/>
    <s v="Blue"/>
    <s v="Red"/>
    <s v="P511894"/>
    <s v="BCPD"/>
    <s v="BP-06050"/>
    <s v="Psychology Services for BPD"/>
    <s v="Psychology Consultants"/>
    <x v="444"/>
    <n v="0"/>
    <m/>
    <d v="2012-10-31T00:00:00"/>
    <d v="2012-11-01T00:00:00"/>
    <d v="2013-01-31T00:00:00"/>
    <n v="2013"/>
    <n v="1"/>
    <x v="3"/>
    <x v="0"/>
    <x v="23"/>
    <x v="6"/>
    <s v="New RFP will be drafted."/>
    <m/>
    <m/>
    <m/>
    <s v="Normal"/>
  </r>
  <r>
    <x v="12"/>
    <s v="Blue"/>
    <s v="Green"/>
    <s v="P519285"/>
    <s v="BCFD"/>
    <s v="B50002272"/>
    <s v="Gatorade/Water"/>
    <s v="Vend Central, inc."/>
    <x v="65"/>
    <n v="0"/>
    <m/>
    <s v="-"/>
    <d v="2012-02-02T00:00:00"/>
    <d v="2013-02-01T00:00:00"/>
    <n v="2013"/>
    <n v="2"/>
    <x v="4"/>
    <x v="0"/>
    <x v="0"/>
    <x v="0"/>
    <s v="To be deleted"/>
    <m/>
    <m/>
    <m/>
    <s v="Normal"/>
  </r>
  <r>
    <x v="12"/>
    <s v="Blue"/>
    <s v="Green"/>
    <s v="P516167"/>
    <s v="BCPD"/>
    <s v="B50001634"/>
    <s v="Police Range Maintenance "/>
    <s v="Range Maintenance, Inc."/>
    <x v="29"/>
    <n v="0"/>
    <m/>
    <d v="2012-01-25T00:00:00"/>
    <d v="2012-02-02T00:00:00"/>
    <d v="2013-02-01T00:00:00"/>
    <n v="2013"/>
    <n v="2"/>
    <x v="4"/>
    <x v="4"/>
    <x v="0"/>
    <x v="0"/>
    <s v="1/23/2013 BOE"/>
    <m/>
    <m/>
    <m/>
    <s v="Normal"/>
  </r>
  <r>
    <x v="12"/>
    <s v="Blue"/>
    <s v="Red"/>
    <s v="P519394"/>
    <s v="BCPD"/>
    <s v="B50002288"/>
    <s v="Laundry and Dry Cleaning Services "/>
    <s v="Odonnell Cleaners"/>
    <x v="445"/>
    <n v="0"/>
    <m/>
    <s v="-"/>
    <d v="2012-02-27T00:00:00"/>
    <d v="2013-02-16T00:00:00"/>
    <n v="2013"/>
    <n v="2"/>
    <x v="4"/>
    <x v="0"/>
    <x v="0"/>
    <x v="0"/>
    <s v="New informal. No Req."/>
    <m/>
    <m/>
    <m/>
    <s v="Normal"/>
  </r>
  <r>
    <x v="12"/>
    <s v="Blue"/>
    <s v="Green"/>
    <s v="P519397"/>
    <s v="BCFD"/>
    <s v="B50002298"/>
    <s v="Fire Helmet Repair"/>
    <s v="Maryland Fire Equipment"/>
    <x v="4"/>
    <n v="0"/>
    <m/>
    <s v="-"/>
    <d v="2012-02-17T00:00:00"/>
    <d v="2013-02-16T00:00:00"/>
    <n v="2013"/>
    <n v="2"/>
    <x v="4"/>
    <x v="1"/>
    <x v="0"/>
    <x v="0"/>
    <s v="BOE 1/30/13"/>
    <m/>
    <m/>
    <m/>
    <s v="Normal"/>
  </r>
  <r>
    <x v="12"/>
    <s v="Blue"/>
    <s v="Red"/>
    <s v="P506804"/>
    <s v="CITYWIDE"/>
    <s v="B50000929"/>
    <s v="Portable Chemical Toilets"/>
    <s v="HCE, Inc"/>
    <x v="301"/>
    <n v="0"/>
    <m/>
    <d v="2012-02-01T00:00:00"/>
    <d v="2012-02-17T00:00:00"/>
    <d v="2013-02-16T00:00:00"/>
    <n v="2013"/>
    <n v="2"/>
    <x v="4"/>
    <x v="3"/>
    <x v="0"/>
    <x v="0"/>
    <s v="To be renewed - move to R&amp;P - Assignment letter/agreement in progress"/>
    <m/>
    <m/>
    <m/>
    <s v="Normal"/>
  </r>
  <r>
    <x v="12"/>
    <s v="Blue"/>
    <s v="Green"/>
    <s v="P540506"/>
    <s v="BCPD"/>
    <s v="06000"/>
    <s v="Evidence Pouches"/>
    <s v="Arrowhead Forensics"/>
    <x v="381"/>
    <n v="0"/>
    <m/>
    <d v="2012-03-07T00:00:00"/>
    <d v="2012-03-10T00:00:00"/>
    <d v="2013-03-09T00:00:00"/>
    <n v="2013"/>
    <n v="3"/>
    <x v="5"/>
    <x v="3"/>
    <x v="0"/>
    <x v="0"/>
    <s v="BOE 2/13"/>
    <m/>
    <m/>
    <m/>
    <s v="Normal"/>
  </r>
  <r>
    <x v="12"/>
    <s v="Blue"/>
    <s v="Green"/>
    <s v="P519620"/>
    <s v="BCFD"/>
    <s v="B50002333"/>
    <s v="Tempest Ventmaster Rescue Saw Repair"/>
    <s v="MES/Maryland"/>
    <x v="4"/>
    <n v="0"/>
    <m/>
    <s v="-"/>
    <d v="2012-03-13T00:00:00"/>
    <d v="2013-03-12T00:00:00"/>
    <n v="2013"/>
    <n v="3"/>
    <x v="5"/>
    <x v="0"/>
    <x v="0"/>
    <x v="0"/>
    <s v="Tyrone blanket - P521684 - can be deleted now."/>
    <m/>
    <m/>
    <m/>
    <s v="Normal"/>
  </r>
  <r>
    <x v="12"/>
    <s v="Blue"/>
    <s v="Green"/>
    <s v="P516629"/>
    <s v="BCFD"/>
    <s v="B50001729"/>
    <s v="Firefighter Turnout Gloves"/>
    <s v="Maryland Fire Equipment"/>
    <x v="446"/>
    <n v="0"/>
    <m/>
    <d v="2011-03-23T00:00:00"/>
    <d v="2011-03-23T00:00:00"/>
    <d v="2013-03-22T00:00:00"/>
    <n v="2013"/>
    <n v="3"/>
    <x v="5"/>
    <x v="2"/>
    <x v="0"/>
    <x v="0"/>
    <s v="2/13 Renewal to be reflected. Added renewal options to the XLS."/>
    <m/>
    <m/>
    <m/>
    <s v="Normal"/>
  </r>
  <r>
    <x v="12"/>
    <s v="Blue"/>
    <s v="Green"/>
    <s v="P516657"/>
    <s v="BCFD"/>
    <s v="08000"/>
    <s v="LIFEPAK 12 and Defibrillators and  Monitors "/>
    <s v="Physio-Control, Inc."/>
    <x v="447"/>
    <n v="0"/>
    <m/>
    <d v="2012-03-14T00:00:00"/>
    <d v="2012-03-30T00:00:00"/>
    <d v="2013-03-29T00:00:00"/>
    <n v="2013"/>
    <n v="3"/>
    <x v="5"/>
    <x v="1"/>
    <x v="0"/>
    <x v="0"/>
    <s v="BOE 2/13"/>
    <m/>
    <m/>
    <m/>
    <s v="Normal"/>
  </r>
  <r>
    <x v="12"/>
    <s v="Blue"/>
    <s v="Red"/>
    <s v="P505662"/>
    <s v="REC. &amp; PARKS"/>
    <s v="B50000809"/>
    <s v="Tree Removal and Maintenance "/>
    <s v="Asplundh Tree Expert Company"/>
    <x v="448"/>
    <n v="0"/>
    <m/>
    <d v="2012-12-05T00:00:00"/>
    <d v="2012-12-09T00:00:00"/>
    <d v="2013-03-31T00:00:00"/>
    <n v="2013"/>
    <n v="3"/>
    <x v="5"/>
    <x v="0"/>
    <x v="14"/>
    <x v="0"/>
    <s v="With agency. Moving to Sue/Mary Anne/Tyrone"/>
    <m/>
    <m/>
    <m/>
    <s v="Normal"/>
  </r>
  <r>
    <x v="12"/>
    <s v="Blue"/>
    <s v="Red"/>
    <s v="P512977"/>
    <s v="BCPD"/>
    <s v="08000"/>
    <s v="QIASymphony DNA Analyzing System Warranty"/>
    <s v="Qiagen, Inc."/>
    <x v="449"/>
    <n v="0"/>
    <m/>
    <d v="2010-04-14T00:00:00"/>
    <d v="2010-04-14T00:00:00"/>
    <d v="2013-04-13T00:00:00"/>
    <n v="2013"/>
    <n v="4"/>
    <x v="6"/>
    <x v="0"/>
    <x v="0"/>
    <x v="0"/>
    <s v="Sole source."/>
    <m/>
    <m/>
    <m/>
    <s v="Normal"/>
  </r>
  <r>
    <x v="12"/>
    <s v="Blue"/>
    <s v="Yellow"/>
    <s v="P508324"/>
    <s v="BCFD"/>
    <s v="B50000999"/>
    <s v="Medical Grade Oxygen Supply and Delivery "/>
    <s v="Airgas East, Inc."/>
    <x v="450"/>
    <n v="0"/>
    <m/>
    <d v="2011-04-13T00:00:00"/>
    <d v="2011-05-04T00:00:00"/>
    <d v="2013-05-03T00:00:00"/>
    <n v="2013"/>
    <n v="5"/>
    <x v="7"/>
    <x v="10"/>
    <x v="0"/>
    <x v="0"/>
    <s v="Renewal"/>
    <m/>
    <m/>
    <m/>
    <s v="Normal"/>
  </r>
  <r>
    <x v="12"/>
    <s v="Blue"/>
    <s v="None"/>
    <s v="P516881"/>
    <s v="FIRE, POLICE AND STATES ATTORNEY"/>
    <s v="B50001902"/>
    <s v="Secure Document Shredding"/>
    <s v="Incred-a-Shed"/>
    <x v="63"/>
    <n v="0"/>
    <m/>
    <d v="2012-05-02T00:00:00"/>
    <d v="2012-05-11T00:00:00"/>
    <d v="2013-05-10T00:00:00"/>
    <n v="2013"/>
    <n v="5"/>
    <x v="7"/>
    <x v="3"/>
    <x v="0"/>
    <x v="0"/>
    <m/>
    <m/>
    <m/>
    <m/>
    <s v="Normal"/>
  </r>
  <r>
    <x v="12"/>
    <s v="Blue"/>
    <s v="None"/>
    <s v="P177210"/>
    <s v="BCPD"/>
    <s v="08000"/>
    <s v="Police Helicopter Maintenance and Repair"/>
    <s v="American Eurocopter Corporation"/>
    <x v="451"/>
    <n v="0"/>
    <m/>
    <d v="2012-05-23T00:00:00"/>
    <d v="2012-05-23T00:00:00"/>
    <d v="2013-05-22T00:00:00"/>
    <n v="2013"/>
    <n v="5"/>
    <x v="7"/>
    <x v="26"/>
    <x v="0"/>
    <x v="0"/>
    <m/>
    <m/>
    <m/>
    <m/>
    <s v="Normal"/>
  </r>
  <r>
    <x v="12"/>
    <s v="Blue"/>
    <s v="None"/>
    <s v="P513531"/>
    <s v="BCPD &amp; SHERIFF"/>
    <s v="B50001439"/>
    <s v="PPE Ensemble &amp; Tactical Face Mask Breathing Systems- SECTION 1 "/>
    <s v="National Safety Supply, Inc."/>
    <x v="101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2"/>
    <s v="BCPD &amp; SHERIFF"/>
    <s v="B50001439"/>
    <s v="PPE Ensemble &amp; Tactical Face Mask Breathing Systems - SECTION 2&amp;3 "/>
    <s v="Fisher Scientific"/>
    <x v="452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3"/>
    <s v="BCPD &amp; SHERIFF"/>
    <s v="B50001439"/>
    <s v="PPE Ensemble &amp; Tactical Face Mask Breathing Systems - SECTION 4"/>
    <s v="Hagemeyer North America"/>
    <x v="453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7172"/>
    <s v="BCFD"/>
    <s v="B50001968"/>
    <s v="Honor Guard Uniforms"/>
    <s v="F &amp; F and A Jacobs and Sons, Inc"/>
    <x v="125"/>
    <n v="0"/>
    <m/>
    <d v="2012-05-02T00:00:00"/>
    <d v="2012-05-26T00:00:00"/>
    <d v="2013-05-25T00:00:00"/>
    <n v="2013"/>
    <n v="5"/>
    <x v="7"/>
    <x v="27"/>
    <x v="0"/>
    <x v="0"/>
    <m/>
    <m/>
    <m/>
    <m/>
    <s v="Normal"/>
  </r>
  <r>
    <x v="12"/>
    <s v="Blue"/>
    <s v="None"/>
    <s v="P517174"/>
    <s v="BCFD"/>
    <s v="B50001937"/>
    <s v="Partner Rescue Saws"/>
    <s v="All Hands fire Equipment"/>
    <x v="63"/>
    <n v="0"/>
    <m/>
    <d v="2012-05-16T00:00:00"/>
    <d v="2012-06-08T00:00:00"/>
    <d v="2013-06-07T00:00:00"/>
    <n v="2013"/>
    <n v="6"/>
    <x v="8"/>
    <x v="1"/>
    <x v="0"/>
    <x v="0"/>
    <m/>
    <m/>
    <m/>
    <m/>
    <s v="Normal"/>
  </r>
  <r>
    <x v="12"/>
    <s v="Blue"/>
    <s v="None"/>
    <s v="P520349"/>
    <s v="SHERIFF"/>
    <s v="B50002438"/>
    <s v="Tactical gear and Accessories"/>
    <s v="TCI Industrial Supply"/>
    <x v="454"/>
    <n v="0"/>
    <m/>
    <s v="-"/>
    <d v="2012-06-13T00:00:00"/>
    <d v="2013-06-12T00:00:00"/>
    <n v="2013"/>
    <n v="6"/>
    <x v="8"/>
    <x v="0"/>
    <x v="0"/>
    <x v="0"/>
    <m/>
    <m/>
    <m/>
    <m/>
    <s v="Normal"/>
  </r>
  <r>
    <x v="12"/>
    <s v="Blue"/>
    <s v="None"/>
    <s v="P520591"/>
    <s v="BCFD"/>
    <s v="08000"/>
    <s v="Aluminum Alco-Lite Fire Ladders and Repairs"/>
    <s v="Aluminum Ladder Co,"/>
    <x v="455"/>
    <n v="0"/>
    <m/>
    <d v="2012-06-20T00:00:00"/>
    <d v="2012-06-20T00:00:00"/>
    <d v="2013-06-19T00:00:00"/>
    <n v="2013"/>
    <n v="6"/>
    <x v="8"/>
    <x v="0"/>
    <x v="0"/>
    <x v="0"/>
    <m/>
    <m/>
    <m/>
    <m/>
    <s v="Normal"/>
  </r>
  <r>
    <x v="12"/>
    <s v="Blue"/>
    <s v="None"/>
    <m/>
    <s v="BCPD"/>
    <s v="06000"/>
    <s v="Use of Force Simulator"/>
    <s v="Ti-Training Corporation"/>
    <x v="456"/>
    <n v="0"/>
    <m/>
    <d v="2012-05-09T00:00:00"/>
    <d v="2012-06-22T00:00:00"/>
    <d v="2013-06-21T00:00:00"/>
    <n v="2013"/>
    <n v="6"/>
    <x v="8"/>
    <x v="15"/>
    <x v="0"/>
    <x v="0"/>
    <m/>
    <m/>
    <m/>
    <m/>
    <s v="Normal"/>
  </r>
  <r>
    <x v="12"/>
    <s v="Blue"/>
    <s v="None"/>
    <s v="P517644"/>
    <s v="BCFD"/>
    <s v="B50001812"/>
    <s v="Wellness and Fitness for the Fire Department"/>
    <s v="Professional Health Services"/>
    <x v="50"/>
    <n v="0"/>
    <m/>
    <d v="2012-05-09T00:00:00"/>
    <d v="2012-06-29T00:00:00"/>
    <d v="2013-06-28T00:00:00"/>
    <n v="2013"/>
    <n v="6"/>
    <x v="8"/>
    <x v="4"/>
    <x v="24"/>
    <x v="15"/>
    <m/>
    <m/>
    <m/>
    <m/>
    <s v="Normal"/>
  </r>
  <r>
    <x v="12"/>
    <s v="Blue"/>
    <s v="None"/>
    <s v="P515462"/>
    <s v="BCFD"/>
    <s v="06000"/>
    <s v="Internet Service "/>
    <s v="Comcast Business Services"/>
    <x v="457"/>
    <n v="0"/>
    <m/>
    <d v="2012-05-09T00:00:00"/>
    <d v="2012-06-30T00:00:00"/>
    <d v="2013-06-29T00:00:00"/>
    <n v="2013"/>
    <n v="6"/>
    <x v="8"/>
    <x v="1"/>
    <x v="0"/>
    <x v="0"/>
    <m/>
    <m/>
    <m/>
    <m/>
    <s v="Normal"/>
  </r>
  <r>
    <x v="12"/>
    <s v="Blue"/>
    <s v="None"/>
    <s v="P519088"/>
    <s v="BCPD"/>
    <s v="08000"/>
    <s v="Enhanced 911 Service"/>
    <s v="Verizon Select Services, Inc."/>
    <x v="27"/>
    <n v="0"/>
    <m/>
    <d v="2013-01-09T00:00:00"/>
    <d v="2013-01-11T00:00:00"/>
    <d v="2013-06-30T00:00:00"/>
    <n v="2013"/>
    <n v="6"/>
    <x v="8"/>
    <x v="0"/>
    <x v="0"/>
    <x v="0"/>
    <m/>
    <m/>
    <m/>
    <s v="Yes"/>
    <s v="Special"/>
  </r>
  <r>
    <x v="12"/>
    <s v="Blue"/>
    <s v="None"/>
    <m/>
    <s v="BCPD"/>
    <s v="08000"/>
    <s v="InPursuit Annual Maintenance"/>
    <s v="Intergraph Corporation"/>
    <x v="458"/>
    <n v="0"/>
    <m/>
    <d v="2012-12-12T00:00:00"/>
    <d v="2012-07-01T00:00:00"/>
    <d v="2013-06-30T00:00:00"/>
    <n v="2013"/>
    <n v="6"/>
    <x v="8"/>
    <x v="0"/>
    <x v="0"/>
    <x v="0"/>
    <m/>
    <m/>
    <m/>
    <m/>
    <s v="Normal"/>
  </r>
  <r>
    <x v="12"/>
    <s v="Blue"/>
    <s v="Red"/>
    <s v="P509065"/>
    <s v="BCFD"/>
    <s v="BP-07149"/>
    <s v="EMS Billing Services  "/>
    <s v="ACS State and Local Solutions, Inc - now Xerox"/>
    <x v="459"/>
    <n v="0"/>
    <m/>
    <d v="2012-12-12T00:00:00"/>
    <d v="2012-07-01T00:00:00"/>
    <d v="2013-06-30T00:00:00"/>
    <n v="2013"/>
    <n v="6"/>
    <x v="8"/>
    <x v="0"/>
    <x v="13"/>
    <x v="14"/>
    <s v="Extended to allow bill collection until June-2012"/>
    <m/>
    <m/>
    <m/>
    <s v="Normal"/>
  </r>
  <r>
    <x v="12"/>
    <s v="Blue"/>
    <s v="None"/>
    <s v="P517542"/>
    <s v="BCFD"/>
    <s v="08000"/>
    <s v="Holmatro Tools, Maintenance and Repair"/>
    <s v="Chesapeake Fire &amp; Rescue, Inc."/>
    <x v="125"/>
    <n v="0"/>
    <m/>
    <d v="2012-06-06T00:00:00"/>
    <d v="2012-07-01T00:00:00"/>
    <d v="2013-06-30T00:00:00"/>
    <n v="2013"/>
    <n v="6"/>
    <x v="8"/>
    <x v="4"/>
    <x v="0"/>
    <x v="0"/>
    <m/>
    <m/>
    <m/>
    <s v="Yes"/>
    <s v="Special"/>
  </r>
  <r>
    <x v="12"/>
    <s v="Blue"/>
    <s v="None"/>
    <s v="P517483"/>
    <s v="BCFD"/>
    <s v="08000"/>
    <s v="Rad-57 CO-Oximeters"/>
    <s v="Masimo Americas, Inc."/>
    <x v="2"/>
    <n v="0"/>
    <m/>
    <d v="2012-05-23T00:00:00"/>
    <d v="2012-07-01T00:00:00"/>
    <d v="2013-06-30T00:00:00"/>
    <n v="2013"/>
    <n v="6"/>
    <x v="8"/>
    <x v="4"/>
    <x v="0"/>
    <x v="0"/>
    <m/>
    <m/>
    <m/>
    <m/>
    <s v="Normal"/>
  </r>
  <r>
    <x v="12"/>
    <s v="Blue"/>
    <s v="None"/>
    <s v="P520789"/>
    <s v="BCFD"/>
    <s v="B50001967"/>
    <s v="Custom Fire Department Flags"/>
    <s v="Quinn Flag"/>
    <x v="460"/>
    <n v="0"/>
    <m/>
    <s v="-"/>
    <d v="2012-07-12T00:00:00"/>
    <d v="2013-07-11T00:00:00"/>
    <n v="2013"/>
    <n v="7"/>
    <x v="9"/>
    <x v="1"/>
    <x v="0"/>
    <x v="0"/>
    <m/>
    <m/>
    <m/>
    <m/>
    <s v="Normal"/>
  </r>
  <r>
    <x v="12"/>
    <s v="Blue"/>
    <s v="None"/>
    <s v="P509168"/>
    <s v="BCFD"/>
    <s v="B50001108"/>
    <s v="Smoke  &amp; Fire Alarms "/>
    <s v="Universal Security Instruments, Inc."/>
    <x v="461"/>
    <n v="0"/>
    <m/>
    <d v="2012-05-23T00:00:00"/>
    <d v="2012-07-15T00:00:00"/>
    <d v="2013-07-14T00:00:00"/>
    <n v="2013"/>
    <n v="7"/>
    <x v="9"/>
    <x v="0"/>
    <x v="0"/>
    <x v="0"/>
    <m/>
    <m/>
    <m/>
    <m/>
    <s v="Normal"/>
  </r>
  <r>
    <x v="12"/>
    <s v="Blue"/>
    <s v="None"/>
    <s v="P514219"/>
    <s v="BCPD"/>
    <s v="08000"/>
    <s v="Annual Maintenance for Noritsu Equipment "/>
    <s v="Noritsu America Corporation"/>
    <x v="462"/>
    <n v="0"/>
    <m/>
    <d v="2012-06-06T00:00:00"/>
    <d v="2012-07-21T00:00:00"/>
    <d v="2013-07-21T00:00:00"/>
    <n v="2013"/>
    <n v="7"/>
    <x v="9"/>
    <x v="2"/>
    <x v="0"/>
    <x v="0"/>
    <m/>
    <m/>
    <m/>
    <m/>
    <s v="Normal"/>
  </r>
  <r>
    <x v="12"/>
    <s v="Blue"/>
    <s v="None"/>
    <s v="P514192"/>
    <s v="BCPD"/>
    <s v="06000"/>
    <s v="Bio-medical and bio-hazardous Waste Removal "/>
    <s v="Biomedical Waste Services, Inc"/>
    <x v="455"/>
    <n v="0"/>
    <m/>
    <d v="2012-06-06T00:00:00"/>
    <d v="2012-07-27T00:00:00"/>
    <d v="2013-07-26T00:00:00"/>
    <n v="2013"/>
    <n v="7"/>
    <x v="9"/>
    <x v="2"/>
    <x v="0"/>
    <x v="0"/>
    <m/>
    <m/>
    <m/>
    <m/>
    <s v="Normal"/>
  </r>
  <r>
    <x v="12"/>
    <s v="Blue"/>
    <s v="None"/>
    <s v="P514691"/>
    <s v="BCFD"/>
    <s v="07000"/>
    <s v="Repairs to Infrared Cameras"/>
    <s v="Critical Imaging"/>
    <x v="161"/>
    <n v="0"/>
    <m/>
    <s v="-"/>
    <d v="2012-07-28T00:00:00"/>
    <d v="2013-07-27T00:00:00"/>
    <n v="2013"/>
    <n v="7"/>
    <x v="9"/>
    <x v="2"/>
    <x v="0"/>
    <x v="0"/>
    <m/>
    <m/>
    <m/>
    <m/>
    <s v="Normal"/>
  </r>
  <r>
    <x v="12"/>
    <s v="Blue"/>
    <s v="None"/>
    <s v="P514341"/>
    <s v="BCFD"/>
    <s v="08000"/>
    <s v="Support and Maintenance for Nicolet "/>
    <s v="Thermo Electron North America"/>
    <x v="463"/>
    <n v="0"/>
    <m/>
    <s v="-"/>
    <d v="2012-08-30T00:00:00"/>
    <d v="2013-08-02T00:00:00"/>
    <n v="2013"/>
    <n v="8"/>
    <x v="10"/>
    <x v="0"/>
    <x v="0"/>
    <x v="0"/>
    <m/>
    <m/>
    <m/>
    <m/>
    <s v="Normal"/>
  </r>
  <r>
    <x v="12"/>
    <s v="Blue"/>
    <s v="None"/>
    <s v="P514476"/>
    <s v="BCPD &amp; SHERIFF"/>
    <s v="B50001477"/>
    <s v="Ammunition (See buyer for items available) "/>
    <s v="Firing Line Inc."/>
    <x v="32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12"/>
    <s v="Blue"/>
    <s v="None"/>
    <s v="P517867"/>
    <s v="BCPD"/>
    <s v="06000"/>
    <s v="Veterinary services for BCPD Mounted Police (horses)"/>
    <s v="Cooper Williams, V.M.D."/>
    <x v="152"/>
    <n v="0"/>
    <m/>
    <s v="-"/>
    <d v="2012-08-11T00:00:00"/>
    <d v="2013-08-10T00:00:00"/>
    <n v="2013"/>
    <n v="8"/>
    <x v="10"/>
    <x v="1"/>
    <x v="0"/>
    <x v="0"/>
    <s v="To be renewed"/>
    <m/>
    <m/>
    <m/>
    <s v="Normal"/>
  </r>
  <r>
    <x v="12"/>
    <s v="Blue"/>
    <s v="None"/>
    <s v="P514480"/>
    <s v="BCPD"/>
    <s v="08000"/>
    <s v="Annual System Support for Laboratory Information Management System - LIMS "/>
    <s v="Data Unlimited International"/>
    <x v="264"/>
    <n v="0"/>
    <m/>
    <d v="2012-06-13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17969"/>
    <s v="BCFD"/>
    <s v="B50002014"/>
    <s v="Bed Sets (Mattresses, Bed Frames and Mattress Covers)"/>
    <s v="The Asset Store dba Overstock Outlet"/>
    <x v="464"/>
    <n v="0"/>
    <m/>
    <d v="2012-08-08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21274"/>
    <s v="BCFD"/>
    <s v="B50002562"/>
    <s v="Turnout Boots"/>
    <s v="F.L. Anderson Company"/>
    <x v="465"/>
    <n v="0"/>
    <m/>
    <d v="2012-08-29T00:00:00"/>
    <d v="2012-08-29T00:00:00"/>
    <d v="2013-08-28T00:00:00"/>
    <n v="2013"/>
    <n v="8"/>
    <x v="10"/>
    <x v="0"/>
    <x v="0"/>
    <x v="0"/>
    <m/>
    <m/>
    <m/>
    <m/>
    <s v="Normal"/>
  </r>
  <r>
    <x v="12"/>
    <s v="Blue"/>
    <s v="None"/>
    <s v="P518191"/>
    <s v="BCFD"/>
    <s v="B50002049"/>
    <s v="Fire Tools and Equipment Repairs"/>
    <s v="MES/Maryland"/>
    <x v="128"/>
    <n v="0"/>
    <m/>
    <d v="2012-08-29T00:00:00"/>
    <d v="2012-08-31T00:00:00"/>
    <d v="2013-08-30T00:00:00"/>
    <n v="2013"/>
    <n v="8"/>
    <x v="10"/>
    <x v="1"/>
    <x v="0"/>
    <x v="0"/>
    <m/>
    <m/>
    <m/>
    <m/>
    <s v="Normal"/>
  </r>
  <r>
    <x v="12"/>
    <s v="Blue"/>
    <s v="None"/>
    <s v="P514739"/>
    <s v="BCPD"/>
    <s v="08000"/>
    <s v="Maintenance for Instruments for Drug Analysis Unit"/>
    <s v="Agilent Technologies"/>
    <x v="466"/>
    <n v="0"/>
    <m/>
    <d v="2012-08-29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4640"/>
    <s v="BCPD"/>
    <s v="07000"/>
    <s v="Evidence Tape "/>
    <s v="Lynn Peavey"/>
    <x v="467"/>
    <n v="0"/>
    <m/>
    <d v="2012-06-27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8162"/>
    <s v="BCPD"/>
    <s v="B50002081"/>
    <s v="Drug Lab Daily Use Consumables"/>
    <s v="Fisher Scientific"/>
    <x v="105"/>
    <n v="0"/>
    <m/>
    <d v="2012-08-29T00:00:00"/>
    <d v="2012-09-09T00:00:00"/>
    <d v="2013-09-08T00:00:00"/>
    <n v="2013"/>
    <n v="9"/>
    <x v="11"/>
    <x v="1"/>
    <x v="0"/>
    <x v="0"/>
    <m/>
    <m/>
    <m/>
    <m/>
    <s v="Normal"/>
  </r>
  <r>
    <x v="12"/>
    <s v="Blue"/>
    <s v="None"/>
    <s v="P509841"/>
    <s v="BCPD"/>
    <s v="B50001072"/>
    <s v="Police Uniforms "/>
    <s v="F.F. and A. Jacobs &amp; Sons"/>
    <x v="264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2"/>
    <s v="BCPD"/>
    <s v="B50001072"/>
    <s v="Police Uniforms "/>
    <s v="Graves Uniform"/>
    <x v="15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4"/>
    <s v="BCPD"/>
    <s v="B50001072"/>
    <s v="Police Uniforms "/>
    <s v="Howard Uniform Company"/>
    <x v="323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m/>
    <s v="BCFD"/>
    <s v="B50002461"/>
    <s v="Firefighter Turnout Gear "/>
    <s v="F.L. Anderson Co."/>
    <x v="468"/>
    <n v="0"/>
    <m/>
    <d v="2012-09-26T00:00:00"/>
    <d v="2012-09-26T00:00:00"/>
    <d v="2013-09-25T00:00:00"/>
    <n v="2013"/>
    <n v="9"/>
    <x v="11"/>
    <x v="12"/>
    <x v="0"/>
    <x v="0"/>
    <m/>
    <m/>
    <m/>
    <m/>
    <s v="Normal"/>
  </r>
  <r>
    <x v="12"/>
    <s v="Blue"/>
    <s v="None"/>
    <s v="P514829"/>
    <s v="BCPD"/>
    <s v="B50001635"/>
    <s v="Crime Lab Supplies "/>
    <s v="Sirchie Acquisition Company, Inc."/>
    <x v="66"/>
    <n v="0"/>
    <m/>
    <d v="2012-08-29T00:00:00"/>
    <d v="2012-09-29T00:00:00"/>
    <d v="2013-09-28T00:00:00"/>
    <n v="2013"/>
    <n v="9"/>
    <x v="11"/>
    <x v="2"/>
    <x v="0"/>
    <x v="0"/>
    <m/>
    <m/>
    <m/>
    <m/>
    <s v="Normal"/>
  </r>
  <r>
    <x v="12"/>
    <s v="Blue"/>
    <s v="None"/>
    <s v="P509675"/>
    <s v="BCPD"/>
    <s v="B50000609"/>
    <s v="Film Cameras, and Supplies for Police Photo Unit  "/>
    <s v="HPI International, Inc."/>
    <x v="469"/>
    <n v="0"/>
    <m/>
    <d v="2012-09-26T00:00:00"/>
    <d v="2012-10-01T00:00:00"/>
    <d v="2013-09-30T00:00:00"/>
    <n v="2013"/>
    <n v="9"/>
    <x v="11"/>
    <x v="0"/>
    <x v="0"/>
    <x v="0"/>
    <m/>
    <m/>
    <m/>
    <m/>
    <s v="Normal"/>
  </r>
  <r>
    <x v="12"/>
    <s v="Blue"/>
    <s v="None"/>
    <s v="P518463"/>
    <s v="CITYWIDE"/>
    <s v="B50002025"/>
    <s v="OEM and Remanufactured Toner and Ink Cartridges "/>
    <s v="Rudolph's Office &amp; Computer Supply, Inc."/>
    <x v="106"/>
    <n v="0"/>
    <m/>
    <d v="2011-10-05T00:00:00"/>
    <d v="2011-10-11T00:00:00"/>
    <d v="2013-10-10T00:00:00"/>
    <n v="2013"/>
    <n v="10"/>
    <x v="12"/>
    <x v="10"/>
    <x v="11"/>
    <x v="9"/>
    <m/>
    <m/>
    <m/>
    <m/>
    <s v="Normal"/>
  </r>
  <r>
    <x v="12"/>
    <s v="Blue"/>
    <s v="None"/>
    <s v="P514641"/>
    <s v="BCPD"/>
    <s v="B50002143"/>
    <s v="Vials and Caps "/>
    <s v="Products Unlimited"/>
    <x v="470"/>
    <n v="0"/>
    <m/>
    <d v="2012-09-19T00:00:00"/>
    <d v="2012-10-19T00:00:00"/>
    <d v="2013-10-18T00:00:00"/>
    <n v="2013"/>
    <n v="10"/>
    <x v="12"/>
    <x v="1"/>
    <x v="0"/>
    <x v="0"/>
    <m/>
    <m/>
    <m/>
    <m/>
    <s v="Normal"/>
  </r>
  <r>
    <x v="12"/>
    <s v="Blue"/>
    <s v="None"/>
    <s v="P518376"/>
    <s v="BCPD"/>
    <s v="08000"/>
    <s v="Grim 3 Instrument Service Contract"/>
    <s v="Foster &amp; Freeman USA"/>
    <x v="471"/>
    <n v="0"/>
    <m/>
    <d v="2011-10-05T00:00:00"/>
    <d v="2011-11-01T00:00:00"/>
    <d v="2013-10-31T00:00:00"/>
    <n v="2013"/>
    <n v="10"/>
    <x v="12"/>
    <x v="0"/>
    <x v="0"/>
    <x v="0"/>
    <m/>
    <m/>
    <m/>
    <m/>
    <s v="Normal"/>
  </r>
  <r>
    <x v="12"/>
    <s v="Blue"/>
    <s v="None"/>
    <s v="P518606"/>
    <s v="BCPD"/>
    <s v="B50002042"/>
    <s v="Outsourcing DNA Lab Work"/>
    <s v="Orchid Cellmark, Inc."/>
    <x v="472"/>
    <n v="0"/>
    <m/>
    <d v="2012-09-19T00:00:00"/>
    <d v="2012-11-02T00:00:00"/>
    <d v="2013-11-01T00:00:00"/>
    <n v="2013"/>
    <n v="11"/>
    <x v="28"/>
    <x v="1"/>
    <x v="0"/>
    <x v="0"/>
    <m/>
    <m/>
    <m/>
    <m/>
    <s v="Normal"/>
  </r>
  <r>
    <x v="12"/>
    <s v="Blue"/>
    <s v="None"/>
    <s v="P505132"/>
    <s v="BCPD"/>
    <s v="B50000619"/>
    <s v="Veterinary Services (K-9)  "/>
    <s v="Anne Arundel Veterinary Hospital"/>
    <x v="473"/>
    <n v="0"/>
    <m/>
    <d v="2012-09-19T00:00:00"/>
    <d v="2012-11-05T00:00:00"/>
    <d v="2013-11-04T00:00:00"/>
    <n v="2013"/>
    <n v="11"/>
    <x v="28"/>
    <x v="3"/>
    <x v="0"/>
    <x v="0"/>
    <m/>
    <m/>
    <m/>
    <m/>
    <s v="Normal"/>
  </r>
  <r>
    <x v="12"/>
    <s v="Blue"/>
    <s v="None"/>
    <s v="P518704"/>
    <s v="CITYWIDE"/>
    <s v="06000"/>
    <s v="Latex and Nitrile Gloves "/>
    <s v="PH&amp;S Products, LLC"/>
    <x v="474"/>
    <n v="0"/>
    <m/>
    <d v="2012-09-26T00:00:00"/>
    <d v="2012-11-16T00:00:00"/>
    <d v="2013-11-15T00:00:00"/>
    <n v="2013"/>
    <n v="11"/>
    <x v="28"/>
    <x v="3"/>
    <x v="0"/>
    <x v="0"/>
    <m/>
    <m/>
    <m/>
    <m/>
    <s v="Normal"/>
  </r>
  <r>
    <x v="12"/>
    <s v="Blue"/>
    <s v="None"/>
    <m/>
    <s v="BCFD"/>
    <s v="B50002645"/>
    <s v="Truck Chains and Links "/>
    <s v="The Baltimore Auto Supply Company"/>
    <x v="125"/>
    <n v="0"/>
    <m/>
    <d v="2012-11-21T00:00:00"/>
    <d v="2012-11-21T00:00:00"/>
    <d v="2013-11-20T00:00:00"/>
    <n v="2013"/>
    <n v="11"/>
    <x v="28"/>
    <x v="1"/>
    <x v="0"/>
    <x v="0"/>
    <m/>
    <m/>
    <m/>
    <s v="Yes"/>
    <s v="Special"/>
  </r>
  <r>
    <x v="12"/>
    <s v="Blue"/>
    <s v="None"/>
    <s v="P518749"/>
    <s v="BCFD"/>
    <s v="B50002139"/>
    <s v="Emergency Medical Supplies"/>
    <s v="Moore Medical. LLC"/>
    <x v="39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0"/>
    <s v="BCFD"/>
    <s v="B50002139"/>
    <s v="Emergency Medical Supplies"/>
    <s v="Bound Tree Medical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1"/>
    <s v="BCFD"/>
    <s v="B50002139"/>
    <s v="Emergency Medical Supplies"/>
    <s v="Midwest Medical Supply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4336"/>
    <s v="BCPD"/>
    <s v="08000"/>
    <s v="Ezi Robot Service Contract "/>
    <s v="Qiagen, Inc."/>
    <x v="475"/>
    <n v="0"/>
    <m/>
    <d v="2010-08-11T00:00:00"/>
    <d v="2010-11-26T00:00:00"/>
    <d v="2013-11-25T00:00:00"/>
    <n v="2013"/>
    <n v="11"/>
    <x v="28"/>
    <x v="0"/>
    <x v="0"/>
    <x v="0"/>
    <m/>
    <m/>
    <m/>
    <m/>
    <s v="Normal"/>
  </r>
  <r>
    <x v="12"/>
    <s v="Blue"/>
    <s v="None"/>
    <s v="P515473"/>
    <s v="BCFD"/>
    <s v="B50001659"/>
    <s v="Injectable Medicines -Pharmaceuticals"/>
    <s v="Citizen's Pharmacy"/>
    <x v="106"/>
    <n v="0"/>
    <m/>
    <d v="2012-09-19T00:00:00"/>
    <d v="2012-12-01T00:00:00"/>
    <d v="2013-11-30T00:00:00"/>
    <n v="2013"/>
    <n v="11"/>
    <x v="28"/>
    <x v="1"/>
    <x v="0"/>
    <x v="0"/>
    <m/>
    <m/>
    <m/>
    <m/>
    <s v="Normal"/>
  </r>
  <r>
    <x v="12"/>
    <s v="Blue"/>
    <s v="None"/>
    <s v="P521934"/>
    <s v="BCFD"/>
    <s v="B50002646"/>
    <s v="Dive Rescue Maintenance Equipment"/>
    <s v="American Diving Supply, inc."/>
    <x v="65"/>
    <n v="0"/>
    <m/>
    <s v="-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s v="P522066"/>
    <s v="BCPD"/>
    <s v="B50002677"/>
    <s v="Mobile Unit Lab Supplies"/>
    <s v="Fisher Scientific"/>
    <x v="68"/>
    <n v="0"/>
    <m/>
    <d v="2012-12-05T00:00:00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m/>
    <s v="BCFD"/>
    <s v="B50002640"/>
    <s v="Fire Tools"/>
    <s v="F.L. Anderson Company"/>
    <x v="224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MES/Maryland"/>
    <x v="65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Witmer Public Safety Group"/>
    <x v="322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PD"/>
    <s v="08000"/>
    <s v="DNA Investigator Kits "/>
    <s v="Life Technologies Corporation"/>
    <x v="476"/>
    <n v="0"/>
    <m/>
    <d v="2012-12-05T00:00:00"/>
    <d v="2013-01-01T00:00:00"/>
    <d v="2013-12-13T00:00:00"/>
    <n v="2013"/>
    <n v="12"/>
    <x v="13"/>
    <x v="2"/>
    <x v="0"/>
    <x v="0"/>
    <m/>
    <m/>
    <m/>
    <m/>
    <s v="Normal"/>
  </r>
  <r>
    <x v="12"/>
    <s v="Blue"/>
    <s v="None"/>
    <m/>
    <s v="BCFD"/>
    <s v="B50002662"/>
    <s v="Thermal Imaging Cameras"/>
    <s v="Draeger Safety, Inc."/>
    <x v="254"/>
    <n v="0"/>
    <m/>
    <d v="2012-12-19T00:00:00"/>
    <d v="2012-12-19T00:00:00"/>
    <d v="2013-12-18T00:00:00"/>
    <n v="2013"/>
    <n v="12"/>
    <x v="13"/>
    <x v="4"/>
    <x v="0"/>
    <x v="0"/>
    <m/>
    <m/>
    <m/>
    <m/>
    <s v="Normal"/>
  </r>
  <r>
    <x v="12"/>
    <s v="Blue"/>
    <s v="None"/>
    <s v="P505340"/>
    <s v="BCPD"/>
    <s v="B50000729"/>
    <s v="Police Duty Belts and Accessories  "/>
    <s v="Safety League, Inc. d/b/a Atlantic Tactical, Inc"/>
    <x v="477"/>
    <n v="0"/>
    <m/>
    <d v="2012-11-21T00:00:00"/>
    <d v="2012-12-31T00:00:00"/>
    <d v="2013-12-30T00:00:00"/>
    <n v="2013"/>
    <n v="12"/>
    <x v="13"/>
    <x v="0"/>
    <x v="0"/>
    <x v="0"/>
    <m/>
    <m/>
    <m/>
    <m/>
    <s v="Normal"/>
  </r>
  <r>
    <x v="12"/>
    <s v="Blue"/>
    <s v="None"/>
    <s v="P515897"/>
    <s v="BCPD"/>
    <s v="06000"/>
    <s v="Laboratory Consumables and Drug Reagents"/>
    <s v="VWR International, LL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40"/>
    <s v="BCPD"/>
    <s v="06000"/>
    <s v="Laboratory Consumables and Drug Reagents"/>
    <s v="Para Scientifice Co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9"/>
    <s v="BCPD"/>
    <s v="06000"/>
    <s v="Laboratory Consumables and Drug Reagents"/>
    <s v="Fisher Scientifi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8"/>
    <s v="BCPD"/>
    <s v="06000"/>
    <s v="Laboratory Consumables and Drug Reagents"/>
    <s v="Comade, In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m/>
    <s v="BCPD"/>
    <s v="08000"/>
    <s v="DNA Lab Consumables"/>
    <s v="Qiagen, Inc."/>
    <x v="101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12"/>
    <s v="Blue"/>
    <s v="None"/>
    <s v="P502338"/>
    <s v="CITYWIDE"/>
    <s v="BRCPC 2008-1"/>
    <s v="Office Furniture"/>
    <s v="A J Stationers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1"/>
    <s v="CITYWIDE"/>
    <s v="BRCPC 2008-1"/>
    <s v="Office Furniture"/>
    <s v="American Designs Asso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2"/>
    <s v="CITYWIDE"/>
    <s v="BRCPC 2008-1"/>
    <s v="Office Furniture"/>
    <s v="American Office Equipment"/>
    <x v="2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3"/>
    <s v="CITYWIDE"/>
    <s v="BRCPC 2008-1"/>
    <s v="Office Furniture"/>
    <s v="Berco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4"/>
    <s v="CITYWIDE"/>
    <s v="BRCPC 2008-1"/>
    <s v="Office Furniture"/>
    <s v="Bretford Manufacturing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5"/>
    <s v="CITYWIDE"/>
    <s v="BRCPC 2008-1"/>
    <s v="Office Furniture"/>
    <s v="Capitol Office Systems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37"/>
    <s v="CITYWIDE"/>
    <s v="BRCPC 2008-1"/>
    <s v="Office Furniture"/>
    <s v="Douron"/>
    <x v="479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7"/>
    <s v="CITYWIDE"/>
    <s v="BRCPC 2008-1"/>
    <s v="Office Furniture"/>
    <s v="Ergonomic concepts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8"/>
    <s v="CITYWIDE"/>
    <s v="BRCPC 2008-1"/>
    <s v="Office Furniture"/>
    <s v="Glover Equipment"/>
    <x v="480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0"/>
    <s v="CITYWIDE"/>
    <s v="BRCPC 2008-1"/>
    <s v="Office Furniture"/>
    <s v="Indiana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1"/>
    <s v="CITYWIDE"/>
    <s v="BRCPC 2008-1"/>
    <s v="Office Furniture"/>
    <s v="Rudolph's Office &amp; Computer Supply, Inc."/>
    <x v="48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2"/>
    <s v="CITYWIDE"/>
    <s v="BRCPC 2008-1"/>
    <s v="Office Furniture"/>
    <s v="Sitonit Seating"/>
    <x v="481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3"/>
    <s v="CITYWIDE"/>
    <s v="BRCPC 2008-1"/>
    <s v="Office Furniture"/>
    <s v="Studio Q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4"/>
    <s v="CITYWIDE"/>
    <s v="BRCPC 2008-1"/>
    <s v="Office Furniture"/>
    <s v="Marvel Group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5"/>
    <s v="CITYWIDE"/>
    <s v="BRCPC 2008-1"/>
    <s v="Office Furniture"/>
    <s v="Trendway Corporation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6"/>
    <s v="CITYWIDE"/>
    <s v="BRCPC 2008-1"/>
    <s v="Office Furniture"/>
    <s v="Wright Line, LL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11493"/>
    <s v="CITYWIDE"/>
    <s v="BRCPC 2008-1"/>
    <s v="Office Furniture"/>
    <s v="Clarin, a division of Greenwich Ind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m/>
    <s v="BCFD"/>
    <s v="B50002695"/>
    <s v="survivor LED Flashlights"/>
    <s v="Witmer Public Safety Group"/>
    <x v="265"/>
    <n v="0"/>
    <m/>
    <d v="2013-01-09T00:00:00"/>
    <d v="2013-01-09T00:00:00"/>
    <d v="2014-01-08T00:00:00"/>
    <n v="2014"/>
    <n v="1"/>
    <x v="14"/>
    <x v="4"/>
    <x v="0"/>
    <x v="0"/>
    <m/>
    <m/>
    <m/>
    <m/>
    <s v="Normal"/>
  </r>
  <r>
    <x v="12"/>
    <s v="Blue"/>
    <s v="Green"/>
    <s v="P519089"/>
    <s v="BCPD"/>
    <s v="B50002221"/>
    <s v="Force on Force Marker Rounds"/>
    <s v="The Gun Shop"/>
    <x v="482"/>
    <n v="0"/>
    <m/>
    <d v="2012-12-12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8927"/>
    <s v="BCFD"/>
    <s v="B50002227"/>
    <s v="Fire Hose Repair"/>
    <s v="F.L. Anderson Company"/>
    <x v="22"/>
    <n v="0"/>
    <m/>
    <d v="2012-12-05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5884"/>
    <s v="BCFD"/>
    <s v="B50001694"/>
    <s v="Firefighter Uniforms  (Group 1 &amp; 3, and item#17))"/>
    <s v="FF&amp;A Jacobs and Sons"/>
    <x v="452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5885"/>
    <s v="BCFD"/>
    <s v="B50001694"/>
    <s v="Firefighter Uniforms    (Item#18 &amp; 19)"/>
    <s v="F.L. Anderson"/>
    <x v="39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2851"/>
    <s v="BCPD"/>
    <s v="08000"/>
    <s v="Pocket Cop Mobile Data System "/>
    <s v="Inter Act 911 Mobile Systems, Inc."/>
    <x v="483"/>
    <n v="0"/>
    <m/>
    <d v="2012-12-12T00:00:00"/>
    <d v="2013-01-13T00:00:00"/>
    <d v="2014-01-12T00:00:00"/>
    <n v="2014"/>
    <n v="1"/>
    <x v="14"/>
    <x v="3"/>
    <x v="0"/>
    <x v="0"/>
    <m/>
    <m/>
    <m/>
    <m/>
    <s v="Normal"/>
  </r>
  <r>
    <x v="12"/>
    <s v="Blue"/>
    <s v="None"/>
    <s v="P511898"/>
    <s v="BCPD"/>
    <s v="06000"/>
    <s v="OEM Parts &amp; Service for Dirt Bikes and ATV's "/>
    <s v="Pete's Cycle Co. Inc."/>
    <x v="2"/>
    <n v="0"/>
    <m/>
    <d v="2012-12-12T00:00:00"/>
    <d v="2013-01-21T00:00:00"/>
    <d v="2014-01-20T00:00:00"/>
    <n v="2014"/>
    <n v="1"/>
    <x v="14"/>
    <x v="3"/>
    <x v="0"/>
    <x v="0"/>
    <m/>
    <m/>
    <m/>
    <m/>
    <s v="Normal"/>
  </r>
  <r>
    <x v="12"/>
    <s v="Blue"/>
    <s v="None"/>
    <s v="P512807"/>
    <s v="BCFD"/>
    <s v="08000"/>
    <s v="LIFEPAK Defibrillator Maintenance  "/>
    <s v="Medtronics-Physio Control"/>
    <x v="484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2"/>
    <s v="Blue"/>
    <s v="None"/>
    <s v="P515982"/>
    <s v="BCFD ONLY"/>
    <s v="B50001670"/>
    <s v="Safety Boots "/>
    <s v="Mason Dixon Fire Equipment"/>
    <x v="51"/>
    <n v="0"/>
    <m/>
    <d v="2012-12-12T00:00:00"/>
    <d v="2013-01-26T00:00:00"/>
    <d v="2014-01-25T00:00:00"/>
    <n v="2014"/>
    <n v="1"/>
    <x v="14"/>
    <x v="1"/>
    <x v="0"/>
    <x v="0"/>
    <m/>
    <m/>
    <m/>
    <m/>
    <s v="Normal"/>
  </r>
  <r>
    <x v="12"/>
    <s v="Blue"/>
    <s v="None"/>
    <s v="P522388"/>
    <s v="BCFD"/>
    <s v="08000"/>
    <s v="EZ-IO Supplies for Existing Intraosseious Infusion System"/>
    <s v="Vidacare Corporation"/>
    <x v="68"/>
    <n v="0"/>
    <m/>
    <d v="2013-01-09T00:00:00"/>
    <d v="2013-02-16T00:00:00"/>
    <d v="2014-02-15T00:00:00"/>
    <n v="2014"/>
    <n v="2"/>
    <x v="29"/>
    <x v="0"/>
    <x v="0"/>
    <x v="0"/>
    <m/>
    <m/>
    <m/>
    <m/>
    <s v="Normal"/>
  </r>
  <r>
    <x v="12"/>
    <s v="Blue"/>
    <s v="None"/>
    <s v="P515725"/>
    <s v="BCPD"/>
    <s v="08000"/>
    <s v="Aspex Electron Instrument Maintenance "/>
    <s v="Aspex Corporation"/>
    <x v="485"/>
    <n v="0"/>
    <m/>
    <d v="2010-12-22T00:00:00"/>
    <d v="2011-02-23T00:00:00"/>
    <d v="2014-02-22T00:00:00"/>
    <n v="2014"/>
    <n v="2"/>
    <x v="29"/>
    <x v="0"/>
    <x v="0"/>
    <x v="0"/>
    <m/>
    <m/>
    <m/>
    <m/>
    <s v="Normal"/>
  </r>
  <r>
    <x v="12"/>
    <s v="Blue"/>
    <s v="None"/>
    <s v="P519602"/>
    <s v="BCFD"/>
    <s v="B50001868"/>
    <s v="SCBA Equipment &amp; Supplies"/>
    <s v="Draeger Safety, Inc."/>
    <x v="486"/>
    <n v="0"/>
    <m/>
    <d v="2012-03-07T00:00:00"/>
    <d v="2012-02-29T00:00:00"/>
    <d v="2014-02-28T00:00:00"/>
    <n v="2014"/>
    <n v="2"/>
    <x v="29"/>
    <x v="4"/>
    <x v="0"/>
    <x v="0"/>
    <m/>
    <m/>
    <m/>
    <m/>
    <s v="Normal"/>
  </r>
  <r>
    <x v="12"/>
    <s v="Blue"/>
    <s v="None"/>
    <s v="P508992"/>
    <s v="MOCJ"/>
    <s v="B50001080"/>
    <s v="CCTV Maintenance &amp; Platform Integration"/>
    <s v="Tele-tector of Maryland"/>
    <x v="487"/>
    <n v="0"/>
    <m/>
    <d v="2012-05-23T00:00:00"/>
    <d v="2012-07-01T00:00:00"/>
    <d v="2014-06-30T00:00:00"/>
    <n v="2014"/>
    <n v="6"/>
    <x v="34"/>
    <x v="10"/>
    <x v="13"/>
    <x v="2"/>
    <m/>
    <m/>
    <m/>
    <m/>
    <s v="Normal"/>
  </r>
  <r>
    <x v="12"/>
    <s v="Blue"/>
    <s v="None"/>
    <s v="P515136"/>
    <s v="DPW"/>
    <s v="B50001505"/>
    <s v="Provide Pickup &amp; Payment for Unclean Brass Water Meters -  REVENUE"/>
    <s v="Always Recycling, LLC"/>
    <x v="488"/>
    <n v="0"/>
    <m/>
    <d v="2012-08-29T00:00:00"/>
    <d v="2012-09-30T00:00:00"/>
    <d v="2014-09-29T00:00:00"/>
    <n v="2014"/>
    <n v="9"/>
    <x v="30"/>
    <x v="11"/>
    <x v="0"/>
    <x v="0"/>
    <m/>
    <m/>
    <m/>
    <m/>
    <s v="Normal"/>
  </r>
  <r>
    <x v="12"/>
    <s v="Blue"/>
    <s v="Yellow"/>
    <s v="P505190"/>
    <s v="BCPD"/>
    <s v="B50000609"/>
    <s v="Film Cameras, and Supplies for Police Photo Unit  "/>
    <s v="Service Photo Supply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9"/>
    <s v="BCPD"/>
    <s v="B50000609"/>
    <s v="Film Cameras, and Supplies for Police Photo Unit  "/>
    <s v="B&amp;H Photo Supply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6"/>
    <s v="BCPD"/>
    <s v="B50000609"/>
    <s v="Film Cameras, and Supplies for Police Photo Unit  "/>
    <s v="Camera Boutique, Inc."/>
    <x v="48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8"/>
    <s v="BCPD"/>
    <s v="B50000609"/>
    <s v="Film Cameras, and Supplies for Police Photo Unit  "/>
    <s v="Focus Camera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5173"/>
    <s v="MOCJ"/>
    <s v="B50000642"/>
    <s v="Personnel for CCTV Monitoring  (MOCJ)"/>
    <s v="Crown Security System, Inc."/>
    <x v="490"/>
    <n v="0"/>
    <m/>
    <d v="2011-09-28T00:00:00"/>
    <d v="2011-11-01T00:00:00"/>
    <d v="2014-10-31T00:00:00"/>
    <n v="2014"/>
    <n v="10"/>
    <x v="36"/>
    <x v="6"/>
    <x v="14"/>
    <x v="0"/>
    <m/>
    <m/>
    <m/>
    <m/>
    <s v="Normal"/>
  </r>
  <r>
    <x v="12"/>
    <s v="Blue"/>
    <s v="None"/>
    <s v="P515562"/>
    <s v="BCFD"/>
    <s v="B50001598"/>
    <s v="Fire Hose  - 50ft length 5&quot; dia."/>
    <s v="F.L. Anderson Company"/>
    <x v="288"/>
    <n v="0"/>
    <m/>
    <d v="2012-09-19T00:00:00"/>
    <d v="2012-11-22T00:00:00"/>
    <d v="2014-11-21T00:00:00"/>
    <n v="2014"/>
    <n v="11"/>
    <x v="45"/>
    <x v="11"/>
    <x v="0"/>
    <x v="0"/>
    <m/>
    <m/>
    <m/>
    <m/>
    <s v="Normal"/>
  </r>
  <r>
    <x v="12"/>
    <s v="Blue"/>
    <s v="None"/>
    <s v="P518858"/>
    <s v="MOCJ"/>
    <s v="B50002024"/>
    <s v="Install &amp; Maintain CCTV Cameras in the Northeast District"/>
    <s v="Tele-tector of Maryland"/>
    <x v="491"/>
    <n v="0"/>
    <m/>
    <d v="2012-09-26T00:00:00"/>
    <d v="2012-11-23T00:00:00"/>
    <d v="2014-11-22T00:00:00"/>
    <n v="2014"/>
    <n v="11"/>
    <x v="45"/>
    <x v="1"/>
    <x v="13"/>
    <x v="2"/>
    <m/>
    <m/>
    <m/>
    <m/>
    <s v="Normal"/>
  </r>
  <r>
    <x v="12"/>
    <s v="Blue"/>
    <s v="None"/>
    <s v="P511237"/>
    <s v="BCPD"/>
    <s v="06000"/>
    <s v="Decals and Striping (Police)"/>
    <s v="Shannon-Baum Signs, Inc."/>
    <x v="435"/>
    <n v="0"/>
    <m/>
    <d v="2012-09-19T00:00:00"/>
    <d v="2012-11-30T00:00:00"/>
    <d v="2014-11-29T00:00:00"/>
    <n v="2014"/>
    <n v="11"/>
    <x v="45"/>
    <x v="11"/>
    <x v="0"/>
    <x v="0"/>
    <m/>
    <m/>
    <m/>
    <s v="Yes"/>
    <s v="Special"/>
  </r>
  <r>
    <x v="12"/>
    <s v="Blue"/>
    <s v="None"/>
    <s v="P508125"/>
    <s v="BCPD"/>
    <s v="B50000784"/>
    <s v="Police Badges and Insignias "/>
    <s v="Irvin H. Hahn Co."/>
    <x v="304"/>
    <n v="0"/>
    <m/>
    <d v="2012-11-21T00:00:00"/>
    <d v="2012-12-16T00:00:00"/>
    <d v="2014-12-15T00:00:00"/>
    <n v="2014"/>
    <n v="12"/>
    <x v="37"/>
    <x v="0"/>
    <x v="0"/>
    <x v="0"/>
    <m/>
    <m/>
    <m/>
    <m/>
    <s v="Normal"/>
  </r>
  <r>
    <x v="12"/>
    <s v="Blue"/>
    <s v="None"/>
    <s v="P506451"/>
    <s v="BCFD"/>
    <s v="B50000736"/>
    <s v="Fire Hose - Various lengths and diameters "/>
    <s v="Mason Dixon Fire Equipment"/>
    <x v="355"/>
    <n v="0"/>
    <m/>
    <d v="2012-12-12T00:00:00"/>
    <d v="2013-02-01T00:00:00"/>
    <d v="2015-01-31T00:00:00"/>
    <n v="2015"/>
    <n v="1"/>
    <x v="38"/>
    <x v="0"/>
    <x v="0"/>
    <x v="0"/>
    <m/>
    <m/>
    <m/>
    <m/>
    <s v="Normal"/>
  </r>
  <r>
    <x v="12"/>
    <s v="Blue"/>
    <s v="None"/>
    <s v="P519894"/>
    <s v="BCFD"/>
    <s v="B50002151"/>
    <s v="EMS Billing Services  "/>
    <s v="Digitech Computer, Inc."/>
    <x v="413"/>
    <n v="0"/>
    <m/>
    <d v="2012-04-04T00:00:00"/>
    <d v="2012-03-28T00:00:00"/>
    <d v="2015-03-27T00:00:00"/>
    <n v="2015"/>
    <n v="3"/>
    <x v="17"/>
    <x v="15"/>
    <x v="16"/>
    <x v="8"/>
    <m/>
    <m/>
    <m/>
    <s v="Yes"/>
    <s v="Special"/>
  </r>
  <r>
    <x v="12"/>
    <s v="Blue"/>
    <s v="None"/>
    <s v="P520631"/>
    <s v="BCPD"/>
    <s v="08000"/>
    <s v="Iprism Annual  Software Maintenance"/>
    <s v="St. Bernard Software d/b/a EdgeWave"/>
    <x v="492"/>
    <n v="0"/>
    <m/>
    <d v="2012-06-13T00:00:00"/>
    <d v="2012-06-13T00:00:00"/>
    <d v="2015-06-12T00:00:00"/>
    <n v="2015"/>
    <n v="6"/>
    <x v="18"/>
    <x v="0"/>
    <x v="0"/>
    <x v="0"/>
    <m/>
    <m/>
    <m/>
    <m/>
    <s v="Normal"/>
  </r>
  <r>
    <x v="12"/>
    <s v="Blue"/>
    <s v="None"/>
    <m/>
    <s v="BCPD"/>
    <s v="08000"/>
    <s v="Helicopter Engine Repair Parts"/>
    <s v="Turbomeca USA"/>
    <x v="493"/>
    <n v="0"/>
    <m/>
    <d v="2012-11-07T00:00:00"/>
    <d v="2012-11-07T00:00:00"/>
    <d v="2015-11-06T00:00:00"/>
    <n v="2015"/>
    <n v="11"/>
    <x v="46"/>
    <x v="10"/>
    <x v="0"/>
    <x v="0"/>
    <m/>
    <m/>
    <m/>
    <m/>
    <s v="Normal"/>
  </r>
  <r>
    <x v="13"/>
    <s v="Green"/>
    <s v="Red"/>
    <s v="P512542"/>
    <s v="DPW"/>
    <s v="08000"/>
    <s v="Tech Support/Maintenance for Meter Reading Handheld Equipment "/>
    <s v="Itron, Inc."/>
    <x v="494"/>
    <n v="0"/>
    <m/>
    <d v="2011-04-06T00:00:00"/>
    <d v="2011-07-01T00:00:00"/>
    <d v="2012-06-30T00:00:00"/>
    <n v="2012"/>
    <n v="6"/>
    <x v="0"/>
    <x v="0"/>
    <x v="0"/>
    <x v="0"/>
    <s v="Requested that agency submit a new requisition. Requisition is in approval path to Purchasing. Agreement is in process (long). Agreement is with Law."/>
    <m/>
    <m/>
    <m/>
    <s v="Normal"/>
  </r>
  <r>
    <x v="13"/>
    <s v="Green"/>
    <s v="Green"/>
    <s v="P511640"/>
    <s v="MOIT"/>
    <s v="B50001121"/>
    <s v="Interactive Web-Based Map "/>
    <s v="Applied Geographics"/>
    <x v="495"/>
    <n v="0"/>
    <m/>
    <d v="2010-12-08T00:00:00"/>
    <d v="2011-02-01T00:00:00"/>
    <d v="2013-01-31T00:00:00"/>
    <n v="2013"/>
    <n v="1"/>
    <x v="3"/>
    <x v="10"/>
    <x v="0"/>
    <x v="0"/>
    <s v="Notified Agency about expiring contract - 11/1/12 - To be deleted"/>
    <m/>
    <m/>
    <m/>
    <s v="Normal"/>
  </r>
  <r>
    <x v="13"/>
    <s v="Green"/>
    <s v="Green"/>
    <s v="R511362"/>
    <s v="DPW"/>
    <s v="B50000886"/>
    <s v="Roll-Off Container Rehab &amp; Repair"/>
    <s v="Mid-Atlantic Waste Systems"/>
    <x v="496"/>
    <n v="0"/>
    <m/>
    <d v="2010-12-22T00:00:00"/>
    <d v="2011-02-02T00:00:00"/>
    <d v="2013-02-01T00:00:00"/>
    <n v="2013"/>
    <n v="2"/>
    <x v="4"/>
    <x v="11"/>
    <x v="0"/>
    <x v="0"/>
    <s v="BOE 1/23/13."/>
    <m/>
    <m/>
    <m/>
    <s v="Normal"/>
  </r>
  <r>
    <x v="13"/>
    <s v="Green"/>
    <s v="Green"/>
    <s v="P516392"/>
    <s v="DPW"/>
    <s v="B50001795"/>
    <s v="DeZURIK Plug Valves and Parts "/>
    <s v="Freemire &amp; Associates, Inc."/>
    <x v="290"/>
    <n v="0"/>
    <m/>
    <d v="2012-02-01T00:00:00"/>
    <d v="2012-02-18T00:00:00"/>
    <d v="2013-02-17T00:00:00"/>
    <n v="2013"/>
    <n v="2"/>
    <x v="4"/>
    <x v="3"/>
    <x v="0"/>
    <x v="0"/>
    <s v="Paperwork to Agy on 1/10/13. For 1/30 BOE."/>
    <m/>
    <m/>
    <m/>
    <s v="Normal"/>
  </r>
  <r>
    <x v="13"/>
    <s v="Green"/>
    <s v="Green"/>
    <s v="P516240"/>
    <s v="DPW"/>
    <s v="B50001817"/>
    <s v="Flow &amp; Level Meters"/>
    <s v="Philip R. Walker &amp; Assoc., Inc."/>
    <x v="22"/>
    <n v="0"/>
    <m/>
    <d v="2012-02-01T00:00:00"/>
    <d v="2012-02-25T00:00:00"/>
    <d v="2013-02-24T00:00:00"/>
    <n v="2013"/>
    <n v="2"/>
    <x v="4"/>
    <x v="3"/>
    <x v="0"/>
    <x v="0"/>
    <s v="Paperwork to Agy on 1/10/13. Planned for 1/30 BOE."/>
    <m/>
    <m/>
    <m/>
    <s v="Normal"/>
  </r>
  <r>
    <x v="13"/>
    <s v="Green"/>
    <s v="Green"/>
    <s v="P506946"/>
    <s v="DPW"/>
    <s v="B50000209"/>
    <s v="Compound Water Meters - 2nd call"/>
    <s v="Neptune Technology Group "/>
    <x v="497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06937"/>
    <s v="DPW"/>
    <s v="B50000209"/>
    <s v="Compound Water Meters - 1st call"/>
    <s v="Badger Meter, Inc  "/>
    <x v="130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16304"/>
    <s v="DPW"/>
    <s v="B50001853"/>
    <s v="Specialty Gases &amp; Equipment"/>
    <s v="Roberts Oxygen Company"/>
    <x v="498"/>
    <n v="0"/>
    <m/>
    <s v="-"/>
    <d v="2012-03-03T00:00:00"/>
    <d v="2013-03-02T00:00:00"/>
    <n v="2013"/>
    <n v="3"/>
    <x v="5"/>
    <x v="3"/>
    <x v="0"/>
    <x v="0"/>
    <s v="Let expire and new contract with Darlene"/>
    <m/>
    <m/>
    <m/>
    <s v="Normal"/>
  </r>
  <r>
    <x v="13"/>
    <s v="Green"/>
    <s v="Green"/>
    <s v="P516768"/>
    <s v="DPW"/>
    <s v="B50001873"/>
    <s v="Sewer Cleaning Equipment"/>
    <s v="Mid-Atlantic Waste Systems"/>
    <x v="68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9"/>
    <s v="DPW"/>
    <s v="B50001873"/>
    <s v="Sewer Cleaning Equipment"/>
    <s v="Tipco Technologies, Inc."/>
    <x v="12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7"/>
    <s v="DPW"/>
    <s v="B50001873"/>
    <s v="Sewer Cleaning Equipment"/>
    <s v="Lewis-Goetz &amp; Co."/>
    <x v="13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07786"/>
    <s v="DPW"/>
    <s v="B50000973"/>
    <s v="Sign, Screen and Digital Printing Supplies"/>
    <s v="Martin Supply, Inc."/>
    <x v="499"/>
    <n v="0"/>
    <m/>
    <d v="2012-04-04T00:00:00"/>
    <d v="2012-04-01T00:00:00"/>
    <d v="2013-03-31T00:00:00"/>
    <n v="2013"/>
    <n v="3"/>
    <x v="5"/>
    <x v="3"/>
    <x v="0"/>
    <x v="0"/>
    <s v="Renewal BOE on 2/13"/>
    <m/>
    <m/>
    <m/>
    <s v="Normal"/>
  </r>
  <r>
    <x v="13"/>
    <s v="Green"/>
    <s v="Green"/>
    <s v="P516312"/>
    <s v="CITYWIDE"/>
    <s v="B50001746"/>
    <s v="Hand and Power Tools "/>
    <s v="Suburban Sales &amp; Rental, Inc."/>
    <x v="500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3"/>
    <s v="CITYWIDE"/>
    <s v="B50001746"/>
    <s v="Hand and Power Tools "/>
    <s v="Mill supply, Inc."/>
    <x v="501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6"/>
    <s v="CITYWIDE"/>
    <s v="B50001746"/>
    <s v="Hand and Power Tools "/>
    <s v="Ferguson Enterprises, Inc"/>
    <x v="288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5"/>
    <s v="CITYWIDE"/>
    <s v="B50001746"/>
    <s v="Hand and Power Tools "/>
    <s v="Snap-on Industrial Division of IDSC Holdings"/>
    <x v="502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4"/>
    <s v="CITYWIDE"/>
    <s v="B50001746"/>
    <s v="Hand and Power Tools "/>
    <s v="Fastenal Company"/>
    <x v="307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8"/>
    <s v="CITYWIDE"/>
    <s v="B50001746"/>
    <s v="Hand and Power Tools "/>
    <s v="Hilti, Inc."/>
    <x v="503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7"/>
    <s v="CITYWIDE"/>
    <s v="B50001746"/>
    <s v="Hand and Power Tools "/>
    <s v="Applied Industrial Technologies, Inc."/>
    <x v="504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07739"/>
    <s v="CITYWIDE"/>
    <s v="BRCPC 09-005"/>
    <s v="Lamps and Ballasts, Large and Specialty "/>
    <s v="C. N. Robinson Lighting Supply Co."/>
    <x v="32"/>
    <n v="0"/>
    <m/>
    <d v="2012-03-14T00:00:00"/>
    <d v="2012-04-12T00:00:00"/>
    <d v="2013-04-21T00:00:00"/>
    <n v="2013"/>
    <n v="4"/>
    <x v="6"/>
    <x v="1"/>
    <x v="0"/>
    <x v="0"/>
    <s v="BOE, 2/13"/>
    <m/>
    <m/>
    <m/>
    <s v="Normal"/>
  </r>
  <r>
    <x v="13"/>
    <s v="Green"/>
    <s v="Yellow"/>
    <s v="P515926"/>
    <s v="DPW"/>
    <s v="08000"/>
    <s v="Annual Software and Support Services  "/>
    <s v="LabVantage Solutions, Inc."/>
    <x v="505"/>
    <n v="0"/>
    <m/>
    <d v="2012-11-07T00:00:00"/>
    <d v="2013-01-01T00:00:00"/>
    <d v="2013-04-30T00:00:00"/>
    <n v="2013"/>
    <n v="4"/>
    <x v="6"/>
    <x v="0"/>
    <x v="0"/>
    <x v="0"/>
    <s v="BOE, 2/13"/>
    <m/>
    <m/>
    <m/>
    <s v="Normal"/>
  </r>
  <r>
    <x v="13"/>
    <s v="Green"/>
    <s v="None"/>
    <s v="P508427"/>
    <s v="FLEET"/>
    <s v="08000"/>
    <s v="OEM Parts &amp; Service for Quinn Generators &amp; Electrical Equipment "/>
    <s v="Frank Quinn Company"/>
    <x v="2"/>
    <n v="0"/>
    <m/>
    <d v="2012-03-07T00:00:00"/>
    <d v="2012-05-20T00:00:00"/>
    <d v="2013-05-19T00:00:00"/>
    <n v="2013"/>
    <n v="5"/>
    <x v="7"/>
    <x v="3"/>
    <x v="0"/>
    <x v="0"/>
    <m/>
    <m/>
    <m/>
    <m/>
    <s v="Normal"/>
  </r>
  <r>
    <x v="13"/>
    <s v="Green"/>
    <s v="None"/>
    <s v="P517070"/>
    <s v="CITYWIDE"/>
    <s v="B50001811"/>
    <s v="Various Door Systems Repair and Installation"/>
    <s v="Rolling Door of Maryland (First Call)"/>
    <x v="29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1"/>
    <s v="CITYWIDE"/>
    <s v="B50001811"/>
    <s v="Various Door Systems Repair and Installation"/>
    <s v="All About Doors, Inc. (Second Call)"/>
    <x v="253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2"/>
    <s v="CITYWIDE"/>
    <s v="B50001811"/>
    <s v="Various Door Systems Repair and Installation"/>
    <s v="The Overhead Door Company of Baltimore, Inc. (Third Call)"/>
    <x v="15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283"/>
    <s v="DGS"/>
    <s v="B50001976"/>
    <s v="Plumbing Supplies and Parts"/>
    <s v="Fastenal Company"/>
    <x v="152"/>
    <n v="0"/>
    <m/>
    <s v="-"/>
    <d v="2012-06-10T00:00:00"/>
    <d v="2013-06-09T00:00:00"/>
    <n v="2013"/>
    <n v="6"/>
    <x v="8"/>
    <x v="3"/>
    <x v="0"/>
    <x v="0"/>
    <m/>
    <m/>
    <m/>
    <m/>
    <s v="Normal"/>
  </r>
  <r>
    <x v="13"/>
    <s v="Green"/>
    <s v="None"/>
    <s v="P517287"/>
    <s v="CITYWIDE"/>
    <s v="B50001992"/>
    <s v="Various Water Tools"/>
    <s v="HD Supply Waterworks"/>
    <x v="68"/>
    <n v="0"/>
    <m/>
    <d v="2012-04-25T00:00:00"/>
    <d v="2012-06-13T00:00:00"/>
    <d v="2013-06-12T00:00:00"/>
    <n v="2013"/>
    <n v="6"/>
    <x v="8"/>
    <x v="3"/>
    <x v="0"/>
    <x v="0"/>
    <m/>
    <m/>
    <m/>
    <m/>
    <s v="Normal"/>
  </r>
  <r>
    <x v="13"/>
    <s v="Green"/>
    <s v="None"/>
    <s v="P517182"/>
    <s v="CITYWIDE"/>
    <s v="B50001898"/>
    <s v="Debris Cleanup in Middle Branch, Canton and Fells Point"/>
    <s v="Environmental Quality Resources, LLC"/>
    <x v="506"/>
    <n v="0"/>
    <m/>
    <d v="2012-04-04T00:00:00"/>
    <d v="2012-06-13T00:00:00"/>
    <d v="2013-06-12T00:00:00"/>
    <n v="2013"/>
    <n v="6"/>
    <x v="8"/>
    <x v="28"/>
    <x v="0"/>
    <x v="0"/>
    <m/>
    <m/>
    <m/>
    <m/>
    <s v="Normal"/>
  </r>
  <r>
    <x v="13"/>
    <s v="Green"/>
    <s v="None"/>
    <s v="P514167"/>
    <s v="DPW"/>
    <s v="B50001403"/>
    <s v="Various Waterworks Repair Parts "/>
    <s v="HD Supply, Inc. (1ST CALL)"/>
    <x v="507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14168"/>
    <s v="DPW"/>
    <s v="B50001403"/>
    <s v="Various Waterworks Repair Parts "/>
    <s v="L/B Water Service, Inc. (2ND CALL)"/>
    <x v="508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02817"/>
    <s v="FLEET"/>
    <s v="08000"/>
    <s v="Automated Fuel System Maintenance. Agreement "/>
    <s v="E.J. Ward, Inc."/>
    <x v="509"/>
    <n v="0"/>
    <m/>
    <d v="2012-04-04T00:00:00"/>
    <d v="2012-07-01T00:00:00"/>
    <d v="2013-06-30T00:00:00"/>
    <n v="2013"/>
    <n v="6"/>
    <x v="8"/>
    <x v="0"/>
    <x v="0"/>
    <x v="0"/>
    <m/>
    <m/>
    <m/>
    <m/>
    <s v="Normal"/>
  </r>
  <r>
    <x v="13"/>
    <s v="Green"/>
    <s v="None"/>
    <s v="P508652"/>
    <s v="DPW -WWW"/>
    <s v="B50001084"/>
    <s v="Hersey Meter Repair Parts "/>
    <s v="Hersey Meters Company, LLC"/>
    <x v="510"/>
    <n v="0"/>
    <m/>
    <d v="2011-04-13T00:00:00"/>
    <d v="2011-07-01T00:00:00"/>
    <d v="2013-06-30T00:00:00"/>
    <n v="2013"/>
    <n v="6"/>
    <x v="8"/>
    <x v="0"/>
    <x v="0"/>
    <x v="0"/>
    <s v="DELETE WHEN EXPIRES "/>
    <m/>
    <m/>
    <m/>
    <s v="Normal"/>
  </r>
  <r>
    <x v="13"/>
    <s v="Green"/>
    <s v="None"/>
    <s v="P514560"/>
    <s v="DPW"/>
    <s v="B50001499"/>
    <s v="Respirators, Replacement Parts and Fit Test Service "/>
    <s v="Safeware, Inc."/>
    <x v="511"/>
    <n v="0"/>
    <m/>
    <d v="2012-04-25T00:00:00"/>
    <d v="2012-07-07T00:00:00"/>
    <d v="2013-07-06T00:00:00"/>
    <n v="2013"/>
    <n v="7"/>
    <x v="9"/>
    <x v="1"/>
    <x v="0"/>
    <x v="0"/>
    <m/>
    <m/>
    <m/>
    <m/>
    <s v="Normal"/>
  </r>
  <r>
    <x v="13"/>
    <s v="Green"/>
    <s v="None"/>
    <s v="P513929"/>
    <s v="DPW"/>
    <s v="B50001500"/>
    <s v="Materials used for Signs, Banners, Posters, Etc. "/>
    <s v="Tyrrelltech, Inc."/>
    <x v="512"/>
    <n v="0"/>
    <m/>
    <d v="2012-04-25T00:00:00"/>
    <d v="2012-07-14T00:00:00"/>
    <d v="2013-07-13T00:00:00"/>
    <n v="2013"/>
    <n v="7"/>
    <x v="9"/>
    <x v="1"/>
    <x v="0"/>
    <x v="0"/>
    <m/>
    <m/>
    <m/>
    <m/>
    <s v="Normal"/>
  </r>
  <r>
    <x v="13"/>
    <s v="Green"/>
    <s v="None"/>
    <s v="P513918"/>
    <s v="DOT"/>
    <s v="08000"/>
    <s v="Maintenance and Enhancements for IVIC Software "/>
    <s v="Excalibur Computer Systems and Software"/>
    <x v="513"/>
    <n v="0"/>
    <m/>
    <d v="2012-04-25T00:00:00"/>
    <d v="2012-07-15T00:00:00"/>
    <d v="2013-07-14T00:00:00"/>
    <n v="2013"/>
    <n v="7"/>
    <x v="9"/>
    <x v="0"/>
    <x v="0"/>
    <x v="0"/>
    <m/>
    <m/>
    <m/>
    <m/>
    <s v="Normal"/>
  </r>
  <r>
    <x v="13"/>
    <s v="Green"/>
    <s v="None"/>
    <s v="Various"/>
    <s v="CITYWIDE"/>
    <s v="B50001058"/>
    <s v="Various Hoses and Accessories "/>
    <s v="Tipco Technologies, Inc."/>
    <x v="29"/>
    <n v="0"/>
    <m/>
    <d v="2012-04-25T00:00:00"/>
    <d v="2012-07-17T00:00:00"/>
    <d v="2013-07-16T00:00:00"/>
    <n v="2013"/>
    <n v="7"/>
    <x v="9"/>
    <x v="3"/>
    <x v="0"/>
    <x v="0"/>
    <m/>
    <m/>
    <m/>
    <m/>
    <s v="Normal"/>
  </r>
  <r>
    <x v="13"/>
    <s v="Green"/>
    <s v="None"/>
    <s v="P517666"/>
    <s v="DPW"/>
    <s v="08000"/>
    <s v="Video Pipeline Inspections System Parts &amp; Service"/>
    <s v="R.S. Technical Services, Inc."/>
    <x v="68"/>
    <n v="0"/>
    <m/>
    <d v="2012-04-11T00:00:00"/>
    <d v="2012-07-29T00:00:00"/>
    <d v="2013-07-28T00:00:00"/>
    <n v="2013"/>
    <n v="7"/>
    <x v="9"/>
    <x v="0"/>
    <x v="0"/>
    <x v="0"/>
    <m/>
    <m/>
    <m/>
    <m/>
    <s v="Normal"/>
  </r>
  <r>
    <x v="13"/>
    <s v="Green"/>
    <s v="None"/>
    <s v="P501266"/>
    <s v="DPW"/>
    <s v="06000"/>
    <s v="Water Meter Box Lids "/>
    <s v="H.D. Supply Waterworks"/>
    <x v="48"/>
    <n v="0"/>
    <m/>
    <d v="2012-12-12T00:00:00"/>
    <d v="2013-01-01T00:00:00"/>
    <d v="2013-07-31T00:00:00"/>
    <n v="2013"/>
    <n v="7"/>
    <x v="9"/>
    <x v="0"/>
    <x v="0"/>
    <x v="0"/>
    <m/>
    <m/>
    <m/>
    <m/>
    <s v="Normal"/>
  </r>
  <r>
    <x v="13"/>
    <s v="Green"/>
    <s v="None"/>
    <s v="P509398"/>
    <s v="FLEET"/>
    <s v="B50001083"/>
    <s v="Gasoline and Diesel Fuel "/>
    <s v="PAPCO, Inc."/>
    <x v="514"/>
    <n v="0"/>
    <m/>
    <d v="2012-06-06T00:00:00"/>
    <d v="2012-08-01T00:00:00"/>
    <d v="2013-07-31T00:00:00"/>
    <n v="2013"/>
    <n v="7"/>
    <x v="9"/>
    <x v="3"/>
    <x v="16"/>
    <x v="0"/>
    <m/>
    <m/>
    <m/>
    <s v="Yes - Invoice before PO Process"/>
    <s v="Special"/>
  </r>
  <r>
    <x v="13"/>
    <s v="Green"/>
    <s v="None"/>
    <s v="P517926"/>
    <s v="DPW"/>
    <s v="08000"/>
    <s v="Skalar Consumable Parts"/>
    <s v="Skalar, Inc."/>
    <x v="515"/>
    <n v="0"/>
    <m/>
    <d v="2012-07-11T00:00:00"/>
    <d v="2012-08-18T00:00:00"/>
    <d v="2013-08-17T00:00:00"/>
    <n v="2013"/>
    <n v="8"/>
    <x v="10"/>
    <x v="3"/>
    <x v="0"/>
    <x v="0"/>
    <m/>
    <m/>
    <m/>
    <m/>
    <s v="Normal"/>
  </r>
  <r>
    <x v="13"/>
    <s v="Green"/>
    <s v="None"/>
    <s v="P518004"/>
    <s v="DPW"/>
    <s v="B50002087"/>
    <s v="Sewer Bricks"/>
    <s v="Belair Road Supply Co."/>
    <x v="516"/>
    <n v="0"/>
    <m/>
    <d v="2012-12-05T00:00:00"/>
    <d v="2012-08-25T00:00:00"/>
    <d v="2013-08-24T00:00:00"/>
    <n v="2013"/>
    <n v="8"/>
    <x v="10"/>
    <x v="3"/>
    <x v="0"/>
    <x v="0"/>
    <m/>
    <m/>
    <m/>
    <m/>
    <s v="Normal"/>
  </r>
  <r>
    <x v="13"/>
    <s v="Green"/>
    <s v="None"/>
    <s v="P514906"/>
    <s v="DPW"/>
    <s v="B50001543"/>
    <s v="Automated Titration System and Accessories "/>
    <s v="Mettler-Toledo, inc."/>
    <x v="517"/>
    <n v="0"/>
    <m/>
    <d v="2012-06-13T00:00:00"/>
    <d v="2012-08-31T00:00:00"/>
    <d v="2013-08-30T00:00:00"/>
    <n v="2013"/>
    <n v="8"/>
    <x v="10"/>
    <x v="3"/>
    <x v="0"/>
    <x v="0"/>
    <m/>
    <m/>
    <m/>
    <m/>
    <s v="Normal"/>
  </r>
  <r>
    <x v="13"/>
    <s v="Green"/>
    <s v="None"/>
    <s v="P517997"/>
    <s v="DPW"/>
    <s v="08000"/>
    <s v="Idexx Products for Patapsco Lab"/>
    <s v="Idexx Distribution inc."/>
    <x v="518"/>
    <n v="0"/>
    <m/>
    <d v="2012-06-13T00:00:00"/>
    <d v="2012-09-01T00:00:00"/>
    <d v="2013-08-31T00:00:00"/>
    <n v="2013"/>
    <n v="8"/>
    <x v="10"/>
    <x v="3"/>
    <x v="0"/>
    <x v="0"/>
    <m/>
    <m/>
    <m/>
    <m/>
    <s v="Normal"/>
  </r>
  <r>
    <x v="13"/>
    <s v="Green"/>
    <s v="None"/>
    <s v="P521295"/>
    <s v="DPW"/>
    <s v="B50002447"/>
    <s v="Poly Vinyl Chloride (PVC) Pipe and Fittings - First Call"/>
    <s v="Ferguson Enterprises, Inc.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21924"/>
    <s v="DPW"/>
    <s v="B50000605"/>
    <s v="Poly Vinyl Chloride(PVC) Pipe and Fittings - Second Call"/>
    <s v="HD Supply Waterworks Ltd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17931"/>
    <s v="DPW"/>
    <s v="08000"/>
    <s v="Various Idexx Products"/>
    <s v="IDEXX Laboratories, Inc."/>
    <x v="519"/>
    <n v="0"/>
    <m/>
    <d v="2012-06-13T00:00:00"/>
    <d v="2012-09-09T00:00:00"/>
    <d v="2013-09-08T00:00:00"/>
    <n v="2013"/>
    <n v="9"/>
    <x v="11"/>
    <x v="3"/>
    <x v="0"/>
    <x v="0"/>
    <m/>
    <m/>
    <m/>
    <m/>
    <s v="Normal"/>
  </r>
  <r>
    <x v="13"/>
    <s v="Green"/>
    <s v="None"/>
    <s v="P521318"/>
    <s v="DPW"/>
    <s v="B50002587"/>
    <s v="Various Chains, Wires and ropes"/>
    <s v="The Indusco Group, Inc."/>
    <x v="445"/>
    <n v="0"/>
    <m/>
    <s v="-"/>
    <d v="2012-09-13T00:00:00"/>
    <d v="2013-09-12T00:00:00"/>
    <n v="2013"/>
    <n v="9"/>
    <x v="11"/>
    <x v="1"/>
    <x v="0"/>
    <x v="0"/>
    <m/>
    <m/>
    <m/>
    <m/>
    <s v="Normal"/>
  </r>
  <r>
    <x v="13"/>
    <s v="Green"/>
    <s v="None"/>
    <s v="P509834"/>
    <s v="DPW"/>
    <s v="B50000563"/>
    <s v="Fireline Water Meters"/>
    <s v="Hersey Meters Company, LLC"/>
    <x v="520"/>
    <n v="0"/>
    <m/>
    <d v="2012-03-07T00:00:00"/>
    <d v="2011-09-14T00:00:00"/>
    <d v="2013-09-13T00:00:00"/>
    <n v="2013"/>
    <n v="9"/>
    <x v="11"/>
    <x v="0"/>
    <x v="0"/>
    <x v="0"/>
    <m/>
    <m/>
    <m/>
    <m/>
    <s v="Normal"/>
  </r>
  <r>
    <x v="13"/>
    <s v="Green"/>
    <s v="None"/>
    <s v="P521522"/>
    <s v="DPW"/>
    <s v="07000"/>
    <s v="Dionex Supplies"/>
    <s v="Thermo Fisher Scientific, Inc d/b/a Dionex Corp."/>
    <x v="521"/>
    <n v="0"/>
    <m/>
    <s v="-"/>
    <d v="2012-09-29T00:00:00"/>
    <d v="2013-09-28T00:00:00"/>
    <n v="2013"/>
    <n v="9"/>
    <x v="11"/>
    <x v="1"/>
    <x v="0"/>
    <x v="0"/>
    <m/>
    <m/>
    <m/>
    <m/>
    <s v="Normal"/>
  </r>
  <r>
    <x v="13"/>
    <s v="Green"/>
    <s v="None"/>
    <s v="P510350"/>
    <s v="DPW"/>
    <s v="B50001177"/>
    <s v="Sewage Pumping &amp; Disposal"/>
    <s v="Good Shepard Septic Services, Inc."/>
    <x v="522"/>
    <n v="0"/>
    <m/>
    <d v="2012-08-22T00:00:00"/>
    <d v="2012-09-30T00:00:00"/>
    <d v="2013-09-29T00:00:00"/>
    <n v="2013"/>
    <n v="9"/>
    <x v="11"/>
    <x v="3"/>
    <x v="0"/>
    <x v="0"/>
    <m/>
    <m/>
    <m/>
    <m/>
    <s v="Normal"/>
  </r>
  <r>
    <x v="13"/>
    <s v="Green"/>
    <s v="None"/>
    <m/>
    <s v="DPW"/>
    <s v="B50002649"/>
    <s v="Food Service and Catering"/>
    <s v="Charm City Catering"/>
    <x v="123"/>
    <n v="0"/>
    <m/>
    <s v="-"/>
    <d v="2012-10-15T00:00:00"/>
    <d v="2013-10-14T00:00:00"/>
    <n v="2013"/>
    <n v="10"/>
    <x v="12"/>
    <x v="0"/>
    <x v="0"/>
    <x v="0"/>
    <m/>
    <m/>
    <m/>
    <m/>
    <s v="Normal"/>
  </r>
  <r>
    <x v="13"/>
    <s v="Green"/>
    <s v="None"/>
    <s v="P514854"/>
    <s v="DPW"/>
    <s v="B50001595"/>
    <s v="Provide Large Water Meter Testing, Repair and Replacement "/>
    <s v="Vanguard Utility Service, Inc."/>
    <x v="523"/>
    <n v="0"/>
    <m/>
    <d v="2012-08-29T00:00:00"/>
    <d v="2012-10-16T00:00:00"/>
    <d v="2013-10-15T00:00:00"/>
    <n v="2013"/>
    <n v="10"/>
    <x v="12"/>
    <x v="1"/>
    <x v="0"/>
    <x v="0"/>
    <m/>
    <m/>
    <m/>
    <m/>
    <s v="Normal"/>
  </r>
  <r>
    <x v="13"/>
    <s v="Green"/>
    <s v="None"/>
    <m/>
    <s v="DPW"/>
    <s v="B50002469"/>
    <s v="Solar Power Trash Receptacles"/>
    <s v="Waste Management of Maryland, Inc"/>
    <x v="524"/>
    <n v="0"/>
    <m/>
    <d v="2012-10-10T00:00:00"/>
    <d v="2012-10-31T00:00:00"/>
    <d v="2013-10-30T00:00:00"/>
    <n v="2013"/>
    <n v="10"/>
    <x v="12"/>
    <x v="2"/>
    <x v="0"/>
    <x v="0"/>
    <m/>
    <m/>
    <m/>
    <m/>
    <s v="Normal"/>
  </r>
  <r>
    <x v="13"/>
    <s v="Green"/>
    <s v="None"/>
    <s v="P515312"/>
    <s v="DPW"/>
    <s v="08000"/>
    <s v="Rotork Valve Actuator Parts "/>
    <s v="Rotork Controls, Inc."/>
    <x v="68"/>
    <n v="0"/>
    <m/>
    <d v="2012-09-19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5310"/>
    <s v="DPW"/>
    <s v="08000"/>
    <s v="Yeoman's Pump Parts"/>
    <s v="Shafer, Troxell &amp; Howe"/>
    <x v="434"/>
    <n v="0"/>
    <m/>
    <d v="2012-09-26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8619"/>
    <s v="DPW"/>
    <s v="B50002186"/>
    <s v="Roadway Valve Boxes"/>
    <s v="L/B Water Services, Inc."/>
    <x v="525"/>
    <n v="0"/>
    <m/>
    <d v="2012-09-19T00:00:00"/>
    <d v="2012-11-09T00:00:00"/>
    <d v="2013-11-08T00:00:00"/>
    <n v="2013"/>
    <n v="11"/>
    <x v="28"/>
    <x v="3"/>
    <x v="0"/>
    <x v="0"/>
    <m/>
    <m/>
    <m/>
    <m/>
    <s v="Normal"/>
  </r>
  <r>
    <x v="13"/>
    <s v="Green"/>
    <s v="None"/>
    <s v="P515361"/>
    <s v="DPW"/>
    <s v="08000"/>
    <s v="Sligo Pump Parts "/>
    <s v="Sligo Systems"/>
    <x v="526"/>
    <n v="0"/>
    <m/>
    <d v="2012-09-19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5364"/>
    <s v="DPW"/>
    <s v="08000"/>
    <s v="Wemco Pump Parts "/>
    <s v="Weir Specialty Pumps"/>
    <x v="253"/>
    <n v="0"/>
    <m/>
    <d v="2012-12-12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8326"/>
    <s v="DPW"/>
    <s v="B50002128"/>
    <s v="CI Fittings, Flanged Tees and Elbows"/>
    <s v="HD Supply"/>
    <x v="65"/>
    <n v="0"/>
    <m/>
    <s v="-"/>
    <d v="2012-11-16T00:00:00"/>
    <d v="2013-11-15T00:00:00"/>
    <n v="2013"/>
    <n v="11"/>
    <x v="28"/>
    <x v="3"/>
    <x v="0"/>
    <x v="0"/>
    <m/>
    <m/>
    <m/>
    <m/>
    <s v="Normal"/>
  </r>
  <r>
    <x v="13"/>
    <s v="Green"/>
    <s v="None"/>
    <s v="P518766"/>
    <s v="DPW"/>
    <s v="B50002187"/>
    <s v="Water Supply Repair Tools"/>
    <s v="HD Supply, Inc."/>
    <x v="322"/>
    <n v="0"/>
    <m/>
    <d v="2012-09-26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8755"/>
    <s v="DPW"/>
    <s v="B50002162"/>
    <s v="Railroad Spikes "/>
    <s v="Fastenal Company"/>
    <x v="68"/>
    <n v="0"/>
    <m/>
    <d v="2012-09-19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5257"/>
    <s v="DPW"/>
    <s v="B50001196"/>
    <s v="Preventative Maintenance for Truck Scales "/>
    <s v="Advance Scale of Maryland"/>
    <x v="67"/>
    <n v="0"/>
    <m/>
    <s v="-"/>
    <d v="2012-11-18T00:00:00"/>
    <d v="2013-11-17T00:00:00"/>
    <n v="2013"/>
    <n v="11"/>
    <x v="28"/>
    <x v="3"/>
    <x v="0"/>
    <x v="0"/>
    <m/>
    <m/>
    <m/>
    <m/>
    <s v="Normal"/>
  </r>
  <r>
    <x v="13"/>
    <s v="Green"/>
    <s v="None"/>
    <s v="P515579"/>
    <s v="DPW"/>
    <s v="08000"/>
    <s v="Chesterton Mechanical Seals"/>
    <s v="Ferguson Enterprises, Inc. d/b/a Frischkorn Inc."/>
    <x v="29"/>
    <n v="0"/>
    <m/>
    <d v="2013-01-09T00:00:00"/>
    <d v="2010-11-24T00:00:00"/>
    <d v="2013-11-23T00:00:00"/>
    <n v="2013"/>
    <n v="11"/>
    <x v="28"/>
    <x v="11"/>
    <x v="0"/>
    <x v="0"/>
    <m/>
    <m/>
    <m/>
    <m/>
    <s v="Normal"/>
  </r>
  <r>
    <x v="13"/>
    <s v="Green"/>
    <s v="None"/>
    <s v="P515578"/>
    <s v="DPW"/>
    <s v="08000"/>
    <s v="CUES Camera Repair "/>
    <s v="Atlantic Machinery, inc"/>
    <x v="288"/>
    <n v="0"/>
    <m/>
    <d v="2012-09-26T00:00:00"/>
    <d v="2012-11-30T00:00:00"/>
    <d v="2013-11-29T00:00:00"/>
    <n v="2013"/>
    <n v="11"/>
    <x v="28"/>
    <x v="0"/>
    <x v="0"/>
    <x v="0"/>
    <m/>
    <m/>
    <m/>
    <m/>
    <s v="Normal"/>
  </r>
  <r>
    <x v="13"/>
    <s v="Green"/>
    <s v="None"/>
    <s v="P521585"/>
    <s v="DPW"/>
    <s v="B5002632"/>
    <s v="Cryptosporidium/Giardia Tests"/>
    <s v="Analytical Services, Inc."/>
    <x v="527"/>
    <n v="0"/>
    <m/>
    <s v="-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21753"/>
    <s v="DPW"/>
    <s v="B50002634"/>
    <s v="Repair of Air Operated Tools"/>
    <s v="Zenmar Power Tool &amp; Hoist Systems"/>
    <x v="68"/>
    <n v="0"/>
    <m/>
    <d v="2012-10-17T00:00:00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06064"/>
    <s v="FLEET"/>
    <s v="B50000822"/>
    <s v="Automotive Batteries   "/>
    <s v="Best Battery"/>
    <x v="50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6"/>
    <s v="FLEET"/>
    <s v="B50000822"/>
    <s v="Automotive Batteries   "/>
    <s v="Harris Battery Co., Inc."/>
    <x v="48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5"/>
    <s v="FLEET"/>
    <s v="B50000822"/>
    <s v="Automotive Batteries   "/>
    <s v="DD&amp;M, Inc."/>
    <x v="32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5605"/>
    <s v="DPW"/>
    <s v="B50000839"/>
    <s v="Analytical Services for Wastewater  "/>
    <s v="Martel Laboratories"/>
    <x v="528"/>
    <n v="0"/>
    <m/>
    <d v="2012-08-29T00:00:00"/>
    <d v="2012-12-02T00:00:00"/>
    <d v="2013-12-01T00:00:00"/>
    <n v="2013"/>
    <n v="12"/>
    <x v="13"/>
    <x v="0"/>
    <x v="0"/>
    <x v="0"/>
    <m/>
    <m/>
    <m/>
    <m/>
    <s v="Normal"/>
  </r>
  <r>
    <x v="13"/>
    <s v="Green"/>
    <s v="None"/>
    <s v="P505769"/>
    <s v="DOT"/>
    <s v="B50000723"/>
    <s v="Exmark Lawn Mower OEM Parts &amp; Service "/>
    <s v="Hickory International"/>
    <x v="288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05770"/>
    <s v="DOT"/>
    <s v="B50000723"/>
    <s v="Exmark Lawn Mower OEM Parts &amp; Service "/>
    <s v="Liberty Discount Lawn Equipment"/>
    <x v="52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18870"/>
    <s v="DPW"/>
    <s v="B50002229"/>
    <s v="Uniform Cleaning and Alteration Services"/>
    <s v="Chesapeake Uniform Services"/>
    <x v="530"/>
    <n v="0"/>
    <m/>
    <s v="-"/>
    <d v="2011-12-21T00:00:00"/>
    <d v="2013-12-20T00:00:00"/>
    <n v="2013"/>
    <n v="12"/>
    <x v="13"/>
    <x v="11"/>
    <x v="0"/>
    <x v="0"/>
    <m/>
    <m/>
    <m/>
    <m/>
    <s v="Normal"/>
  </r>
  <r>
    <x v="13"/>
    <s v="Green"/>
    <s v="None"/>
    <s v="P515661"/>
    <s v="DPW"/>
    <s v="B50001734"/>
    <s v="Spill Containment Boom "/>
    <s v="Texas Boom Company, Inc."/>
    <x v="531"/>
    <n v="0"/>
    <m/>
    <d v="2012-11-14T00:00:00"/>
    <d v="2012-12-28T00:00:00"/>
    <d v="2013-12-27T00:00:00"/>
    <n v="2013"/>
    <n v="12"/>
    <x v="13"/>
    <x v="0"/>
    <x v="0"/>
    <x v="0"/>
    <m/>
    <m/>
    <m/>
    <m/>
    <s v="Normal"/>
  </r>
  <r>
    <x v="13"/>
    <s v="Green"/>
    <s v="Green"/>
    <s v="P506527"/>
    <s v="DPW"/>
    <s v="B50000861"/>
    <s v="Pea Gravel  "/>
    <s v="Patuxent Materials, Inc."/>
    <x v="532"/>
    <n v="0"/>
    <m/>
    <d v="2012-10-03T00:00:00"/>
    <d v="2013-01-02T00:00:00"/>
    <d v="2014-01-01T00:00:00"/>
    <n v="2014"/>
    <n v="1"/>
    <x v="14"/>
    <x v="0"/>
    <x v="0"/>
    <x v="0"/>
    <m/>
    <m/>
    <m/>
    <m/>
    <s v="Normal"/>
  </r>
  <r>
    <x v="13"/>
    <s v="Green"/>
    <s v="None"/>
    <s v="P519036"/>
    <s v="DPW"/>
    <s v="08000"/>
    <s v="Jet Power II Grease (Liquefying Products)"/>
    <s v="Duke's Sale &amp; Service"/>
    <x v="66"/>
    <n v="0"/>
    <m/>
    <d v="2012-10-24T00:00:00"/>
    <d v="2013-01-11T00:00:00"/>
    <d v="2014-01-10T00:00:00"/>
    <n v="2014"/>
    <n v="1"/>
    <x v="14"/>
    <x v="3"/>
    <x v="0"/>
    <x v="0"/>
    <m/>
    <m/>
    <m/>
    <m/>
    <s v="Normal"/>
  </r>
  <r>
    <x v="13"/>
    <s v="Green"/>
    <s v="Green"/>
    <s v="P507164"/>
    <s v="DPW"/>
    <s v="B50000862"/>
    <s v="Couplings"/>
    <s v="Smith-Blair, Inc."/>
    <x v="2"/>
    <n v="0"/>
    <m/>
    <d v="2012-11-21T00:00:00"/>
    <d v="2013-01-22T00:00:00"/>
    <d v="2014-01-21T00:00:00"/>
    <n v="2014"/>
    <n v="1"/>
    <x v="14"/>
    <x v="0"/>
    <x v="0"/>
    <x v="0"/>
    <m/>
    <m/>
    <m/>
    <m/>
    <s v="Normal"/>
  </r>
  <r>
    <x v="13"/>
    <s v="Green"/>
    <s v="None"/>
    <s v="P519132"/>
    <s v="DPW"/>
    <s v="B50002263"/>
    <s v="Large and Small Sectional Vault"/>
    <s v="HD Supply Waterworks, LTD"/>
    <x v="460"/>
    <n v="0"/>
    <m/>
    <s v="-"/>
    <d v="2013-01-25T00:00:00"/>
    <d v="2014-01-24T00:00:00"/>
    <n v="2014"/>
    <n v="1"/>
    <x v="14"/>
    <x v="1"/>
    <x v="0"/>
    <x v="0"/>
    <m/>
    <m/>
    <m/>
    <m/>
    <s v="Normal"/>
  </r>
  <r>
    <x v="13"/>
    <s v="Green"/>
    <s v="Green"/>
    <s v="P519117"/>
    <s v="DPW"/>
    <s v="B50002242"/>
    <s v="Inlet Heads with Galvanized Facebar"/>
    <s v="Belair Road Supply Co."/>
    <x v="68"/>
    <n v="0"/>
    <m/>
    <d v="2012-11-21T00:00:00"/>
    <d v="2013-01-25T00:00:00"/>
    <d v="2014-01-24T00:00:00"/>
    <n v="2014"/>
    <n v="1"/>
    <x v="14"/>
    <x v="8"/>
    <x v="0"/>
    <x v="0"/>
    <m/>
    <m/>
    <m/>
    <m/>
    <s v="Normal"/>
  </r>
  <r>
    <x v="13"/>
    <s v="Green"/>
    <s v="None"/>
    <s v="P519196"/>
    <s v="DPW"/>
    <s v="08000"/>
    <s v="Wallace &amp; Tiernan Water Technologies Parts"/>
    <s v="Environmental Service &amp; Equipment Company, Inc."/>
    <x v="15"/>
    <n v="0"/>
    <m/>
    <d v="2012-09-19T00:00:00"/>
    <d v="2012-01-25T00:00:00"/>
    <d v="2014-01-24T00:00:00"/>
    <n v="2014"/>
    <n v="1"/>
    <x v="14"/>
    <x v="11"/>
    <x v="0"/>
    <x v="0"/>
    <m/>
    <m/>
    <m/>
    <m/>
    <s v="Normal"/>
  </r>
  <r>
    <x v="13"/>
    <s v="Green"/>
    <s v="None"/>
    <s v="P515986"/>
    <s v="DPW"/>
    <s v="B50001789"/>
    <s v="Toxicity Testing"/>
    <s v="Coastal Bioanalysis, inc."/>
    <x v="533"/>
    <n v="0"/>
    <m/>
    <d v="2013-01-23T00:00:00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04"/>
    <s v="DPW"/>
    <s v="B50001770"/>
    <s v="Banner Supplies and Sewing"/>
    <s v="F.W. Haxel Co."/>
    <x v="534"/>
    <n v="0"/>
    <m/>
    <s v="-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57"/>
    <s v="DPW"/>
    <s v="B50001816"/>
    <s v="Analysis of Drinking Water "/>
    <s v="NSI Solutions, Inc."/>
    <x v="535"/>
    <n v="0"/>
    <m/>
    <d v="2013-01-23T00:00:00"/>
    <d v="2013-02-09T00:00:00"/>
    <d v="2014-02-08T00:00:00"/>
    <n v="2014"/>
    <n v="2"/>
    <x v="29"/>
    <x v="3"/>
    <x v="0"/>
    <x v="0"/>
    <m/>
    <m/>
    <m/>
    <m/>
    <s v="Normal"/>
  </r>
  <r>
    <x v="13"/>
    <s v="Green"/>
    <s v="None"/>
    <s v="P516258"/>
    <s v="DPW"/>
    <s v="08000"/>
    <s v="Spares and Parts for Godwin Pumps  "/>
    <s v="Xylem Dewatering Solutions, Inc. d/b/a Godwin Pumps of America"/>
    <x v="522"/>
    <n v="0"/>
    <m/>
    <d v="2013-01-23T00:00:00"/>
    <d v="2013-02-15T00:00:00"/>
    <d v="2014-02-14T00:00:00"/>
    <n v="2014"/>
    <n v="2"/>
    <x v="29"/>
    <x v="0"/>
    <x v="0"/>
    <x v="0"/>
    <m/>
    <m/>
    <m/>
    <m/>
    <s v="Normal"/>
  </r>
  <r>
    <x v="13"/>
    <s v="Green"/>
    <s v="None"/>
    <s v="P516177"/>
    <s v="DPW"/>
    <s v="B50001823"/>
    <s v="Sample Containers "/>
    <s v="Scientific Specialties, Inc."/>
    <x v="278"/>
    <n v="0"/>
    <m/>
    <d v="2013-01-23T00:00:00"/>
    <d v="2013-02-16T00:00:00"/>
    <d v="2014-02-14T00:00:00"/>
    <n v="2014"/>
    <n v="2"/>
    <x v="29"/>
    <x v="0"/>
    <x v="0"/>
    <x v="0"/>
    <m/>
    <m/>
    <m/>
    <m/>
    <s v="Normal"/>
  </r>
  <r>
    <x v="13"/>
    <s v="Green"/>
    <s v="None"/>
    <s v="P519420"/>
    <s v="DPW"/>
    <s v="08000"/>
    <s v="EDC IV Detector Check and FM3 Fireline Meters"/>
    <s v="Hersey Meters Company, LLC"/>
    <x v="536"/>
    <n v="0"/>
    <m/>
    <d v="2012-12-12T00:00:00"/>
    <d v="2012-02-15T00:00:00"/>
    <d v="2014-02-14T00:00:00"/>
    <n v="2014"/>
    <n v="2"/>
    <x v="29"/>
    <x v="11"/>
    <x v="0"/>
    <x v="0"/>
    <m/>
    <m/>
    <m/>
    <m/>
    <s v="Normal"/>
  </r>
  <r>
    <x v="13"/>
    <s v="Green"/>
    <s v="None"/>
    <s v="P506818"/>
    <s v="FLEET"/>
    <s v="B50000899"/>
    <s v="Oil and Lubricants "/>
    <s v="US Lubes, LLC (Second Call)"/>
    <x v="48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06845"/>
    <s v="FLEET"/>
    <s v="B50000899"/>
    <s v="Oil and Lubricants "/>
    <s v="Tri-County Petroleum d/b/a Petro Choice (First Call)"/>
    <x v="537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16498"/>
    <s v="DPW"/>
    <s v="B50001786"/>
    <s v="Various Type K- Copper Tubing"/>
    <s v="Ferguson Enterprises, Inc."/>
    <x v="538"/>
    <n v="0"/>
    <m/>
    <d v="2013-01-23T00:00:00"/>
    <d v="2013-02-21T00:00:00"/>
    <d v="2014-02-20T00:00:00"/>
    <n v="2014"/>
    <n v="2"/>
    <x v="29"/>
    <x v="3"/>
    <x v="0"/>
    <x v="0"/>
    <m/>
    <m/>
    <m/>
    <m/>
    <s v="Normal"/>
  </r>
  <r>
    <x v="13"/>
    <s v="Green"/>
    <s v="None"/>
    <s v="P519753"/>
    <s v="DOT"/>
    <s v="B50002231"/>
    <s v="Pedestrian Traffic Signal Assemblies"/>
    <s v="General Traffic Equipment Corp"/>
    <x v="539"/>
    <n v="0"/>
    <m/>
    <d v="2013-01-23T00:00:00"/>
    <d v="2013-02-23T00:00:00"/>
    <d v="2014-02-22T00:00:00"/>
    <n v="2014"/>
    <n v="2"/>
    <x v="29"/>
    <x v="1"/>
    <x v="0"/>
    <x v="0"/>
    <m/>
    <m/>
    <m/>
    <m/>
    <s v="Normal"/>
  </r>
  <r>
    <x v="13"/>
    <s v="Green"/>
    <s v="None"/>
    <s v="P519417"/>
    <s v="DPW"/>
    <s v="B50002279"/>
    <s v="Antifoam Defoamer"/>
    <s v="Kemira Water Solutions, Inc."/>
    <x v="231"/>
    <n v="0"/>
    <m/>
    <s v="-"/>
    <d v="2012-03-01T00:00:00"/>
    <d v="2014-02-28T00:00:00"/>
    <n v="2014"/>
    <n v="2"/>
    <x v="29"/>
    <x v="11"/>
    <x v="0"/>
    <x v="0"/>
    <m/>
    <m/>
    <m/>
    <m/>
    <s v="Normal"/>
  </r>
  <r>
    <x v="13"/>
    <s v="Green"/>
    <s v="None"/>
    <m/>
    <s v="DPW"/>
    <s v="B50002341"/>
    <s v="Multi Size Fire Hydrants &amp; Replacement Parts"/>
    <s v="H.D. Supply Waterworks"/>
    <x v="317"/>
    <n v="0"/>
    <m/>
    <d v="2012-05-23T00:00:00"/>
    <d v="2012-05-23T00:00:00"/>
    <d v="2014-05-22T00:00:00"/>
    <n v="2014"/>
    <n v="5"/>
    <x v="16"/>
    <x v="2"/>
    <x v="0"/>
    <x v="0"/>
    <m/>
    <m/>
    <m/>
    <m/>
    <s v="Normal"/>
  </r>
  <r>
    <x v="13"/>
    <s v="Green"/>
    <s v="None"/>
    <m/>
    <s v="DPW"/>
    <s v="B50002308"/>
    <s v="Recycle Containers"/>
    <s v="Mid-Atlantic Waste Systems"/>
    <x v="63"/>
    <n v="0"/>
    <m/>
    <d v="2012-06-27T00:00:00"/>
    <d v="2012-07-01T00:00:00"/>
    <d v="2014-06-30T00:00:00"/>
    <n v="2014"/>
    <n v="6"/>
    <x v="34"/>
    <x v="11"/>
    <x v="0"/>
    <x v="0"/>
    <m/>
    <m/>
    <m/>
    <m/>
    <s v="Normal"/>
  </r>
  <r>
    <x v="13"/>
    <s v="Green"/>
    <s v="None"/>
    <s v="P520115"/>
    <s v="DOT"/>
    <s v="B50002318"/>
    <s v="Cement, Mortar &amp; Concrete Mix "/>
    <s v="Belair Road Supply Co. (Second Call)"/>
    <x v="322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0116"/>
    <s v="DOT"/>
    <s v="B50002318"/>
    <s v="Cement, Mortar &amp; Concrete Mix "/>
    <s v="National Capital Industries (First Call)"/>
    <x v="540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1302"/>
    <s v="DPW"/>
    <s v="B50002465"/>
    <s v="Water Meter Expansion Connectors  "/>
    <s v="Ferguson Enterprises, Inc. d/b/a Worsley Industrial Group"/>
    <x v="39"/>
    <n v="0"/>
    <m/>
    <d v="2012-08-15T00:00:00"/>
    <d v="2012-09-03T00:00:00"/>
    <d v="2014-09-02T00:00:00"/>
    <n v="2014"/>
    <n v="9"/>
    <x v="30"/>
    <x v="1"/>
    <x v="0"/>
    <x v="0"/>
    <m/>
    <m/>
    <m/>
    <m/>
    <s v="Normal"/>
  </r>
  <r>
    <x v="13"/>
    <s v="Green"/>
    <s v="None"/>
    <s v="P521288"/>
    <s v="DPW"/>
    <s v="B50002456"/>
    <s v="Pipe Repair Clamps"/>
    <s v="Smith-Blair, Inc."/>
    <x v="22"/>
    <n v="0"/>
    <m/>
    <d v="2012-08-15T00:00:00"/>
    <d v="2012-09-23T00:00:00"/>
    <d v="2014-09-22T00:00:00"/>
    <n v="2014"/>
    <n v="9"/>
    <x v="30"/>
    <x v="1"/>
    <x v="0"/>
    <x v="0"/>
    <s v="Check 1st/2nd Call Status?"/>
    <m/>
    <m/>
    <m/>
    <s v="Normal"/>
  </r>
  <r>
    <x v="13"/>
    <s v="Green"/>
    <s v="None"/>
    <s v="P504889"/>
    <s v="DPW"/>
    <s v="B50000696"/>
    <s v="Mechanical Joint Ductile Iron Pipe  (DPW-WW)"/>
    <s v="L/B Water Service, Inc. "/>
    <x v="25"/>
    <n v="0"/>
    <m/>
    <d v="2012-08-29T00:00:00"/>
    <d v="2012-10-22T00:00:00"/>
    <d v="2014-10-21T00:00:00"/>
    <n v="2014"/>
    <n v="10"/>
    <x v="36"/>
    <x v="0"/>
    <x v="0"/>
    <x v="0"/>
    <m/>
    <m/>
    <m/>
    <m/>
    <s v="Normal"/>
  </r>
  <r>
    <x v="13"/>
    <s v="Green"/>
    <s v="None"/>
    <s v="Various"/>
    <s v="DPW"/>
    <s v="09-125 (Anne Arundel County)"/>
    <s v="Household Hazardous Waste Collection and Disposal "/>
    <s v="Clean Harbors Environmental Services, inc."/>
    <x v="253"/>
    <n v="0"/>
    <m/>
    <d v="2012-09-19T00:00:00"/>
    <d v="2012-10-30T00:00:00"/>
    <d v="2014-10-29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Capitol Foundry of VA, Inc."/>
    <x v="541"/>
    <n v="0"/>
    <m/>
    <d v="2012-11-14T00:00:00"/>
    <d v="2012-11-01T00:00:00"/>
    <d v="2014-10-31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Neenah Foundry Company"/>
    <x v="542"/>
    <n v="0"/>
    <m/>
    <d v="2012-11-14T00:00:00"/>
    <d v="2012-11-01T00:00:00"/>
    <d v="2014-10-31T00:00:00"/>
    <n v="2014"/>
    <n v="10"/>
    <x v="36"/>
    <x v="0"/>
    <x v="0"/>
    <x v="0"/>
    <m/>
    <m/>
    <m/>
    <m/>
    <s v="Normal"/>
  </r>
  <r>
    <x v="13"/>
    <s v="Green"/>
    <s v="None"/>
    <s v="P505723"/>
    <s v="CIRCUIT COURT"/>
    <s v="B50000566"/>
    <s v="IBM managed Offsite High Availability / Disaster Recovery Services "/>
    <s v="ServIt, Inc."/>
    <x v="543"/>
    <n v="0"/>
    <m/>
    <d v="2011-08-31T00:00:00"/>
    <d v="2011-11-26T00:00:00"/>
    <d v="2014-11-25T00:00:00"/>
    <n v="2014"/>
    <n v="11"/>
    <x v="45"/>
    <x v="0"/>
    <x v="17"/>
    <x v="9"/>
    <m/>
    <m/>
    <m/>
    <m/>
    <s v="Normal"/>
  </r>
  <r>
    <x v="13"/>
    <s v="Green"/>
    <s v="None"/>
    <m/>
    <s v="DPW"/>
    <s v="B50002654"/>
    <s v="Industrial Bearings and Related Seals II "/>
    <s v="Applied Industrial Technologies, Inc."/>
    <x v="434"/>
    <n v="0"/>
    <m/>
    <d v="2012-11-21T00:00:00"/>
    <d v="2012-11-28T00:00:00"/>
    <d v="2014-11-27T00:00:00"/>
    <n v="2014"/>
    <n v="11"/>
    <x v="45"/>
    <x v="1"/>
    <x v="0"/>
    <x v="0"/>
    <m/>
    <m/>
    <m/>
    <m/>
    <s v="Normal"/>
  </r>
  <r>
    <x v="13"/>
    <s v="Green"/>
    <s v="None"/>
    <s v="P520049"/>
    <s v="DPW"/>
    <s v="B50002210"/>
    <s v="Single Stream Recycling "/>
    <s v="WM Recycle America (Revenue)"/>
    <x v="168"/>
    <n v="0"/>
    <m/>
    <d v="2012-02-15T00:00:00"/>
    <d v="2012-02-23T00:00:00"/>
    <d v="2015-02-22T00:00:00"/>
    <n v="2015"/>
    <n v="2"/>
    <x v="39"/>
    <x v="3"/>
    <x v="0"/>
    <x v="0"/>
    <m/>
    <m/>
    <m/>
    <m/>
    <s v="Normal"/>
  </r>
  <r>
    <x v="13"/>
    <s v="Green"/>
    <s v="None"/>
    <s v="P520012"/>
    <s v="DPW"/>
    <s v="B50002267"/>
    <s v="Parts, Maintenance and Repair Service for Caterpillar Construction Equipment for Solid Waste - First Call"/>
    <s v="Correlli Inc. "/>
    <x v="33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20013"/>
    <s v="DPW"/>
    <s v="B50002267"/>
    <s v="Parts, Maintenance and Repair Service for Caterpillar Construction Equipment for Solid Waste - Second Call"/>
    <s v="Alban Tractor Co."/>
    <x v="2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13845"/>
    <s v="DPW"/>
    <s v="B50002417"/>
    <s v="Industrial Bearings and Related Seals - 2nd Call  "/>
    <s v="Bearing Distirbutors, Inc."/>
    <x v="4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None"/>
    <s v="P513845"/>
    <s v="DPW"/>
    <s v="B50002417"/>
    <s v="Industrial Bearings and Related Seals - 1st Call  "/>
    <s v="Motion Industries "/>
    <x v="22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Green"/>
    <s v="P518711"/>
    <s v="DPW"/>
    <s v="B50002072"/>
    <s v="Continuous Flow Analyzer Systems/Continuous Flow Analyzers"/>
    <s v="Skalar, Inc."/>
    <x v="544"/>
    <n v="0"/>
    <m/>
    <d v="2012-10-10T00:00:00"/>
    <d v="2012-10-31T00:00:00"/>
    <d v="2015-10-30T00:00:00"/>
    <n v="2015"/>
    <n v="10"/>
    <x v="48"/>
    <x v="0"/>
    <x v="0"/>
    <x v="0"/>
    <m/>
    <m/>
    <m/>
    <m/>
    <s v="Normal"/>
  </r>
  <r>
    <x v="13"/>
    <s v="Green"/>
    <s v="None"/>
    <m/>
    <s v="DPW"/>
    <s v="B50002591"/>
    <s v="American Darling Hydrants &amp; Parts"/>
    <s v="L/B Water Services, Inc."/>
    <x v="434"/>
    <n v="0"/>
    <m/>
    <d v="2012-10-24T00:00:00"/>
    <d v="2012-11-01T00:00:00"/>
    <d v="2015-10-31T00:00:00"/>
    <n v="2015"/>
    <n v="10"/>
    <x v="48"/>
    <x v="1"/>
    <x v="0"/>
    <x v="0"/>
    <m/>
    <m/>
    <m/>
    <m/>
    <s v="Normal"/>
  </r>
  <r>
    <x v="13"/>
    <s v="Green"/>
    <s v="None"/>
    <m/>
    <s v="BCFD"/>
    <s v="B50002617"/>
    <s v="Fire Hydrant Parts"/>
    <s v="Mueller Company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3"/>
    <s v="Green"/>
    <s v="None"/>
    <m/>
    <s v="BCFD"/>
    <s v="B50002617"/>
    <s v="Fire Hydrant Parts"/>
    <s v="HD Supply Waterworks, LTD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4"/>
    <s v="Blue"/>
    <s v="None"/>
    <s v="P522320"/>
    <s v="FINANCE"/>
    <s v="B50002716"/>
    <s v="Mail Courier Service for Treasury"/>
    <s v="Sun Technical Services, Inc."/>
    <x v="545"/>
    <n v="0"/>
    <m/>
    <s v="-"/>
    <d v="2012-12-31T00:00:00"/>
    <d v="2015-12-30T00:00:00"/>
    <n v="2015"/>
    <n v="12"/>
    <x v="19"/>
    <x v="1"/>
    <x v="0"/>
    <x v="0"/>
    <m/>
    <m/>
    <m/>
    <m/>
    <s v="Normal"/>
  </r>
  <r>
    <x v="15"/>
    <s v="Green"/>
    <s v="Green"/>
    <s v="P508174"/>
    <s v="CITYWIDE"/>
    <s v="08000"/>
    <s v="Flygt Pump Parts"/>
    <s v="Sherwood-Logan &amp; Associates"/>
    <x v="546"/>
    <n v="0"/>
    <m/>
    <d v="2011-09-28T00:00:00"/>
    <d v="2009-05-15T00:00:00"/>
    <d v="2012-05-14T00:00:00"/>
    <n v="2012"/>
    <n v="5"/>
    <x v="33"/>
    <x v="0"/>
    <x v="0"/>
    <x v="0"/>
    <s v="Agency to let us know if they need a new contract for this. 5/18 - May be deleted."/>
    <m/>
    <m/>
    <m/>
    <s v="Normal"/>
  </r>
  <r>
    <x v="15"/>
    <s v="Green"/>
    <s v="Red"/>
    <s v="P508319"/>
    <s v="CITYWIDE"/>
    <s v="BP-04163"/>
    <s v="Sale of Scrap Vehicles (DPW) (Transp.)  REVENUE"/>
    <s v="Baltimore Auto Recycling, Inc."/>
    <x v="144"/>
    <n v="0"/>
    <m/>
    <d v="2011-06-08T00:00:00"/>
    <d v="2011-07-01T00:00:00"/>
    <d v="2012-06-30T00:00:00"/>
    <n v="2012"/>
    <n v="6"/>
    <x v="0"/>
    <x v="0"/>
    <x v="0"/>
    <x v="0"/>
    <s v="There is no contract for this requirement. May be deleted from list."/>
    <m/>
    <m/>
    <m/>
    <s v="Normal"/>
  </r>
  <r>
    <x v="15"/>
    <s v="Green"/>
    <s v="Green"/>
    <s v="P511027"/>
    <s v="DGS"/>
    <s v="B50000905"/>
    <s v="Bio-Diesel and Ethanol Fuels"/>
    <s v="Petroleum Marketing Group, Inc"/>
    <x v="547"/>
    <n v="0"/>
    <m/>
    <d v="2012-06-27T00:00:00"/>
    <d v="2012-08-01T00:00:00"/>
    <d v="2012-12-31T00:00:00"/>
    <n v="2012"/>
    <n v="12"/>
    <x v="2"/>
    <x v="0"/>
    <x v="3"/>
    <x v="0"/>
    <s v="New bid done by Mukesh - B50002573 - due 10/17 - New contract will be listed under Kristi. On BOE 11/21/12 - Ready. Do not see on 1/9 BOE"/>
    <m/>
    <m/>
    <m/>
    <s v="Normal"/>
  </r>
  <r>
    <x v="15"/>
    <s v="Green"/>
    <s v="Green"/>
    <s v="P519013"/>
    <s v="DPW"/>
    <s v="B50002224"/>
    <s v="Water Treatment Services for Lox Plant"/>
    <s v="International Chemstar, Inc."/>
    <x v="548"/>
    <n v="0"/>
    <m/>
    <s v="-"/>
    <d v="2013-01-05T00:00:00"/>
    <d v="2013-01-04T00:00:00"/>
    <n v="2013"/>
    <n v="1"/>
    <x v="3"/>
    <x v="1"/>
    <x v="0"/>
    <x v="0"/>
    <s v="Renewed in Jan"/>
    <m/>
    <m/>
    <m/>
    <s v="Normal"/>
  </r>
  <r>
    <x v="15"/>
    <s v="Green"/>
    <s v="Green"/>
    <s v="P512703"/>
    <s v="CONV. CTR"/>
    <s v="B50001299"/>
    <s v="Carpeting for the Baltimore Convention Center "/>
    <s v="B&amp;B Commercial Interiors, Inc."/>
    <x v="549"/>
    <n v="0"/>
    <m/>
    <d v="2012-02-29T00:00:00"/>
    <d v="2012-03-01T00:00:00"/>
    <d v="2013-02-28T00:00:00"/>
    <n v="2013"/>
    <n v="2"/>
    <x v="4"/>
    <x v="0"/>
    <x v="11"/>
    <x v="9"/>
    <s v="Delete on 2/28/13"/>
    <m/>
    <m/>
    <m/>
    <s v="Normal"/>
  </r>
  <r>
    <x v="15"/>
    <s v="Green"/>
    <s v="Red"/>
    <s v="P501329"/>
    <s v="DPW"/>
    <s v="B50000172"/>
    <s v="Provide Temporary Bypass Pumping System "/>
    <s v="Sunbelt Rentals"/>
    <x v="550"/>
    <n v="0"/>
    <m/>
    <d v="2012-10-24T00:00:00"/>
    <d v="2012-01-09T00:00:00"/>
    <d v="2013-03-31T00:00:00"/>
    <n v="2013"/>
    <n v="3"/>
    <x v="5"/>
    <x v="0"/>
    <x v="12"/>
    <x v="0"/>
    <s v="New bid done by Mukesh - B50002573 - BOE by 2/13"/>
    <m/>
    <m/>
    <m/>
    <s v="Normal"/>
  </r>
  <r>
    <x v="15"/>
    <s v="Green"/>
    <s v="Yellow"/>
    <m/>
    <s v="DHCD"/>
    <s v="B50002284"/>
    <s v="Combined Services for Weatherization Assistance and Lead Abatement at Low Income Residences II"/>
    <s v="Living Classrooms Foundation"/>
    <x v="48"/>
    <n v="0"/>
    <m/>
    <d v="2012-03-21T00:00:00"/>
    <d v="2012-04-01T00:00:00"/>
    <d v="2013-03-31T00:00:00"/>
    <n v="2013"/>
    <n v="3"/>
    <x v="5"/>
    <x v="1"/>
    <x v="16"/>
    <x v="8"/>
    <s v="MWBOO compliance paperwork submitted to Colles on 11/9/2012."/>
    <s v="Yes"/>
    <m/>
    <m/>
    <s v="Special"/>
  </r>
  <r>
    <x v="15"/>
    <s v="Green"/>
    <s v="Yellow"/>
    <s v="P507602"/>
    <s v="CITYWIDE"/>
    <s v="B50000935"/>
    <s v="Utility Relocate/Marking and Related Work"/>
    <s v="One Call Concept Locating Services, Inc."/>
    <x v="551"/>
    <n v="0"/>
    <m/>
    <d v="2012-03-07T00:00:00"/>
    <d v="2012-04-08T00:00:00"/>
    <d v="2013-04-07T00:00:00"/>
    <n v="2013"/>
    <n v="4"/>
    <x v="6"/>
    <x v="0"/>
    <x v="3"/>
    <x v="2"/>
    <s v="Bids due on 2/13/2013"/>
    <m/>
    <m/>
    <m/>
    <s v="Normal"/>
  </r>
  <r>
    <x v="15"/>
    <s v="Green"/>
    <s v="Yellow"/>
    <s v="P513018"/>
    <s v="CITYWIDE"/>
    <s v="B50001404"/>
    <s v="Maintenance , Repairs and Installation of CCTV and Video Surveillance System "/>
    <s v="Norment Security Group, Inc."/>
    <x v="552"/>
    <n v="0"/>
    <m/>
    <d v="2010-03-31T00:00:00"/>
    <d v="2010-04-15T00:00:00"/>
    <d v="2013-04-14T00:00:00"/>
    <n v="2013"/>
    <n v="4"/>
    <x v="6"/>
    <x v="17"/>
    <x v="14"/>
    <x v="1"/>
    <s v="MWBOO compliance paperwork submitted to Colles on 12/21/2012."/>
    <m/>
    <m/>
    <m/>
    <s v="Normal"/>
  </r>
  <r>
    <x v="15"/>
    <s v="Green"/>
    <s v="Yellow"/>
    <s v="P501238"/>
    <s v="CITYWIDE"/>
    <s v="B50000251"/>
    <s v="Boiler Repairs as Required "/>
    <s v="Power and Combustion Inc"/>
    <x v="553"/>
    <n v="0"/>
    <m/>
    <d v="2013-01-09T00:00:00"/>
    <d v="2013-01-12T00:00:00"/>
    <d v="2013-04-30T00:00:00"/>
    <n v="2013"/>
    <n v="4"/>
    <x v="6"/>
    <x v="0"/>
    <x v="1"/>
    <x v="0"/>
    <s v="Bids due on 2/6/2013"/>
    <m/>
    <m/>
    <m/>
    <s v="Normal"/>
  </r>
  <r>
    <x v="15"/>
    <s v="Green"/>
    <s v="Yellow"/>
    <m/>
    <s v="FLEET"/>
    <s v="08000"/>
    <s v="FASTER Fleet Management Software Annual Software Support Service  "/>
    <s v="CCG Systems, Inc"/>
    <x v="554"/>
    <n v="0"/>
    <m/>
    <d v="2012-04-25T00:00:00"/>
    <d v="2012-05-01T00:00:00"/>
    <d v="2013-04-30T00:00:00"/>
    <n v="2013"/>
    <n v="4"/>
    <x v="6"/>
    <x v="0"/>
    <x v="0"/>
    <x v="0"/>
    <m/>
    <m/>
    <m/>
    <m/>
    <s v="Normal"/>
  </r>
  <r>
    <x v="15"/>
    <s v="Green"/>
    <s v="None"/>
    <s v="P520017"/>
    <s v="DPW"/>
    <s v="B50002309"/>
    <s v="15% Sodium Hypochlorite (Item#1)"/>
    <s v="Univar USA, Inc."/>
    <x v="3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8"/>
    <s v="DPW"/>
    <s v="B50002309"/>
    <s v="15% Sodium Hypochlorite (Item#2)"/>
    <s v="Kuehne Chemical Co. Inc."/>
    <x v="26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9"/>
    <s v="DPW"/>
    <s v="B50002309"/>
    <s v="15% Sodium Hypochlorite (Item#3)"/>
    <s v="KleenRite Corporation"/>
    <x v="7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13113"/>
    <s v="DOT"/>
    <s v="B50001438"/>
    <s v="Structural Maintenance and Dredging at Inner Harbor"/>
    <s v="McLean Contracting Company"/>
    <x v="251"/>
    <n v="0"/>
    <m/>
    <d v="2011-07-13T00:00:00"/>
    <d v="2010-05-12T00:00:00"/>
    <d v="2013-05-11T00:00:00"/>
    <n v="2013"/>
    <n v="5"/>
    <x v="7"/>
    <x v="1"/>
    <x v="9"/>
    <x v="1"/>
    <m/>
    <m/>
    <m/>
    <m/>
    <s v="Normal"/>
  </r>
  <r>
    <x v="15"/>
    <s v="Green"/>
    <s v="None"/>
    <s v="R599253"/>
    <s v="DPW"/>
    <s v="08000"/>
    <s v="Thioguard Chemical Application Technology to Reduce Hydrogen Sulfide Levels"/>
    <s v="Premier Magnesia, LLC"/>
    <x v="555"/>
    <n v="0"/>
    <m/>
    <d v="2012-06-06T00:00:00"/>
    <d v="2012-06-06T00:00:00"/>
    <d v="2013-06-05T00:00:00"/>
    <n v="2013"/>
    <n v="6"/>
    <x v="8"/>
    <x v="3"/>
    <x v="0"/>
    <x v="0"/>
    <m/>
    <m/>
    <m/>
    <m/>
    <s v="Normal"/>
  </r>
  <r>
    <x v="15"/>
    <s v="Green"/>
    <s v="None"/>
    <m/>
    <s v="DPW"/>
    <s v="B50002370"/>
    <s v="TV Unit Camera Equipment"/>
    <s v="Atlantic Machinery, Inc."/>
    <x v="556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15"/>
    <s v="Green"/>
    <s v="None"/>
    <s v="P508538"/>
    <s v="DOT"/>
    <s v="B50000830"/>
    <s v="Maritime Safety, Education and Workforce Training Program "/>
    <s v="Living Classrooms Foundation"/>
    <x v="557"/>
    <n v="0"/>
    <m/>
    <d v="2012-04-25T00:00:00"/>
    <d v="2012-06-15T00:00:00"/>
    <d v="2013-06-14T00:00:00"/>
    <n v="2013"/>
    <n v="6"/>
    <x v="8"/>
    <x v="0"/>
    <x v="0"/>
    <x v="0"/>
    <m/>
    <m/>
    <m/>
    <m/>
    <s v="Normal"/>
  </r>
  <r>
    <x v="15"/>
    <s v="Green"/>
    <s v="None"/>
    <s v="P513754"/>
    <m/>
    <s v="B50001467"/>
    <s v="Building Façade Improvements for Main Street Commercial Properties "/>
    <s v="JLN Construction Services LLC - FIRST CALL"/>
    <x v="558"/>
    <n v="0"/>
    <m/>
    <d v="2011-01-2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3"/>
    <m/>
    <s v="B50001467"/>
    <s v="Building Façade Improvements for Main Street Commercial Properties "/>
    <s v="P &amp; J Contracting Company, Inc. -SECON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2"/>
    <m/>
    <s v="B50001467"/>
    <s v="Building Façade Improvements for Main Street Commercial Properties "/>
    <s v="Warwick Supply Equipment Co. - THIR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5"/>
    <m/>
    <s v="B50001467"/>
    <s v="Building Façade Improvements for Main Street Commercial Properties "/>
    <s v="Hawkeye Construction, LLC -FOURTH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7759"/>
    <s v="BCPD"/>
    <s v="08000"/>
    <s v="Replacmeent of Equipment for 911 Center and Lease and Mainenance of enhanced 911 customer Premise Equipment"/>
    <s v="Verizon Business Systems"/>
    <x v="559"/>
    <n v="0"/>
    <m/>
    <d v="2012-08-15T00:00:00"/>
    <d v="2012-06-16T00:00:00"/>
    <d v="2013-06-15T00:00:00"/>
    <n v="2013"/>
    <n v="6"/>
    <x v="8"/>
    <x v="1"/>
    <x v="0"/>
    <x v="0"/>
    <m/>
    <m/>
    <m/>
    <m/>
    <s v="Normal"/>
  </r>
  <r>
    <x v="15"/>
    <s v="Green"/>
    <s v="None"/>
    <s v="P515575"/>
    <s v="DPW"/>
    <s v="08000"/>
    <s v="Maintenance and Repair of Pneumatic and Electronic Controls of HVAC System at Back River"/>
    <s v="Siemens Building Technologies, Inc."/>
    <x v="560"/>
    <n v="0"/>
    <m/>
    <d v="2012-06-06T00:00:00"/>
    <d v="2012-07-01T00:00:00"/>
    <d v="2013-06-30T00:00:00"/>
    <n v="2013"/>
    <n v="6"/>
    <x v="8"/>
    <x v="1"/>
    <x v="0"/>
    <x v="0"/>
    <m/>
    <m/>
    <m/>
    <m/>
    <s v="Normal"/>
  </r>
  <r>
    <x v="15"/>
    <s v="Green"/>
    <s v="None"/>
    <s v="P515243"/>
    <s v="DHCD"/>
    <s v="B50001089"/>
    <s v="Weatherization Assistance Program-Energy 2009 "/>
    <s v="Northeast Energy Services "/>
    <x v="561"/>
    <n v="0"/>
    <m/>
    <d v="2012-05-16T00:00:00"/>
    <d v="2012-07-01T00:00:00"/>
    <d v="2013-06-30T00:00:00"/>
    <n v="2013"/>
    <n v="6"/>
    <x v="8"/>
    <x v="24"/>
    <x v="0"/>
    <x v="0"/>
    <m/>
    <m/>
    <m/>
    <m/>
    <s v="Normal"/>
  </r>
  <r>
    <x v="15"/>
    <s v="Green"/>
    <s v="None"/>
    <s v="P513612"/>
    <s v="DHCD"/>
    <s v="B50001089"/>
    <s v="Weatherization Assistance Program-Energy 2009 "/>
    <s v="Comprehensive Housing Assistance, Inc."/>
    <x v="562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60"/>
    <s v="DHCD"/>
    <s v="B50001089"/>
    <s v="Weatherization Assistance Program-Energy 2009 "/>
    <s v="Master / Chilltrol, Inc."/>
    <x v="563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6"/>
    <s v="DHCD"/>
    <s v="B50001089"/>
    <s v="Weatherization Assistance Program-Energy 2009 "/>
    <s v="Civic Works, Inc."/>
    <x v="564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8943"/>
    <s v="DHCD"/>
    <s v="B50001089"/>
    <s v="Weatherization Assistance Program-Energy 2009 "/>
    <s v="Living Classroooms Foundation"/>
    <x v="565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3"/>
    <s v="DHCD"/>
    <s v="B50001089"/>
    <s v="Weatherization Assistance Program-Energy 2009 "/>
    <s v="P &amp; J Contracting Company, Inc."/>
    <x v="566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1"/>
    <s v="DHCD"/>
    <s v="B50001089"/>
    <s v="Weatherization Assistance Program-Energy 2009 "/>
    <s v="Accurate Insulation, LLC"/>
    <x v="567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8"/>
    <s v="DHCD"/>
    <s v="B50001089"/>
    <s v="Weatherization Assistance Program-Energy 2009 "/>
    <s v="Hawkeye Construction, LLC"/>
    <x v="568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2698"/>
    <s v="DPW"/>
    <s v="B50000469"/>
    <s v="Elevator Maintenance (Areas A, B and C)"/>
    <s v="Kone, Inc."/>
    <x v="569"/>
    <n v="0"/>
    <m/>
    <d v="2011-05-11T00:00:00"/>
    <d v="2011-07-01T00:00:00"/>
    <d v="2013-06-30T00:00:00"/>
    <n v="2013"/>
    <n v="6"/>
    <x v="8"/>
    <x v="0"/>
    <x v="14"/>
    <x v="0"/>
    <m/>
    <m/>
    <m/>
    <s v="Yes"/>
    <s v="Special"/>
  </r>
  <r>
    <x v="15"/>
    <s v="Green"/>
    <s v="None"/>
    <m/>
    <s v="MOIT"/>
    <s v="B50002414"/>
    <s v="Fiber Optic Cable Installations, Maintenance and Repair Services"/>
    <s v="Highlander Contracting Company "/>
    <x v="570"/>
    <n v="0"/>
    <m/>
    <d v="2012-07-11T00:00:00"/>
    <d v="2012-07-15T00:00:00"/>
    <d v="2013-07-14T00:00:00"/>
    <n v="2013"/>
    <n v="7"/>
    <x v="9"/>
    <x v="1"/>
    <x v="1"/>
    <x v="11"/>
    <m/>
    <m/>
    <m/>
    <m/>
    <s v="Normal"/>
  </r>
  <r>
    <x v="15"/>
    <s v="Green"/>
    <s v="None"/>
    <m/>
    <s v="DPW"/>
    <s v="B50002343"/>
    <s v="Liquid Oxygen"/>
    <s v="Air Liquide Industrial U.S. LP"/>
    <x v="571"/>
    <n v="0"/>
    <m/>
    <d v="2012-06-27T00:00:00"/>
    <d v="2012-07-15T00:00:00"/>
    <d v="2013-07-14T00:00:00"/>
    <n v="2013"/>
    <n v="7"/>
    <x v="9"/>
    <x v="4"/>
    <x v="0"/>
    <x v="0"/>
    <m/>
    <m/>
    <m/>
    <m/>
    <s v="Normal"/>
  </r>
  <r>
    <x v="15"/>
    <s v="Green"/>
    <s v="None"/>
    <s v="P502327"/>
    <m/>
    <s v="B50000418"/>
    <s v="Provide CCTV Monitoring System &amp; Maintenance"/>
    <s v="Virgilant Security Solutions, Inc."/>
    <x v="572"/>
    <n v="0"/>
    <m/>
    <d v="2008-06-04T00:00:00"/>
    <d v="2008-06-04T00:00:00"/>
    <d v="2013-07-31T00:00:00"/>
    <n v="2013"/>
    <n v="7"/>
    <x v="9"/>
    <x v="0"/>
    <x v="2"/>
    <x v="2"/>
    <m/>
    <m/>
    <m/>
    <m/>
    <s v="Normal"/>
  </r>
  <r>
    <x v="15"/>
    <s v="Green"/>
    <s v="None"/>
    <s v="P518267"/>
    <s v="DPW"/>
    <s v="08000"/>
    <s v="ITT Goulds &amp; ITT Allis Chalmers Pump Parts"/>
    <s v="Geiger Pump and Equipment"/>
    <x v="371"/>
    <n v="0"/>
    <m/>
    <d v="2012-04-11T00:00:00"/>
    <d v="2011-09-14T00:00:00"/>
    <d v="2013-08-13T00:00:00"/>
    <n v="2013"/>
    <n v="8"/>
    <x v="10"/>
    <x v="0"/>
    <x v="0"/>
    <x v="0"/>
    <m/>
    <m/>
    <m/>
    <m/>
    <s v="Normal"/>
  </r>
  <r>
    <x v="15"/>
    <s v="Green"/>
    <s v="None"/>
    <s v="Various"/>
    <s v="DPW"/>
    <s v="B50001110"/>
    <s v="Provide Clarifier Repair Services "/>
    <s v="EMH Environmental, Inc."/>
    <x v="573"/>
    <n v="0"/>
    <m/>
    <d v="2012-08-08T00:00:00"/>
    <d v="2012-09-02T00:00:00"/>
    <d v="2013-09-01T00:00:00"/>
    <n v="2013"/>
    <n v="9"/>
    <x v="11"/>
    <x v="3"/>
    <x v="0"/>
    <x v="0"/>
    <m/>
    <m/>
    <m/>
    <m/>
    <s v="Normal"/>
  </r>
  <r>
    <x v="15"/>
    <s v="Green"/>
    <s v="Green"/>
    <s v="P507169"/>
    <s v="FLEET"/>
    <s v="B5000620"/>
    <s v="New Tires, Retreads &amp; Roadside Service CARS/TRUCKS"/>
    <s v="Service Tire Truck Center"/>
    <x v="50"/>
    <n v="0"/>
    <m/>
    <d v="2012-09-26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9"/>
    <s v="FLEET"/>
    <s v="B50000620"/>
    <s v="New Tires, Retreads &amp; Roadside Service CARS/TRUCKS"/>
    <s v="Donald B. Rice Tire Co.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8"/>
    <s v="FLEET"/>
    <s v="B50000620"/>
    <s v="New Tires, Retreads &amp; Roadside Service CARS/TRUCKS"/>
    <s v="McCarthy Tire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3"/>
    <s v="FLEET"/>
    <s v="B50000621"/>
    <s v="New Tires, Retreads &amp; Roadside Service HEAVY EQUIPMENT"/>
    <s v="Donald B. Rice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2"/>
    <s v="FLEET"/>
    <s v="B50000621"/>
    <s v="New Tires, Retreads &amp; Roadside Service HEAVY EQUIPMENT"/>
    <s v="McCarthy Tire Servic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1"/>
    <s v="FLEET"/>
    <s v="B50000621"/>
    <s v="New Tires, Retreads &amp; Roadside Service HEAVY EQUIPMENT"/>
    <s v="Admiral/Edgewater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m/>
    <s v="DPW"/>
    <s v="B50002491"/>
    <s v="Liquid sodium Bisulfide"/>
    <s v="Southern Ionics, Inc."/>
    <x v="575"/>
    <n v="0"/>
    <m/>
    <d v="2012-08-15T00:00:00"/>
    <d v="2012-09-03T00:00:00"/>
    <d v="2013-09-02T00:00:00"/>
    <n v="2013"/>
    <n v="9"/>
    <x v="11"/>
    <x v="4"/>
    <x v="0"/>
    <x v="0"/>
    <m/>
    <m/>
    <m/>
    <m/>
    <s v="Normal"/>
  </r>
  <r>
    <x v="15"/>
    <s v="Green"/>
    <s v="None"/>
    <s v="Various"/>
    <s v="DPW"/>
    <s v="B50000581"/>
    <s v="HVAC Repair Parts and Supplies"/>
    <s v="M &amp; M Controls"/>
    <x v="39"/>
    <n v="0"/>
    <m/>
    <d v="2012-08-08T00:00:00"/>
    <d v="2012-09-02T00:00:00"/>
    <d v="2013-09-02T00:00:00"/>
    <n v="2013"/>
    <n v="9"/>
    <x v="11"/>
    <x v="0"/>
    <x v="0"/>
    <x v="0"/>
    <m/>
    <m/>
    <m/>
    <m/>
    <s v="Normal"/>
  </r>
  <r>
    <x v="15"/>
    <s v="Green"/>
    <s v="None"/>
    <s v="Various"/>
    <s v="CITYWIDE"/>
    <s v="B50000557"/>
    <s v="Emergency Generators Repair, Maintenance and Installation"/>
    <s v="TEAM Services Corporation"/>
    <x v="576"/>
    <n v="0"/>
    <m/>
    <d v="2012-08-22T00:00:00"/>
    <d v="2011-09-03T00:00:00"/>
    <d v="2013-09-02T00:00:00"/>
    <n v="2013"/>
    <n v="9"/>
    <x v="11"/>
    <x v="0"/>
    <x v="0"/>
    <x v="0"/>
    <m/>
    <m/>
    <m/>
    <m/>
    <s v="Normal"/>
  </r>
  <r>
    <x v="15"/>
    <s v="Green"/>
    <s v="None"/>
    <s v="P504404"/>
    <s v="FLEET"/>
    <s v="B50000620"/>
    <s v="New Tires, Retreads &amp; Roadside Service CARS/TRUCKS"/>
    <s v="Holabird Tire"/>
    <x v="577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4495"/>
    <s v="FINANCE"/>
    <s v="B50000683"/>
    <s v="Provide a Fully Functional Dedicated Training and Testing Facility"/>
    <s v="Full Circle Solutions, Inc."/>
    <x v="578"/>
    <n v="0"/>
    <m/>
    <d v="2012-09-12T00:00:00"/>
    <d v="2012-10-01T00:00:00"/>
    <d v="2013-09-30T00:00:00"/>
    <n v="2013"/>
    <n v="9"/>
    <x v="11"/>
    <x v="3"/>
    <x v="12"/>
    <x v="8"/>
    <m/>
    <m/>
    <m/>
    <m/>
    <s v="Normal"/>
  </r>
  <r>
    <x v="15"/>
    <s v="Green"/>
    <s v="None"/>
    <s v="P500609"/>
    <s v="DPW"/>
    <s v="B50002045"/>
    <s v="Liquid Hydrogen Peroxide "/>
    <s v="George S. Coyne Chemical Co. Inc."/>
    <x v="579"/>
    <n v="0"/>
    <m/>
    <d v="2012-08-08T00:00:00"/>
    <d v="2012-10-01T00:00:00"/>
    <d v="2013-09-30T00:00:00"/>
    <n v="2013"/>
    <n v="9"/>
    <x v="11"/>
    <x v="2"/>
    <x v="0"/>
    <x v="0"/>
    <m/>
    <m/>
    <m/>
    <m/>
    <s v="Normal"/>
  </r>
  <r>
    <x v="15"/>
    <s v="Green"/>
    <s v="None"/>
    <s v="P510045"/>
    <s v="DPW"/>
    <s v="B50001140"/>
    <s v="Ferric Chloride "/>
    <s v="Kemira Water Solutions, Inc."/>
    <x v="580"/>
    <n v="0"/>
    <m/>
    <d v="2012-09-19T00:00:00"/>
    <d v="2011-10-01T00:00:00"/>
    <d v="2013-09-30T00:00:00"/>
    <n v="2013"/>
    <n v="9"/>
    <x v="11"/>
    <x v="0"/>
    <x v="0"/>
    <x v="0"/>
    <m/>
    <m/>
    <m/>
    <m/>
    <s v="Normal"/>
  </r>
  <r>
    <x v="15"/>
    <s v="Green"/>
    <s v="None"/>
    <s v="P514910"/>
    <s v="DPW"/>
    <s v="B50001573"/>
    <s v="Sulfur Dioxide Liquid in One-Ton Containers "/>
    <s v="Univar USA, Inc."/>
    <x v="581"/>
    <n v="0"/>
    <m/>
    <d v="2012-08-08T00:00:00"/>
    <d v="2012-10-15T00:00:00"/>
    <d v="2013-10-14T00:00:00"/>
    <n v="2013"/>
    <n v="10"/>
    <x v="12"/>
    <x v="3"/>
    <x v="0"/>
    <x v="0"/>
    <m/>
    <m/>
    <m/>
    <m/>
    <s v="Normal"/>
  </r>
  <r>
    <x v="15"/>
    <s v="Green"/>
    <s v="None"/>
    <m/>
    <s v="DPW"/>
    <s v="B50002625"/>
    <s v="Polymeric Flocculent, Centrifuge Dewatering for Back River"/>
    <s v="BASF Corporation"/>
    <x v="582"/>
    <n v="0"/>
    <m/>
    <d v="2012-10-24T00:00:00"/>
    <d v="2012-11-01T00:00:00"/>
    <d v="2013-10-31T00:00:00"/>
    <n v="2013"/>
    <n v="10"/>
    <x v="12"/>
    <x v="10"/>
    <x v="0"/>
    <x v="0"/>
    <m/>
    <m/>
    <m/>
    <m/>
    <s v="Normal"/>
  </r>
  <r>
    <x v="15"/>
    <s v="Green"/>
    <s v="None"/>
    <s v="P518556"/>
    <s v="DPW"/>
    <s v="B50002133"/>
    <s v="25% Sodium Hydroxide Solution"/>
    <s v="Univar USA, inc."/>
    <x v="583"/>
    <n v="0"/>
    <m/>
    <d v="2012-09-19T00:00:00"/>
    <d v="2012-11-01T00:00:00"/>
    <d v="2013-10-31T00:00:00"/>
    <n v="2013"/>
    <n v="10"/>
    <x v="12"/>
    <x v="2"/>
    <x v="0"/>
    <x v="0"/>
    <m/>
    <m/>
    <m/>
    <m/>
    <s v="Normal"/>
  </r>
  <r>
    <x v="15"/>
    <s v="Green"/>
    <s v="None"/>
    <s v="P515085"/>
    <s v="DPW"/>
    <s v="B50001638"/>
    <s v="Liquid Chlorine in One-Ton Containers "/>
    <s v="Kuehne Chemical Co. Inc. FIRST CALL"/>
    <x v="584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15086"/>
    <s v="DPW"/>
    <s v="B50001638"/>
    <s v="Liquid Chlorine in One-Ton Containers "/>
    <s v="Univar USA, Inc. SECOND CALL"/>
    <x v="253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05158"/>
    <s v="CITYWIDE"/>
    <s v="B50000774"/>
    <s v="Plumbing &amp; Heating Work"/>
    <s v="J. F. Fischer, Inc"/>
    <x v="585"/>
    <n v="0"/>
    <m/>
    <d v="2011-10-26T00:00:00"/>
    <d v="2011-11-05T00:00:00"/>
    <d v="2013-11-04T00:00:00"/>
    <n v="2013"/>
    <n v="11"/>
    <x v="28"/>
    <x v="0"/>
    <x v="4"/>
    <x v="3"/>
    <m/>
    <m/>
    <m/>
    <m/>
    <s v="Normal"/>
  </r>
  <r>
    <x v="15"/>
    <s v="Green"/>
    <s v="None"/>
    <s v="P516589"/>
    <s v="DPW"/>
    <s v="B50001612"/>
    <s v="Hydrofluosilicic Acid for Water Filtration Plants "/>
    <s v="Mosaic Crop Nutrition, LLC"/>
    <x v="586"/>
    <n v="0"/>
    <m/>
    <d v="2012-08-29T00:00:00"/>
    <d v="2012-11-15T00:00:00"/>
    <d v="2013-11-14T00:00:00"/>
    <n v="2013"/>
    <n v="11"/>
    <x v="28"/>
    <x v="3"/>
    <x v="0"/>
    <x v="0"/>
    <m/>
    <m/>
    <m/>
    <m/>
    <s v="Normal"/>
  </r>
  <r>
    <x v="15"/>
    <s v="Green"/>
    <s v="None"/>
    <s v="P515385"/>
    <s v="COMPTROLLER"/>
    <s v="06000"/>
    <s v="Telephone Service (Long Distance) "/>
    <s v="PAETEC Communications"/>
    <x v="301"/>
    <n v="0"/>
    <m/>
    <d v="2012-05-09T00:00:00"/>
    <d v="2010-11-27T00:00:00"/>
    <d v="2013-11-26T00:00:00"/>
    <n v="2013"/>
    <n v="11"/>
    <x v="28"/>
    <x v="11"/>
    <x v="0"/>
    <x v="0"/>
    <m/>
    <m/>
    <m/>
    <m/>
    <s v="Normal"/>
  </r>
  <r>
    <x v="15"/>
    <s v="Green"/>
    <s v="None"/>
    <s v="P505165"/>
    <s v="CITYWIDE"/>
    <s v="B50000695"/>
    <s v="Air Conditioning and Refrigeration Repairs,"/>
    <s v="J. F. Fischer, Inc"/>
    <x v="587"/>
    <n v="0"/>
    <m/>
    <d v="2011-11-16T00:00:00"/>
    <d v="2011-12-01T00:00:00"/>
    <d v="2013-11-30T00:00:00"/>
    <n v="2013"/>
    <n v="11"/>
    <x v="28"/>
    <x v="0"/>
    <x v="4"/>
    <x v="6"/>
    <m/>
    <m/>
    <m/>
    <m/>
    <s v="Normal"/>
  </r>
  <r>
    <x v="15"/>
    <s v="Green"/>
    <s v="None"/>
    <s v="P515815"/>
    <m/>
    <s v="B50001673"/>
    <s v="Inspection, Service &amp; Repair of Automatic Sprinkler Systems (1st Call)"/>
    <s v="Advance Fire Protection Systems, LLC"/>
    <x v="588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5816"/>
    <m/>
    <s v="B50001673"/>
    <s v="Inspection, Service &amp; Repair of Automatic Sprinkler Systems (2nd Call)"/>
    <s v="Fireline Corporation"/>
    <x v="253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9267"/>
    <s v="DHCD"/>
    <s v="B50002105"/>
    <s v="Combined Services for Weatherization Assistance and Lead Abatement at Low Income Residences"/>
    <s v="Coalition To End Childhood Lead Poisoning, Inc."/>
    <x v="33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19268"/>
    <s v="DHCD"/>
    <s v="B50002105"/>
    <s v="Combined Services for Weatherization Assistance and Lead Abatement at Low Income Residences"/>
    <s v="Hawkeye Constructions"/>
    <x v="48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Red"/>
    <s v="P519266"/>
    <s v="DHCD"/>
    <s v="B50002105"/>
    <s v="Combined Services for Weatherization Assistance and Lead Abatement at Low Income Residences"/>
    <s v="Goel Services"/>
    <x v="1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05752"/>
    <s v="DPW"/>
    <s v="B50000824"/>
    <s v="Provide Swimming Pool Maintenance and Repair Services"/>
    <s v="Gone Swimming Pools, Inc."/>
    <x v="589"/>
    <n v="0"/>
    <m/>
    <d v="2011-09-28T00:00:00"/>
    <d v="2011-12-15T00:00:00"/>
    <d v="2013-12-14T00:00:00"/>
    <n v="2013"/>
    <n v="12"/>
    <x v="13"/>
    <x v="0"/>
    <x v="0"/>
    <x v="0"/>
    <m/>
    <m/>
    <m/>
    <m/>
    <s v="Normal"/>
  </r>
  <r>
    <x v="15"/>
    <s v="Green"/>
    <s v="None"/>
    <s v="P515774"/>
    <s v="DGS"/>
    <s v="B50001691"/>
    <s v="Waste Oil and Related Services"/>
    <s v="FCC Environmental LLC"/>
    <x v="144"/>
    <n v="0"/>
    <m/>
    <d v="2012-10-17T00:00:00"/>
    <d v="2012-12-22T00:00:00"/>
    <d v="2013-12-21T00:00:00"/>
    <n v="2013"/>
    <n v="12"/>
    <x v="13"/>
    <x v="2"/>
    <x v="0"/>
    <x v="0"/>
    <m/>
    <m/>
    <m/>
    <m/>
    <s v="Normal"/>
  </r>
  <r>
    <x v="15"/>
    <s v="Green"/>
    <s v="None"/>
    <s v="P518918"/>
    <s v="DPW"/>
    <s v="B50002185"/>
    <s v="Aluminum Sulfate"/>
    <s v="USALCO, LLC"/>
    <x v="414"/>
    <n v="0"/>
    <m/>
    <d v="2012-10-17T00:00:00"/>
    <d v="2013-01-01T00:00:00"/>
    <d v="2013-12-31T00:00:00"/>
    <n v="2013"/>
    <n v="12"/>
    <x v="13"/>
    <x v="2"/>
    <x v="0"/>
    <x v="0"/>
    <m/>
    <m/>
    <m/>
    <m/>
    <s v="Normal"/>
  </r>
  <r>
    <x v="15"/>
    <s v="Green"/>
    <s v="None"/>
    <s v="P515526"/>
    <s v="DPW"/>
    <s v="B50001654"/>
    <s v="Quick Lime  for Water Filtration Plants "/>
    <s v="Greer Industries, Inc d/b/a Greer Lime Company"/>
    <x v="590"/>
    <n v="0"/>
    <m/>
    <d v="2012-10-17T00:00:00"/>
    <d v="2013-01-01T00:00:00"/>
    <d v="2013-12-31T00:00:00"/>
    <n v="2013"/>
    <n v="12"/>
    <x v="13"/>
    <x v="3"/>
    <x v="0"/>
    <x v="0"/>
    <m/>
    <m/>
    <m/>
    <m/>
    <s v="Normal"/>
  </r>
  <r>
    <x v="15"/>
    <s v="Green"/>
    <s v="None"/>
    <m/>
    <s v="DPW"/>
    <s v="B50002642"/>
    <s v="Valve Installation Services"/>
    <s v="American Contracting &amp; Environmental Service Inc."/>
    <x v="591"/>
    <n v="0"/>
    <m/>
    <d v="2013-01-09T00:00:00"/>
    <d v="2013-01-09T00:00:00"/>
    <d v="2014-01-08T00:00:00"/>
    <n v="2014"/>
    <n v="1"/>
    <x v="14"/>
    <x v="1"/>
    <x v="11"/>
    <x v="0"/>
    <m/>
    <m/>
    <m/>
    <m/>
    <s v="Normal"/>
  </r>
  <r>
    <x v="15"/>
    <s v="Green"/>
    <s v="None"/>
    <s v="P514555"/>
    <s v="CITYWIDE"/>
    <s v="08000"/>
    <s v="One Call Center Service "/>
    <s v="One Call Concept Locating Services, Inc."/>
    <x v="48"/>
    <n v="0"/>
    <m/>
    <d v="2010-08-25T00:00:00"/>
    <d v="2004-02-01T00:00:00"/>
    <d v="2014-01-13T00:00:00"/>
    <n v="2014"/>
    <n v="1"/>
    <x v="14"/>
    <x v="0"/>
    <x v="0"/>
    <x v="0"/>
    <m/>
    <m/>
    <m/>
    <m/>
    <s v="Normal"/>
  </r>
  <r>
    <x v="15"/>
    <s v="Green"/>
    <s v="None"/>
    <s v="P519377"/>
    <s v="DGS"/>
    <s v="B50002163"/>
    <s v="Repair Services for Plumbing, Heating and HVAC Systems (Parts &amp; Services)"/>
    <s v="G.E. Tignail &amp; Co. Inc."/>
    <x v="32"/>
    <n v="0"/>
    <m/>
    <d v="2012-12-05T00:00:00"/>
    <d v="2013-01-25T00:00:00"/>
    <d v="2014-01-24T00:00:00"/>
    <n v="2014"/>
    <n v="1"/>
    <x v="14"/>
    <x v="2"/>
    <x v="4"/>
    <x v="3"/>
    <m/>
    <s v="Yes"/>
    <s v="Yes - Must prove emergency"/>
    <m/>
    <s v="Special"/>
  </r>
  <r>
    <x v="15"/>
    <s v="Green"/>
    <s v="None"/>
    <s v="P519378"/>
    <s v="DGS"/>
    <s v="B50002163"/>
    <s v="Repair Services for Plumbing, Heating and HVAC Systems (Parts &amp; Services)"/>
    <s v="J.F. Fisch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376"/>
    <s v="DGS"/>
    <s v="B50002163"/>
    <s v="Repair Services for Plumbing, Heating and HVAC Systems (Parts &amp; Services)"/>
    <s v="R. F. Ward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242"/>
    <s v="DPW"/>
    <s v="08000"/>
    <s v="Maintain Frick Chiller at Lox Plant"/>
    <s v="Johnson Controls, Inc."/>
    <x v="592"/>
    <n v="0"/>
    <m/>
    <d v="2013-01-09T00:00:00"/>
    <d v="2013-02-01T00:00:00"/>
    <d v="2014-01-31T00:00:00"/>
    <n v="2014"/>
    <n v="1"/>
    <x v="14"/>
    <x v="3"/>
    <x v="0"/>
    <x v="0"/>
    <m/>
    <m/>
    <m/>
    <m/>
    <s v="Normal"/>
  </r>
  <r>
    <x v="15"/>
    <s v="Green"/>
    <s v="None"/>
    <s v="P505679"/>
    <s v="DPW"/>
    <s v="B50000787"/>
    <s v="Polymeric Flocculent  "/>
    <s v="USALCO, LLC"/>
    <x v="593"/>
    <n v="0"/>
    <m/>
    <d v="2012-11-21T00:00:00"/>
    <d v="2013-02-01T00:00:00"/>
    <d v="2014-01-31T00:00:00"/>
    <n v="2014"/>
    <n v="1"/>
    <x v="14"/>
    <x v="0"/>
    <x v="0"/>
    <x v="0"/>
    <m/>
    <m/>
    <m/>
    <m/>
    <s v="Normal"/>
  </r>
  <r>
    <x v="15"/>
    <s v="Green"/>
    <s v="None"/>
    <s v="P507492"/>
    <s v="DOT"/>
    <s v="B50000482"/>
    <s v="BALTIMORE CITY SHUTTLE/TRANSIT SERVICES"/>
    <s v="VEOLIA TRANSPORTATION SERVICES, INC."/>
    <x v="594"/>
    <n v="0"/>
    <m/>
    <d v="2009-02-11T00:00:00"/>
    <d v="2009-02-11T00:00:00"/>
    <d v="2014-02-10T00:00:00"/>
    <n v="2014"/>
    <n v="2"/>
    <x v="29"/>
    <x v="9"/>
    <x v="1"/>
    <x v="1"/>
    <m/>
    <m/>
    <m/>
    <m/>
    <s v="Normal"/>
  </r>
  <r>
    <x v="15"/>
    <s v="Green"/>
    <s v="None"/>
    <s v="P512249"/>
    <s v="HEALTH"/>
    <s v="B50001310"/>
    <s v="Services for Lead Testing- LAAP "/>
    <s v="Arc Environmental, inc."/>
    <x v="595"/>
    <n v="0"/>
    <m/>
    <d v="2012-11-21T00:00:00"/>
    <d v="2013-02-15T00:00:00"/>
    <d v="2014-02-14T00:00:00"/>
    <n v="2014"/>
    <n v="2"/>
    <x v="29"/>
    <x v="0"/>
    <x v="0"/>
    <x v="0"/>
    <m/>
    <m/>
    <m/>
    <m/>
    <s v="Normal"/>
  </r>
  <r>
    <x v="15"/>
    <s v="Green"/>
    <s v="None"/>
    <s v="P505943"/>
    <s v="DPW"/>
    <s v="B50000873"/>
    <s v="Polymeric Flocculent, GTB for Back River WWTP"/>
    <s v="Tidewater Products, inc."/>
    <x v="596"/>
    <n v="0"/>
    <m/>
    <d v="2012-11-21T00:00:00"/>
    <d v="2013-03-01T00:00:00"/>
    <d v="2014-02-28T00:00:00"/>
    <n v="2014"/>
    <n v="2"/>
    <x v="29"/>
    <x v="0"/>
    <x v="0"/>
    <x v="0"/>
    <m/>
    <m/>
    <m/>
    <m/>
    <s v="Normal"/>
  </r>
  <r>
    <x v="15"/>
    <s v="Green"/>
    <s v="None"/>
    <s v="P515032"/>
    <s v="CITYWIDE"/>
    <s v="B50001367"/>
    <s v="Maintenance, Repair and Installation for Electronic Security &amp; Fire Protection Systems "/>
    <s v="ASG Security, Inc."/>
    <x v="597"/>
    <n v="0"/>
    <m/>
    <d v="2012-11-21T00:00:00"/>
    <d v="2013-04-01T00:00:00"/>
    <d v="2014-03-31T00:00:00"/>
    <n v="2014"/>
    <n v="3"/>
    <x v="44"/>
    <x v="3"/>
    <x v="2"/>
    <x v="14"/>
    <m/>
    <m/>
    <m/>
    <m/>
    <s v="Normal"/>
  </r>
  <r>
    <x v="15"/>
    <s v="Green"/>
    <s v="None"/>
    <s v="P520123"/>
    <s v="DPW"/>
    <s v="B50002280"/>
    <s v="Supply of Water Meters &amp; Components (Group 1 and 3)"/>
    <s v="L/B Water Service, Inc."/>
    <x v="598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1"/>
    <s v="DPW"/>
    <s v="B50002280"/>
    <s v="Supply of Water Meters &amp; Components (Group 5)"/>
    <s v="Mueller Systems, LLC"/>
    <x v="599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2"/>
    <s v="DPW"/>
    <s v="B50002280"/>
    <s v="Supply of Water Meters &amp; Components (Group 2 and 4)"/>
    <s v="Neptune Technology Group "/>
    <x v="600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16518"/>
    <s v="DPW"/>
    <s v="08000"/>
    <s v="Moyno Pump Parts and Complete Units "/>
    <s v="Geiger Pump and Equipment"/>
    <x v="251"/>
    <n v="0"/>
    <m/>
    <d v="2011-03-02T00:00:00"/>
    <d v="2011-04-15T00:00:00"/>
    <d v="2014-04-14T00:00:00"/>
    <n v="2014"/>
    <n v="4"/>
    <x v="15"/>
    <x v="0"/>
    <x v="0"/>
    <x v="0"/>
    <m/>
    <m/>
    <m/>
    <m/>
    <s v="Normal"/>
  </r>
  <r>
    <x v="15"/>
    <s v="Green"/>
    <s v="None"/>
    <s v="Various"/>
    <s v="CITYWIDE"/>
    <s v="B50000976"/>
    <s v="Provide Repair Services for the Central Chilled Water System - 1st Call"/>
    <s v="Temp Air Company, Inc."/>
    <x v="537"/>
    <n v="0"/>
    <m/>
    <d v="2012-05-09T00:00:00"/>
    <d v="2012-05-15T00:00:00"/>
    <d v="2014-05-14T00:00:00"/>
    <n v="2014"/>
    <n v="5"/>
    <x v="16"/>
    <x v="0"/>
    <x v="4"/>
    <x v="6"/>
    <s v="`"/>
    <m/>
    <s v="Yes"/>
    <m/>
    <s v="Special"/>
  </r>
  <r>
    <x v="15"/>
    <s v="Green"/>
    <s v="None"/>
    <s v="Various"/>
    <s v="CITYWIDE"/>
    <s v="B50000976"/>
    <s v="Provide Repair Services for the Central Chilled Water System  - 2nd Call"/>
    <s v="J.F. Fisch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Various"/>
    <s v="CITYWIDE"/>
    <s v="B50000976"/>
    <s v="Provide Repair Services for the Central Chilled Water System -3rd Call"/>
    <s v="R.F. Ward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P517183"/>
    <s v="CITYWIDE"/>
    <s v="B50001909"/>
    <s v="Technical Service Contract for Liquid Oxygen Plants at Patapsco "/>
    <s v="Solution-werks, inc."/>
    <x v="601"/>
    <n v="0"/>
    <m/>
    <d v="2011-05-25T00:00:00"/>
    <d v="2011-06-01T00:00:00"/>
    <d v="2014-05-31T00:00:00"/>
    <n v="2014"/>
    <n v="5"/>
    <x v="16"/>
    <x v="1"/>
    <x v="0"/>
    <x v="0"/>
    <m/>
    <m/>
    <m/>
    <m/>
    <s v="Normal"/>
  </r>
  <r>
    <x v="15"/>
    <s v="Green"/>
    <s v="None"/>
    <s v="P517876"/>
    <s v="DPW"/>
    <s v="B50001988"/>
    <s v="Repair Electric Motors Over 300 H.P. "/>
    <s v="TEAM Services Corporation"/>
    <x v="48"/>
    <n v="0"/>
    <m/>
    <d v="2011-07-20T00:00:00"/>
    <d v="2011-07-20T00:00:00"/>
    <d v="2014-07-19T00:00:00"/>
    <n v="2014"/>
    <n v="7"/>
    <x v="35"/>
    <x v="11"/>
    <x v="25"/>
    <x v="9"/>
    <m/>
    <m/>
    <m/>
    <m/>
    <s v="Normal"/>
  </r>
  <r>
    <x v="15"/>
    <s v="Green"/>
    <s v="None"/>
    <s v="P517187"/>
    <s v="CITYWIDE"/>
    <s v="B50001887"/>
    <s v="Inspection, Repair, Maintenance and installation Services for UST and AST"/>
    <s v="Total Environmental Concepts, Inc."/>
    <x v="602"/>
    <n v="0"/>
    <m/>
    <d v="2012-07-11T00:00:00"/>
    <d v="2011-07-26T00:00:00"/>
    <d v="2014-07-25T00:00:00"/>
    <n v="2014"/>
    <n v="7"/>
    <x v="35"/>
    <x v="11"/>
    <x v="11"/>
    <x v="11"/>
    <m/>
    <m/>
    <m/>
    <m/>
    <s v="Normal"/>
  </r>
  <r>
    <x v="15"/>
    <s v="Green"/>
    <s v="None"/>
    <s v="P517873"/>
    <s v="DPW"/>
    <s v="B50001986"/>
    <s v="Repair Electric Motors Up to 300 H.P. "/>
    <s v="Electric Motor Repair Co."/>
    <x v="48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2"/>
    <s v="DPW"/>
    <s v="B50001986"/>
    <s v="Repair Electric Motors Up to 300 H.P. "/>
    <s v="TEAM Services Corporation"/>
    <x v="603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0"/>
    <s v="DPW"/>
    <s v="B50002013"/>
    <s v="Instrumentation Parts"/>
    <s v="Chesapeake Flow Solutions, LLC"/>
    <x v="1"/>
    <n v="0"/>
    <m/>
    <d v="2013-01-09T00:00:00"/>
    <d v="2011-08-15T00:00:00"/>
    <d v="2014-08-14T00:00:00"/>
    <n v="2014"/>
    <n v="8"/>
    <x v="31"/>
    <x v="1"/>
    <x v="0"/>
    <x v="0"/>
    <m/>
    <m/>
    <m/>
    <m/>
    <s v="Normal"/>
  </r>
  <r>
    <x v="15"/>
    <s v="Green"/>
    <s v="None"/>
    <s v="P518386"/>
    <s v="DPW"/>
    <s v="B50002088"/>
    <s v="Provide Drain Cleaning Services   "/>
    <s v="Mitchell Plumbing &amp; Heating, inc."/>
    <x v="604"/>
    <n v="0"/>
    <m/>
    <d v="2011-09-14T00:00:00"/>
    <d v="2011-09-15T00:00:00"/>
    <d v="2014-09-14T00:00:00"/>
    <n v="2014"/>
    <n v="9"/>
    <x v="30"/>
    <x v="1"/>
    <x v="0"/>
    <x v="0"/>
    <m/>
    <m/>
    <m/>
    <m/>
    <s v="Normal"/>
  </r>
  <r>
    <x v="15"/>
    <s v="Green"/>
    <s v="None"/>
    <s v="P518384"/>
    <s v="DPW"/>
    <s v="B50002106"/>
    <s v="MJ Gate Valves (See Master Blanket for items)"/>
    <s v="HD Supply Waterworks, LTD"/>
    <x v="39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20123"/>
    <s v="DPW"/>
    <s v="B50002106"/>
    <s v="MJ Gate Valves (See Master Blanket for items)"/>
    <s v="LB Water Services Inc"/>
    <x v="2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19488"/>
    <s v="DOT"/>
    <s v="B50002150"/>
    <s v="Aluminum Street Lighting Poles and Accessories - 1st call"/>
    <s v="P&amp;K Tubular Products/Flagpoles, Inc."/>
    <x v="50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487"/>
    <s v="DOT"/>
    <s v="B50002150"/>
    <s v="Aluminum Street Lighting Poles and Accessories - 2nd call"/>
    <s v="Valmont Industries"/>
    <x v="48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219"/>
    <s v="DHCD"/>
    <s v="B50002131"/>
    <s v="Lead Abatement at Low Income Residences"/>
    <s v="Colossal Contractors, In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6"/>
    <s v="DHCD"/>
    <s v="B50002131"/>
    <s v="Lead Abatement at Low Income Residences"/>
    <s v="Coalition To End Childhood Lead Poisoning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8"/>
    <s v="DHCD"/>
    <s v="B50002131"/>
    <s v="Lead Abatement at Low Income Residences"/>
    <s v="Hawkeye Constructions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4"/>
    <s v="DHCD"/>
    <s v="B50002131"/>
    <s v="Lead Abatement at Low Income Residences"/>
    <s v="MAC-Par Services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7"/>
    <s v="DHCD"/>
    <s v="B50002131"/>
    <s v="Lead Abatement at Low Income Residences"/>
    <s v="UK Construction &amp; Management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66"/>
    <s v="DHCD"/>
    <s v="B50002131"/>
    <s v="Lead Abatement at Low Income Residences"/>
    <s v="Goel Services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0455"/>
    <s v="CONV. CTR"/>
    <s v="B50001020"/>
    <s v="Manage, operate and Maintain Telecommunications Systems for the Baltimore Convention Center - REVENUE"/>
    <s v="M.C. Dean, Inc"/>
    <x v="144"/>
    <n v="0"/>
    <m/>
    <d v="2010-06-09T00:00:00"/>
    <d v="2009-12-01T00:00:00"/>
    <d v="2014-12-31T00:00:00"/>
    <n v="2014"/>
    <n v="12"/>
    <x v="37"/>
    <x v="5"/>
    <x v="0"/>
    <x v="0"/>
    <m/>
    <m/>
    <m/>
    <m/>
    <s v="Normal"/>
  </r>
  <r>
    <x v="15"/>
    <s v="Green"/>
    <s v="None"/>
    <s v="P519151"/>
    <s v="DPW"/>
    <s v="08000"/>
    <s v="Hycor Parts"/>
    <s v="Parkson Corporation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02425"/>
    <s v="DPW"/>
    <s v="08000"/>
    <s v="MagnaDrive"/>
    <s v="DAS Solutions, LLC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19734"/>
    <s v="CITYWIDE"/>
    <s v="B50002209"/>
    <s v="Copper Cable Installation, Maintenance and Repair Service"/>
    <s v="James Communication, inc. (1st Call)"/>
    <x v="33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733"/>
    <s v="CITYWIDE"/>
    <s v="B50002209"/>
    <s v="Copper Cable Installation, Maintenance and Repair Service"/>
    <s v="Highlander Contracting Company (2nd Call)"/>
    <x v="1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331"/>
    <s v="DPW"/>
    <s v="08000"/>
    <s v="Renold/Carter Drive Parts"/>
    <s v="Renold, Inc."/>
    <x v="253"/>
    <n v="0"/>
    <m/>
    <d v="2012-02-01T00:00:00"/>
    <d v="2012-02-01T00:00:00"/>
    <d v="2015-01-31T00:00:00"/>
    <n v="2015"/>
    <n v="1"/>
    <x v="38"/>
    <x v="11"/>
    <x v="0"/>
    <x v="0"/>
    <m/>
    <m/>
    <m/>
    <m/>
    <s v="Normal"/>
  </r>
  <r>
    <x v="15"/>
    <s v="Green"/>
    <s v="None"/>
    <s v="P519845"/>
    <s v="CONV. CTR"/>
    <s v="B50002161"/>
    <s v="Maintenance Services for Life and Safety Systems for Convention Center"/>
    <s v="Honeywell building Solutions"/>
    <x v="303"/>
    <n v="0"/>
    <m/>
    <d v="2012-01-25T00:00:00"/>
    <d v="2012-03-01T00:00:00"/>
    <d v="2015-02-28T00:00:00"/>
    <n v="2015"/>
    <n v="2"/>
    <x v="39"/>
    <x v="10"/>
    <x v="26"/>
    <x v="6"/>
    <m/>
    <m/>
    <m/>
    <m/>
    <s v="Normal"/>
  </r>
  <r>
    <x v="15"/>
    <s v="Green"/>
    <s v="None"/>
    <s v="P520056"/>
    <s v="DHCD"/>
    <s v="B50002228"/>
    <s v="Environmental Remediation at Various Location"/>
    <s v="EQ Northeast, Inc. (First Call)"/>
    <x v="33"/>
    <n v="0"/>
    <m/>
    <d v="2012-03-21T00:00:00"/>
    <d v="2012-04-08T00:00:00"/>
    <d v="2015-04-07T00:00:00"/>
    <n v="2015"/>
    <n v="4"/>
    <x v="49"/>
    <x v="29"/>
    <x v="11"/>
    <x v="9"/>
    <m/>
    <m/>
    <s v="Yes"/>
    <m/>
    <s v="Special"/>
  </r>
  <r>
    <x v="15"/>
    <s v="Green"/>
    <s v="None"/>
    <s v="P500055"/>
    <s v="DHCD"/>
    <s v="B50002228"/>
    <s v="Environmental Remediation at Various Location"/>
    <s v="Total Environmental Concepts, Inc. (Second Call)"/>
    <x v="253"/>
    <n v="0"/>
    <m/>
    <d v="2012-03-21T00:00:00"/>
    <d v="2012-04-08T00:00:00"/>
    <d v="2015-04-07T00:00:00"/>
    <n v="2015"/>
    <n v="4"/>
    <x v="49"/>
    <x v="1"/>
    <x v="11"/>
    <x v="9"/>
    <m/>
    <m/>
    <s v="Yes"/>
    <m/>
    <s v="Special"/>
  </r>
  <r>
    <x v="15"/>
    <s v="Green"/>
    <s v="None"/>
    <s v="P520037"/>
    <s v="DHCD"/>
    <s v="B50002286"/>
    <s v="Lead Abatement II at Low Income Residences"/>
    <s v="John Ware &amp; Son, Inc.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8"/>
    <s v="DHCD"/>
    <s v="B50002286"/>
    <s v="Lead Abatement II at Low Income Residences"/>
    <s v="JLN Construction Services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9"/>
    <s v="DHCD"/>
    <s v="B50002286"/>
    <s v="Lead Abatement II at Low Income Residences"/>
    <s v="Deveau Construction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19839"/>
    <s v="DHCD"/>
    <s v="B50002237"/>
    <s v="Baltimore City Weatherization Assistance Program - HVAC "/>
    <s v="BMC Services, LLC (First Call for Emergencies)"/>
    <x v="48"/>
    <n v="0"/>
    <m/>
    <d v="2012-03-28T00:00:00"/>
    <d v="2012-04-15T00:00:00"/>
    <d v="2015-04-14T00:00:00"/>
    <n v="2015"/>
    <n v="4"/>
    <x v="49"/>
    <x v="1"/>
    <x v="14"/>
    <x v="14"/>
    <m/>
    <s v="Yes"/>
    <s v="Yes"/>
    <m/>
    <s v="Special"/>
  </r>
  <r>
    <x v="15"/>
    <s v="Green"/>
    <s v="None"/>
    <s v="P519840"/>
    <s v="DHCD"/>
    <s v="B50002237"/>
    <s v="Baltimore City Weatherization Assistance Program - HVAC "/>
    <s v="Hawkeye Construction, LLC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s v="P519838"/>
    <s v="DHCD"/>
    <s v="B50002237"/>
    <s v="Baltimore City Weatherization Assistance Program - HVAC "/>
    <s v="Coldspring Company, Inc.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m/>
    <s v="DPW"/>
    <s v="B50002316"/>
    <s v="Pump Repair Services - First call"/>
    <s v="American Contracting &amp; Environmental Service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m/>
    <s v="DPW"/>
    <s v="B50002316"/>
    <s v="Pump Repair Services - Second call"/>
    <s v="EESCO Pump &amp; Valve,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s v="P514207"/>
    <s v="CONV. CTR"/>
    <s v="B50001328"/>
    <s v="Electrical, Compressed air &amp; Water Services "/>
    <s v="Edlen Electrical Exhibitions Services, Inc"/>
    <x v="144"/>
    <n v="0"/>
    <m/>
    <d v="2010-04-07T00:00:00"/>
    <d v="2010-05-01T00:00:00"/>
    <d v="2015-04-30T00:00:00"/>
    <n v="2015"/>
    <n v="4"/>
    <x v="49"/>
    <x v="5"/>
    <x v="0"/>
    <x v="0"/>
    <m/>
    <m/>
    <m/>
    <m/>
    <s v="Normal"/>
  </r>
  <r>
    <x v="15"/>
    <s v="Green"/>
    <s v="None"/>
    <s v="R589477"/>
    <s v="DPW"/>
    <s v="08000"/>
    <s v="Process Control Service and Parts"/>
    <s v="ABB, Inc."/>
    <x v="253"/>
    <n v="0"/>
    <m/>
    <d v="2012-05-16T00:00:00"/>
    <d v="2012-05-16T00:00:00"/>
    <d v="2015-05-15T00:00:00"/>
    <n v="2015"/>
    <n v="5"/>
    <x v="40"/>
    <x v="1"/>
    <x v="0"/>
    <x v="0"/>
    <m/>
    <m/>
    <m/>
    <m/>
    <s v="Normal"/>
  </r>
  <r>
    <x v="15"/>
    <s v="Green"/>
    <s v="None"/>
    <s v="P520592"/>
    <s v="MTE"/>
    <s v="06000"/>
    <s v="Voice Mail Maitenance and Xpress Care Software Services"/>
    <s v="Altura Communication Solutions"/>
    <x v="605"/>
    <n v="0"/>
    <m/>
    <d v="2012-06-13T00:00:00"/>
    <d v="2012-06-13T00:00:00"/>
    <d v="2015-06-12T00:00:00"/>
    <n v="2015"/>
    <n v="6"/>
    <x v="18"/>
    <x v="1"/>
    <x v="0"/>
    <x v="0"/>
    <m/>
    <m/>
    <m/>
    <m/>
    <s v="Normal"/>
  </r>
  <r>
    <x v="15"/>
    <s v="Green"/>
    <s v="None"/>
    <m/>
    <s v="DPW"/>
    <s v="B50002684"/>
    <s v="Testing and Repairs of Backflow Preventer Devices "/>
    <s v="J.F. Fischer, Inc."/>
    <x v="15"/>
    <n v="0"/>
    <m/>
    <d v="2012-12-12T00:00:00"/>
    <d v="2013-01-01T00:00:00"/>
    <d v="2015-12-31T00:00:00"/>
    <n v="2015"/>
    <n v="12"/>
    <x v="19"/>
    <x v="11"/>
    <x v="3"/>
    <x v="0"/>
    <m/>
    <m/>
    <m/>
    <m/>
    <s v="Normal"/>
  </r>
  <r>
    <x v="15"/>
    <s v="Green"/>
    <s v="None"/>
    <m/>
    <s v="FLEET"/>
    <s v="B50002573"/>
    <s v="Bio-Diesel &amp; Ethanol Fuels"/>
    <s v="Petroleum Marketing Group, Inc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ames River Solutions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Tri-Gas &amp; Oil Co., Inc.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J Adams Fuel Oil CO.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CONV. CTR"/>
    <s v="B50002466"/>
    <s v="Trash removal Services for Baltimore Convention Center"/>
    <s v="BFI Waste Services d/b/a Allied Waste Service of Baltimore"/>
    <x v="606"/>
    <n v="0"/>
    <m/>
    <d v="2012-10-24T00:00:00"/>
    <d v="2013-01-01T00:00:00"/>
    <d v="2015-12-31T00:00:00"/>
    <n v="2015"/>
    <n v="12"/>
    <x v="19"/>
    <x v="1"/>
    <x v="17"/>
    <x v="9"/>
    <m/>
    <m/>
    <m/>
    <m/>
    <s v="Normal"/>
  </r>
  <r>
    <x v="15"/>
    <s v="Green"/>
    <s v="None"/>
    <m/>
    <s v="STATES ATTORNEY"/>
    <s v="B50002762"/>
    <s v="Hosted VoIP System"/>
    <s v="iCore Networks, Inc."/>
    <x v="607"/>
    <n v="0"/>
    <m/>
    <d v="2013-01-23T00:00:00"/>
    <d v="2013-01-23T00:00:00"/>
    <d v="2016-01-12T00:00:00"/>
    <n v="2016"/>
    <n v="1"/>
    <x v="20"/>
    <x v="1"/>
    <x v="11"/>
    <x v="0"/>
    <m/>
    <m/>
    <m/>
    <m/>
    <s v="Normal"/>
  </r>
  <r>
    <x v="15"/>
    <s v="Green"/>
    <s v="None"/>
    <m/>
    <s v="BHCD"/>
    <s v="B50002701"/>
    <s v="Relocation Services (Hotels/Motels) - Lead Hazard Reduction Program - Item#1"/>
    <s v="Baltimore International College, Inc. owner and operator of Mount Vernon Hotel"/>
    <x v="3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BHCD"/>
    <s v="B50002701"/>
    <s v="Relocation Services (Hotels/Motels) - Lead Hazard Reduction Program - Item#2,3,4,5"/>
    <s v="Regent Development Consulting, Inc."/>
    <x v="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CONV. CTR"/>
    <s v="BP-07136"/>
    <s v="Audio/Video Services (Baltimore Convention Center)"/>
    <s v="Projection Presentation Technology (PPT)"/>
    <x v="144"/>
    <n v="0"/>
    <m/>
    <d v="2012-05-09T00:00:00"/>
    <d v="2012-08-08T00:00:00"/>
    <d v="2017-08-07T00:00:00"/>
    <n v="2017"/>
    <n v="8"/>
    <x v="55"/>
    <x v="0"/>
    <x v="0"/>
    <x v="0"/>
    <m/>
    <m/>
    <m/>
    <s v="Dummy PO thru City Dynamics"/>
    <s v="Special"/>
  </r>
  <r>
    <x v="16"/>
    <s v="Blue"/>
    <s v="Green"/>
    <s v="P519195"/>
    <s v="HEALTH"/>
    <s v="B50002268"/>
    <s v="EMA/EMT Uniforms for field Health Services"/>
    <s v="F.F. and A. Jacobs &amp; Sons"/>
    <x v="291"/>
    <n v="0"/>
    <m/>
    <s v="-"/>
    <d v="2012-01-25T00:00:00"/>
    <d v="2013-01-24T00:00:00"/>
    <n v="2013"/>
    <n v="1"/>
    <x v="3"/>
    <x v="3"/>
    <x v="0"/>
    <x v="0"/>
    <s v="Trying to contact agency. To expire and delete"/>
    <m/>
    <m/>
    <m/>
    <s v="Normal"/>
  </r>
  <r>
    <x v="16"/>
    <s v="Blue"/>
    <s v="Yellow"/>
    <s v="P512278"/>
    <s v="AGING"/>
    <s v="B50000964"/>
    <s v="Janitorial Services -Hooper Adult Day Care(Aging)"/>
    <s v="BA Cleaning System, Inc"/>
    <x v="90"/>
    <n v="0"/>
    <m/>
    <d v="2012-02-29T00:00:00"/>
    <d v="2012-04-01T00:00:00"/>
    <d v="2013-03-31T00:00:00"/>
    <n v="2013"/>
    <n v="3"/>
    <x v="5"/>
    <x v="3"/>
    <x v="0"/>
    <x v="0"/>
    <s v="To be renewed"/>
    <m/>
    <m/>
    <m/>
    <s v="Normal"/>
  </r>
  <r>
    <x v="16"/>
    <s v="Blue"/>
    <s v="Yellow"/>
    <s v="P507574"/>
    <m/>
    <s v="B50000924"/>
    <s v="Transportation Services"/>
    <s v="Higher Ground Transportation Services, Inc."/>
    <x v="608"/>
    <n v="0"/>
    <m/>
    <d v="2011-03-30T00:00:00"/>
    <d v="2011-04-02T00:00:00"/>
    <d v="2013-04-01T00:00:00"/>
    <n v="2013"/>
    <n v="4"/>
    <x v="6"/>
    <x v="11"/>
    <x v="0"/>
    <x v="0"/>
    <s v="BL for Renewal 2/27"/>
    <m/>
    <m/>
    <m/>
    <s v="Normal"/>
  </r>
  <r>
    <x v="16"/>
    <s v="Blue"/>
    <s v="Red"/>
    <s v="P511619"/>
    <s v="CITYWIDE"/>
    <s v="B50000860"/>
    <s v="Industrial Work Uniforms"/>
    <s v="Chesapeake Uniform d/b/a Lord Baltimore"/>
    <x v="609"/>
    <n v="0"/>
    <m/>
    <d v="2011-03-09T00:00:00"/>
    <d v="2011-04-15T00:00:00"/>
    <d v="2013-04-14T00:00:00"/>
    <n v="2013"/>
    <n v="4"/>
    <x v="6"/>
    <x v="0"/>
    <x v="0"/>
    <x v="0"/>
    <s v="Sue to investigate and start RFP. May be given to Tyrone. Sue to consider cutoff date instead of breaking up the contracts."/>
    <m/>
    <m/>
    <m/>
    <s v="Normal"/>
  </r>
  <r>
    <x v="16"/>
    <s v="Blue"/>
    <s v="Green"/>
    <s v="P522024"/>
    <s v="HEALTH"/>
    <s v="B50002671"/>
    <s v="Health Screenings"/>
    <s v="Stone Foundation"/>
    <x v="610"/>
    <n v="0"/>
    <m/>
    <s v="-"/>
    <d v="2012-12-03T00:00:00"/>
    <d v="2013-04-30T00:00:00"/>
    <n v="2013"/>
    <n v="4"/>
    <x v="6"/>
    <x v="0"/>
    <x v="0"/>
    <x v="0"/>
    <s v="DELETE WHEN EXPIRES "/>
    <m/>
    <m/>
    <m/>
    <s v="Normal"/>
  </r>
  <r>
    <x v="16"/>
    <s v="Blue"/>
    <s v="Yellow"/>
    <s v="P518712"/>
    <s v="COMPTROLLER"/>
    <s v="06000"/>
    <s v="Pitney Bowes Sorter Maintenance"/>
    <s v="Pitney Bowes, Inc"/>
    <x v="611"/>
    <n v="0"/>
    <m/>
    <d v="2012-08-08T00:00:00"/>
    <d v="2012-08-09T00:00:00"/>
    <d v="2013-04-30T00:00:00"/>
    <n v="2013"/>
    <n v="4"/>
    <x v="6"/>
    <x v="3"/>
    <x v="0"/>
    <x v="0"/>
    <s v="Probably renewal"/>
    <m/>
    <m/>
    <m/>
    <s v="Normal"/>
  </r>
  <r>
    <x v="16"/>
    <s v="Blue"/>
    <s v="Yellow"/>
    <s v="P517550"/>
    <s v="COMPTROLLER"/>
    <s v="06000"/>
    <s v="Pitney Bowes Inserter Maintenance"/>
    <s v="Pitney Bowes, Inc"/>
    <x v="612"/>
    <n v="0"/>
    <m/>
    <d v="2012-08-08T00:00:00"/>
    <d v="2012-08-08T00:00:00"/>
    <d v="2013-04-30T00:00:00"/>
    <n v="2013"/>
    <n v="4"/>
    <x v="6"/>
    <x v="3"/>
    <x v="0"/>
    <x v="0"/>
    <s v="Probably renewal"/>
    <m/>
    <m/>
    <m/>
    <s v="Normal"/>
  </r>
  <r>
    <x v="16"/>
    <s v="Blue"/>
    <s v="None"/>
    <m/>
    <s v="REC &amp; PARKS"/>
    <s v="B50002255"/>
    <s v="Fabricate, Deliver &amp; Install Signs"/>
    <s v="Color-Ad, Inc."/>
    <x v="613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16"/>
    <s v="Blue"/>
    <s v="None"/>
    <s v="P517522"/>
    <s v="AGING"/>
    <s v="B50001206"/>
    <s v="Food Service for Eating Together in Baltimore Program "/>
    <s v="Germain Holdings LLC d/b/a Overlea Caterers, Inc."/>
    <x v="614"/>
    <n v="0"/>
    <m/>
    <d v="2012-11-21T00:00:00"/>
    <d v="2010-06-01T00:00:00"/>
    <d v="2013-05-31T00:00:00"/>
    <n v="2013"/>
    <n v="5"/>
    <x v="7"/>
    <x v="1"/>
    <x v="8"/>
    <x v="3"/>
    <m/>
    <m/>
    <m/>
    <s v="Yes"/>
    <s v="Special"/>
  </r>
  <r>
    <x v="16"/>
    <s v="Blue"/>
    <s v="None"/>
    <s v="P511769"/>
    <s v="AGING"/>
    <s v="B50001205"/>
    <s v="Management of Nutritional Congregate Food Service for CARE Eating together program"/>
    <s v="MJM Innovations"/>
    <x v="615"/>
    <n v="0"/>
    <m/>
    <d v="2012-07-11T00:00:00"/>
    <d v="2010-06-01T00:00:00"/>
    <d v="2013-05-31T00:00:00"/>
    <n v="2013"/>
    <n v="5"/>
    <x v="7"/>
    <x v="0"/>
    <x v="17"/>
    <x v="16"/>
    <m/>
    <m/>
    <m/>
    <s v="Yes"/>
    <s v="Special"/>
  </r>
  <r>
    <x v="16"/>
    <s v="Blue"/>
    <s v="None"/>
    <s v="P517713"/>
    <s v="OIG`"/>
    <s v="B50001829"/>
    <s v="Case Management System"/>
    <s v="Legal Files Software, Inc."/>
    <x v="616"/>
    <n v="0"/>
    <m/>
    <d v="2012-05-23T00:00:00"/>
    <d v="2012-06-08T00:00:00"/>
    <d v="2013-06-07T00:00:00"/>
    <n v="2013"/>
    <n v="6"/>
    <x v="8"/>
    <x v="0"/>
    <x v="0"/>
    <x v="0"/>
    <m/>
    <m/>
    <m/>
    <m/>
    <s v="Normal"/>
  </r>
  <r>
    <x v="16"/>
    <s v="Blue"/>
    <s v="None"/>
    <s v="P517585"/>
    <s v="DPW"/>
    <s v="B50001705"/>
    <s v="Mowing &amp; Debris removal for Vacant Lots &amp; Abandoned Property"/>
    <s v="Evergreen Landscape &amp; Design Corp"/>
    <x v="617"/>
    <n v="0"/>
    <m/>
    <d v="2012-05-09T00:00:00"/>
    <d v="2012-06-08T00:00:00"/>
    <d v="2013-06-07T00:00:00"/>
    <n v="2013"/>
    <n v="6"/>
    <x v="8"/>
    <x v="2"/>
    <x v="14"/>
    <x v="1"/>
    <m/>
    <m/>
    <m/>
    <m/>
    <s v="Normal"/>
  </r>
  <r>
    <x v="16"/>
    <s v="Blue"/>
    <s v="None"/>
    <s v="P514680"/>
    <s v="AGING"/>
    <s v="06000"/>
    <s v="Furnish &amp; Deliver Authentic Korean Meals"/>
    <s v="T &amp; J Jeong"/>
    <x v="618"/>
    <n v="0"/>
    <m/>
    <d v="2012-05-16T00:00:00"/>
    <d v="2012-06-10T00:00:00"/>
    <d v="2013-06-09T00:00:00"/>
    <n v="2013"/>
    <n v="6"/>
    <x v="8"/>
    <x v="1"/>
    <x v="0"/>
    <x v="0"/>
    <m/>
    <m/>
    <m/>
    <m/>
    <s v="Normal"/>
  </r>
  <r>
    <x v="16"/>
    <s v="Blue"/>
    <s v="None"/>
    <s v="P514789"/>
    <s v="CITYWIDE"/>
    <s v="B50000972"/>
    <s v="T-Shirts and Other Active Wear "/>
    <s v="Nightmare Graphics"/>
    <x v="619"/>
    <n v="0"/>
    <m/>
    <d v="2013-01-09T00:00:00"/>
    <d v="2012-06-17T00:00:00"/>
    <d v="2013-06-16T00:00:00"/>
    <n v="2013"/>
    <n v="6"/>
    <x v="8"/>
    <x v="0"/>
    <x v="0"/>
    <x v="0"/>
    <m/>
    <m/>
    <m/>
    <m/>
    <s v="Normal"/>
  </r>
  <r>
    <x v="16"/>
    <s v="Blue"/>
    <s v="None"/>
    <s v="P522115"/>
    <s v="HEALTH"/>
    <s v="B50002708"/>
    <s v="X-Ray Technician Services"/>
    <s v="Annashae"/>
    <x v="620"/>
    <n v="0"/>
    <m/>
    <s v="-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5662"/>
    <s v="FLEET"/>
    <s v="BP-07006"/>
    <s v="Fleet  Fuel Credit Card"/>
    <s v="Wright Express Financial Services Corporation"/>
    <x v="621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6814"/>
    <s v="DHCD"/>
    <s v="B50001664"/>
    <s v="Management of the Harry &amp; Jeanette Weinberg Housing &amp; Resource Center (DHCD)"/>
    <s v="Jobs, Housing &amp; Recovery"/>
    <x v="622"/>
    <n v="0"/>
    <m/>
    <d v="2012-11-07T00:00:00"/>
    <d v="2012-07-01T00:00:00"/>
    <d v="2013-06-30T00:00:00"/>
    <n v="2013"/>
    <n v="6"/>
    <x v="8"/>
    <x v="2"/>
    <x v="14"/>
    <x v="1"/>
    <m/>
    <m/>
    <m/>
    <m/>
    <s v="Normal"/>
  </r>
  <r>
    <x v="16"/>
    <s v="Blue"/>
    <s v="None"/>
    <m/>
    <s v="CARE"/>
    <s v="B50002444"/>
    <s v="Monthly Delivery of Prescriptions to CARE Clients"/>
    <s v="Reyha Health Specifics"/>
    <x v="623"/>
    <n v="0"/>
    <m/>
    <s v="-"/>
    <d v="2012-07-02T00:00:00"/>
    <d v="2013-07-01T00:00:00"/>
    <n v="2013"/>
    <n v="7"/>
    <x v="9"/>
    <x v="1"/>
    <x v="0"/>
    <x v="0"/>
    <m/>
    <m/>
    <m/>
    <m/>
    <s v="Normal"/>
  </r>
  <r>
    <x v="16"/>
    <s v="Blue"/>
    <s v="None"/>
    <s v="P513698"/>
    <s v="DPW"/>
    <s v="07000"/>
    <s v="One Gallon Bottles of Water "/>
    <s v="Vend Central"/>
    <x v="214"/>
    <n v="0"/>
    <m/>
    <s v="-"/>
    <d v="2011-07-02T00:00:00"/>
    <d v="2013-07-01T00:00:00"/>
    <n v="2013"/>
    <n v="7"/>
    <x v="9"/>
    <x v="3"/>
    <x v="0"/>
    <x v="0"/>
    <m/>
    <m/>
    <m/>
    <m/>
    <s v="Normal"/>
  </r>
  <r>
    <x v="16"/>
    <s v="Blue"/>
    <s v="None"/>
    <s v="P521027"/>
    <s v="CIRCUIT COURT"/>
    <s v="08000"/>
    <s v="Maintenance Service for Quest Juvenile Case Mgt. System"/>
    <s v="Gottlieb &amp; Wertz, Inc."/>
    <x v="125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16"/>
    <s v="Blue"/>
    <s v="None"/>
    <m/>
    <s v="CIRCUIT COURT"/>
    <s v="08000"/>
    <s v="CourtSmart Maintenance Service  "/>
    <s v="CourtSmart Digital Systems"/>
    <x v="624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6"/>
    <s v="Blue"/>
    <s v="None"/>
    <s v="Various"/>
    <s v="P505951"/>
    <s v="B50001094"/>
    <s v="Moving Services for Lead Abatement Program"/>
    <s v="Walters Relocation, inc."/>
    <x v="625"/>
    <n v="0"/>
    <m/>
    <d v="2012-06-27T00:00:00"/>
    <d v="2012-08-12T00:00:00"/>
    <d v="2013-08-11T00:00:00"/>
    <n v="2013"/>
    <n v="8"/>
    <x v="10"/>
    <x v="0"/>
    <x v="3"/>
    <x v="0"/>
    <m/>
    <m/>
    <m/>
    <m/>
    <s v="Normal"/>
  </r>
  <r>
    <x v="16"/>
    <s v="Blue"/>
    <s v="None"/>
    <s v="P517893"/>
    <s v="CITYWIDE"/>
    <s v="B50001863"/>
    <s v="Uniform and Locker and Laundry Service"/>
    <s v="G + K Uniform Service"/>
    <x v="626"/>
    <n v="0"/>
    <m/>
    <d v="2011-07-13T00:00:00"/>
    <d v="2011-09-01T00:00:00"/>
    <d v="2013-08-31T00:00:00"/>
    <n v="2013"/>
    <n v="8"/>
    <x v="10"/>
    <x v="30"/>
    <x v="0"/>
    <x v="0"/>
    <m/>
    <m/>
    <m/>
    <m/>
    <s v="Normal"/>
  </r>
  <r>
    <x v="16"/>
    <s v="Blue"/>
    <s v="None"/>
    <m/>
    <s v="Mayors Office of Neighborhoods"/>
    <s v="B50002523"/>
    <s v="Refugee Vocational Training &amp; Employment Services"/>
    <s v="Lutheran Social Services of the National Capitol Area"/>
    <x v="62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16"/>
    <s v="Blue"/>
    <s v="None"/>
    <s v="P510298"/>
    <s v="CITYWIDE"/>
    <s v="B50000674"/>
    <s v="Polyethylene Liners  "/>
    <s v="Calico Industries, Inc."/>
    <x v="628"/>
    <n v="0"/>
    <m/>
    <d v="2011-09-14T00:00:00"/>
    <d v="2011-11-01T00:00:00"/>
    <d v="2013-10-31T00:00:00"/>
    <n v="2013"/>
    <n v="10"/>
    <x v="12"/>
    <x v="0"/>
    <x v="0"/>
    <x v="0"/>
    <m/>
    <m/>
    <m/>
    <m/>
    <s v="Normal"/>
  </r>
  <r>
    <x v="16"/>
    <s v="Blue"/>
    <s v="None"/>
    <s v="P515603"/>
    <s v="DPW"/>
    <s v="B50001547"/>
    <s v="Janitorial Services  Area &quot;B&quot; "/>
    <s v="Associated Bldg. Maintenance."/>
    <x v="629"/>
    <n v="0"/>
    <m/>
    <d v="2011-10-12T00:00:00"/>
    <d v="2011-11-03T00:00:00"/>
    <d v="2013-11-02T00:00:00"/>
    <n v="2013"/>
    <n v="11"/>
    <x v="28"/>
    <x v="11"/>
    <x v="1"/>
    <x v="7"/>
    <m/>
    <m/>
    <m/>
    <m/>
    <s v="Normal"/>
  </r>
  <r>
    <x v="16"/>
    <s v="Blue"/>
    <s v="None"/>
    <s v="P503372"/>
    <s v="CIRCUIT COURT"/>
    <s v="B50000692"/>
    <s v="Courtroom Telephonic Appearance System"/>
    <s v="Courtcall, LLC"/>
    <x v="57"/>
    <n v="0"/>
    <m/>
    <d v="2008-11-19T00:00:00"/>
    <d v="2008-11-19T00:00:00"/>
    <d v="2013-11-18T00:00:00"/>
    <n v="2013"/>
    <n v="11"/>
    <x v="28"/>
    <x v="5"/>
    <x v="0"/>
    <x v="0"/>
    <m/>
    <m/>
    <m/>
    <m/>
    <s v="Normal"/>
  </r>
  <r>
    <x v="16"/>
    <s v="Blue"/>
    <s v="None"/>
    <s v="P515613"/>
    <s v="DPW"/>
    <s v="B50001548"/>
    <s v="Janitorial Services Area &quot;C&quot; "/>
    <s v="Associated Bldg. Maintenance."/>
    <x v="630"/>
    <n v="0"/>
    <m/>
    <d v="2011-11-23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5606"/>
    <s v="DPW"/>
    <s v="B50001546"/>
    <s v="Janitorial Services Area &quot;A&quot; "/>
    <s v="Associated Bldg. Maintenance."/>
    <x v="631"/>
    <n v="0"/>
    <m/>
    <d v="2012-01-11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8085"/>
    <s v="HR"/>
    <s v="B50000558"/>
    <s v="Flexible Spending Account Admin.  "/>
    <s v="WageWorks, Inc"/>
    <x v="632"/>
    <n v="0"/>
    <m/>
    <d v="2012-11-07T00:00:00"/>
    <d v="2013-01-01T00:00:00"/>
    <d v="2013-12-31T00:00:00"/>
    <n v="2013"/>
    <n v="12"/>
    <x v="13"/>
    <x v="0"/>
    <x v="0"/>
    <x v="0"/>
    <m/>
    <m/>
    <m/>
    <s v="Yes"/>
    <s v="Special"/>
  </r>
  <r>
    <x v="16"/>
    <s v="Blue"/>
    <s v="None"/>
    <s v="P519531"/>
    <s v="CITYWIDE"/>
    <s v="BPO-001B1400635 Maryland State"/>
    <s v="Co-op Supplies for Maintenance, Repair and Operations"/>
    <s v="W.W. Grainger, Inc"/>
    <x v="633"/>
    <n v="0"/>
    <m/>
    <d v="2012-12-19T00:00:00"/>
    <d v="2012-02-29T00:00:00"/>
    <d v="2014-02-28T00:00:00"/>
    <n v="2014"/>
    <n v="2"/>
    <x v="29"/>
    <x v="2"/>
    <x v="11"/>
    <x v="0"/>
    <m/>
    <m/>
    <m/>
    <m/>
    <s v="Normal"/>
  </r>
  <r>
    <x v="16"/>
    <s v="Blue"/>
    <s v="None"/>
    <m/>
    <s v="DGS"/>
    <s v="B50002250"/>
    <s v="Selected Restroom Supplies"/>
    <s v="Fastenal Company"/>
    <x v="634"/>
    <n v="0"/>
    <m/>
    <d v="2012-06-13T00:00:00"/>
    <d v="2012-06-13T00:00:00"/>
    <d v="2014-06-12T00:00:00"/>
    <n v="2014"/>
    <n v="6"/>
    <x v="34"/>
    <x v="1"/>
    <x v="3"/>
    <x v="0"/>
    <m/>
    <m/>
    <m/>
    <m/>
    <s v="Normal"/>
  </r>
  <r>
    <x v="16"/>
    <s v="Blue"/>
    <s v="Green"/>
    <s v="P517625"/>
    <s v="DOT"/>
    <s v="B50001934"/>
    <s v="Mowing of Grass Medians"/>
    <s v="Lorenz, Inc."/>
    <x v="635"/>
    <n v="0"/>
    <m/>
    <d v="2012-07-25T00:00:00"/>
    <d v="2012-07-15T00:00:00"/>
    <d v="2014-07-14T00:00:00"/>
    <n v="2014"/>
    <n v="7"/>
    <x v="35"/>
    <x v="0"/>
    <x v="14"/>
    <x v="1"/>
    <m/>
    <m/>
    <m/>
    <m/>
    <s v="Normal"/>
  </r>
  <r>
    <x v="16"/>
    <s v="Blue"/>
    <s v="None"/>
    <s v="P511280"/>
    <s v="CITYWIDE"/>
    <s v="B50001027"/>
    <s v="J.I.T. (Just-in-Time) Office Supplies "/>
    <s v="Rudolph's Office &amp; Computer Supply"/>
    <x v="636"/>
    <n v="0"/>
    <m/>
    <d v="2012-03-21T00:00:00"/>
    <d v="2009-08-01T00:00:00"/>
    <d v="2014-07-31T00:00:00"/>
    <n v="2014"/>
    <n v="7"/>
    <x v="35"/>
    <x v="3"/>
    <x v="11"/>
    <x v="0"/>
    <m/>
    <m/>
    <m/>
    <m/>
    <s v="Normal"/>
  </r>
  <r>
    <x v="16"/>
    <s v="Blue"/>
    <s v="None"/>
    <s v="P518313"/>
    <s v="DGS"/>
    <s v="B50001751"/>
    <s v="Janitorial Services for the Department of General Services Area D"/>
    <s v="Dazser-Bal Corp. d/b/a Jani-King of Baltimore"/>
    <x v="637"/>
    <n v="0"/>
    <m/>
    <d v="2012-10-17T00:00:00"/>
    <d v="2012-10-16T00:00:00"/>
    <d v="2014-10-15T00:00:00"/>
    <n v="2014"/>
    <n v="10"/>
    <x v="36"/>
    <x v="11"/>
    <x v="10"/>
    <x v="1"/>
    <m/>
    <m/>
    <m/>
    <m/>
    <s v="Normal"/>
  </r>
  <r>
    <x v="16"/>
    <s v="Blue"/>
    <s v="None"/>
    <m/>
    <s v="HEALTH"/>
    <s v="B50002394"/>
    <s v="Provide In-Home Personal Care/Homemaker Services"/>
    <s v="Dependable Service Group, LLC"/>
    <x v="638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HEALTH"/>
    <s v="B50002394"/>
    <s v="Provide In-Home Personal Care/Homemaker Services"/>
    <s v="Chesapeake Medical Staffing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Trustworthy Staffing Solutions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Personal Touch Home Aides of Baltimore, Inc.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Green"/>
    <s v="P504739"/>
    <s v="CITYWIDE"/>
    <s v="B50000589"/>
    <s v="Electrical Products "/>
    <s v="Ideal Electrical Supply"/>
    <x v="39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04628"/>
    <s v="CITYWIDE"/>
    <s v="B50000589"/>
    <s v="Electrical Products   "/>
    <s v="Graybar Electric Co."/>
    <x v="640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15731"/>
    <s v="MAYOR"/>
    <s v="08000"/>
    <s v="GPS Ranger system "/>
    <s v="BarZ Adventures"/>
    <x v="641"/>
    <n v="0"/>
    <m/>
    <d v="2011-01-12T00:00:00"/>
    <d v="2011-01-12T00:00:00"/>
    <d v="2014-12-31T00:00:00"/>
    <n v="2014"/>
    <n v="12"/>
    <x v="37"/>
    <x v="1"/>
    <x v="0"/>
    <x v="0"/>
    <m/>
    <m/>
    <m/>
    <m/>
    <s v="Normal"/>
  </r>
  <r>
    <x v="16"/>
    <s v="Blue"/>
    <s v="None"/>
    <m/>
    <s v="HEALTH"/>
    <s v="B50002453"/>
    <s v="Provide Temporary Nursing Services"/>
    <s v="Excel Staffing and Personnel Services, Inc."/>
    <x v="25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Dependable Services Group, LLC"/>
    <x v="29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Arbor E&amp;T, llc dba Care Resources"/>
    <x v="48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REC. &amp; PARKS"/>
    <s v="B50001760"/>
    <s v="Manage and Operate shake N'Bake Recreational Facility"/>
    <s v="Kingdom Managed, Inc."/>
    <x v="144"/>
    <n v="0"/>
    <m/>
    <d v="2011-05-25T00:00:00"/>
    <d v="2011-06-01T00:00:00"/>
    <d v="2016-05-31T00:00:00"/>
    <n v="2016"/>
    <n v="5"/>
    <x v="56"/>
    <x v="31"/>
    <x v="2"/>
    <x v="14"/>
    <m/>
    <m/>
    <m/>
    <s v="Dummy PO thru City Dynamics"/>
    <s v="Special"/>
  </r>
  <r>
    <x v="16"/>
    <s v="Blue"/>
    <s v="None"/>
    <s v="Various"/>
    <s v="CITYWIDE"/>
    <s v="PRC-247-12"/>
    <s v="Heating Oil"/>
    <s v="Space Petroleum and Chemical CO."/>
    <x v="50"/>
    <n v="0"/>
    <m/>
    <d v="2012-08-08T00:00:00"/>
    <d v="2012-08-08T00:00:00"/>
    <d v="2017-06-30T00:00:00"/>
    <n v="2017"/>
    <n v="6"/>
    <x v="42"/>
    <x v="0"/>
    <x v="0"/>
    <x v="0"/>
    <m/>
    <m/>
    <m/>
    <m/>
    <s v="Normal"/>
  </r>
  <r>
    <x v="16"/>
    <s v="Blue"/>
    <s v="None"/>
    <m/>
    <s v="REC. &amp; PARKS"/>
    <s v="B50002380"/>
    <s v="Operate and Manage the &quot;Du&quot; Burns Soccer Arena"/>
    <s v="Coppermine Fieldhouse, LLC"/>
    <x v="144"/>
    <n v="0"/>
    <m/>
    <d v="2012-12-19T00:00:00"/>
    <d v="2013-01-22T00:00:00"/>
    <d v="2018-01-21T00:00:00"/>
    <n v="2018"/>
    <n v="1"/>
    <x v="32"/>
    <x v="0"/>
    <x v="2"/>
    <x v="2"/>
    <m/>
    <m/>
    <m/>
    <m/>
    <s v="Normal"/>
  </r>
  <r>
    <x v="16"/>
    <s v="Blue"/>
    <s v="None"/>
    <m/>
    <s v="REC &amp; PARKS"/>
    <s v="B50002071"/>
    <s v="Management and Operation of Recreation Centers (Brooklyn and O'Malley)"/>
    <s v="Boys and Girls Clubs of Metropolitan Baltimore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Easterwood)"/>
    <s v="Omega Baltimore Foundation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Collington Square &amp; Lillian Jones)"/>
    <s v="Reclaiming Our Children and Community Project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194"/>
    <s v="Manage and Operation of Recreation Center (Towanda)"/>
    <s v="Park Heights Renaissance, Inc."/>
    <x v="2"/>
    <n v="0"/>
    <m/>
    <d v="2012-05-09T00:00:00"/>
    <s v="within 60 days for 1 year"/>
    <m/>
    <n v="1900"/>
    <n v="1"/>
    <x v="57"/>
    <x v="1"/>
    <x v="13"/>
    <x v="2"/>
    <m/>
    <m/>
    <m/>
    <s v="Yes"/>
    <s v="Speci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H37" firstHeaderRow="1" firstDataRow="2" firstDataCol="1"/>
  <pivotFields count="25">
    <pivotField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643">
        <item x="200"/>
        <item x="57"/>
        <item x="380"/>
        <item x="329"/>
        <item x="324"/>
        <item x="460"/>
        <item x="137"/>
        <item x="387"/>
        <item x="143"/>
        <item x="224"/>
        <item x="372"/>
        <item x="401"/>
        <item x="333"/>
        <item x="385"/>
        <item x="216"/>
        <item x="226"/>
        <item x="358"/>
        <item x="623"/>
        <item x="347"/>
        <item x="83"/>
        <item x="521"/>
        <item x="225"/>
        <item x="292"/>
        <item x="85"/>
        <item x="232"/>
        <item x="121"/>
        <item x="123"/>
        <item x="71"/>
        <item x="530"/>
        <item x="103"/>
        <item x="394"/>
        <item x="291"/>
        <item x="338"/>
        <item x="0"/>
        <item x="439"/>
        <item x="445"/>
        <item x="80"/>
        <item x="102"/>
        <item x="115"/>
        <item x="366"/>
        <item x="386"/>
        <item x="113"/>
        <item x="110"/>
        <item x="89"/>
        <item x="112"/>
        <item x="150"/>
        <item x="93"/>
        <item x="348"/>
        <item x="388"/>
        <item x="222"/>
        <item x="481"/>
        <item x="135"/>
        <item x="241"/>
        <item x="234"/>
        <item x="138"/>
        <item x="133"/>
        <item x="370"/>
        <item x="228"/>
        <item x="545"/>
        <item x="67"/>
        <item x="383"/>
        <item x="145"/>
        <item x="281"/>
        <item x="527"/>
        <item x="217"/>
        <item x="206"/>
        <item x="240"/>
        <item x="341"/>
        <item x="325"/>
        <item x="610"/>
        <item x="454"/>
        <item x="148"/>
        <item x="208"/>
        <item x="233"/>
        <item x="75"/>
        <item x="65"/>
        <item x="328"/>
        <item x="498"/>
        <item x="166"/>
        <item x="231"/>
        <item x="475"/>
        <item x="364"/>
        <item x="98"/>
        <item x="548"/>
        <item x="390"/>
        <item x="136"/>
        <item x="236"/>
        <item x="508"/>
        <item x="214"/>
        <item x="305"/>
        <item x="86"/>
        <item x="407"/>
        <item x="409"/>
        <item x="443"/>
        <item x="79"/>
        <item x="256"/>
        <item x="415"/>
        <item x="4"/>
        <item x="335"/>
        <item x="221"/>
        <item x="220"/>
        <item x="3"/>
        <item x="247"/>
        <item x="97"/>
        <item x="442"/>
        <item x="463"/>
        <item x="207"/>
        <item x="426"/>
        <item x="620"/>
        <item x="313"/>
        <item x="404"/>
        <item x="132"/>
        <item x="104"/>
        <item x="72"/>
        <item x="152"/>
        <item x="332"/>
        <item x="229"/>
        <item x="534"/>
        <item x="44"/>
        <item x="42"/>
        <item x="47"/>
        <item x="134"/>
        <item x="84"/>
        <item x="322"/>
        <item x="237"/>
        <item x="244"/>
        <item x="471"/>
        <item x="204"/>
        <item x="243"/>
        <item x="467"/>
        <item x="368"/>
        <item x="87"/>
        <item x="330"/>
        <item x="140"/>
        <item x="161"/>
        <item x="248"/>
        <item x="379"/>
        <item x="235"/>
        <item x="360"/>
        <item x="8"/>
        <item x="125"/>
        <item x="441"/>
        <item x="395"/>
        <item x="92"/>
        <item x="149"/>
        <item x="249"/>
        <item x="77"/>
        <item x="242"/>
        <item x="365"/>
        <item x="105"/>
        <item x="78"/>
        <item x="90"/>
        <item x="507"/>
        <item x="535"/>
        <item x="356"/>
        <item x="406"/>
        <item x="213"/>
        <item x="223"/>
        <item x="14"/>
        <item x="99"/>
        <item x="122"/>
        <item x="440"/>
        <item x="616"/>
        <item x="465"/>
        <item x="142"/>
        <item x="255"/>
        <item x="518"/>
        <item x="43"/>
        <item x="503"/>
        <item x="258"/>
        <item x="81"/>
        <item x="73"/>
        <item x="70"/>
        <item x="423"/>
        <item x="68"/>
        <item x="571"/>
        <item x="153"/>
        <item x="62"/>
        <item x="429"/>
        <item x="160"/>
        <item x="259"/>
        <item x="334"/>
        <item x="377"/>
        <item x="331"/>
        <item x="392"/>
        <item x="605"/>
        <item x="525"/>
        <item x="337"/>
        <item x="141"/>
        <item x="432"/>
        <item x="120"/>
        <item x="382"/>
        <item x="290"/>
        <item x="151"/>
        <item x="40"/>
        <item x="554"/>
        <item x="428"/>
        <item x="455"/>
        <item x="560"/>
        <item x="466"/>
        <item x="100"/>
        <item x="411"/>
        <item x="436"/>
        <item x="446"/>
        <item x="470"/>
        <item x="612"/>
        <item x="111"/>
        <item x="139"/>
        <item x="211"/>
        <item x="66"/>
        <item x="246"/>
        <item x="186"/>
        <item x="515"/>
        <item x="91"/>
        <item x="76"/>
        <item x="270"/>
        <item x="95"/>
        <item x="128"/>
        <item x="119"/>
        <item x="22"/>
        <item x="260"/>
        <item x="212"/>
        <item x="516"/>
        <item x="531"/>
        <item x="127"/>
        <item x="512"/>
        <item x="203"/>
        <item x="478"/>
        <item x="362"/>
        <item x="492"/>
        <item x="480"/>
        <item x="118"/>
        <item x="129"/>
        <item x="533"/>
        <item x="34"/>
        <item x="408"/>
        <item x="519"/>
        <item x="464"/>
        <item x="345"/>
        <item x="96"/>
        <item x="101"/>
        <item x="474"/>
        <item x="11"/>
        <item x="416"/>
        <item x="188"/>
        <item x="265"/>
        <item x="462"/>
        <item x="359"/>
        <item x="373"/>
        <item x="556"/>
        <item x="266"/>
        <item x="230"/>
        <item x="107"/>
        <item x="7"/>
        <item x="367"/>
        <item x="209"/>
        <item x="126"/>
        <item x="546"/>
        <item x="278"/>
        <item x="613"/>
        <item x="69"/>
        <item x="308"/>
        <item x="227"/>
        <item x="592"/>
        <item x="344"/>
        <item x="45"/>
        <item x="56"/>
        <item x="94"/>
        <item x="529"/>
        <item x="389"/>
        <item x="114"/>
        <item x="109"/>
        <item x="159"/>
        <item x="496"/>
        <item x="283"/>
        <item x="422"/>
        <item x="517"/>
        <item x="579"/>
        <item x="482"/>
        <item x="280"/>
        <item x="63"/>
        <item x="12"/>
        <item x="555"/>
        <item x="116"/>
        <item x="435"/>
        <item x="74"/>
        <item x="420"/>
        <item x="64"/>
        <item x="402"/>
        <item x="49"/>
        <item x="400"/>
        <item x="2"/>
        <item x="219"/>
        <item x="384"/>
        <item x="289"/>
        <item x="393"/>
        <item x="60"/>
        <item x="611"/>
        <item x="381"/>
        <item x="245"/>
        <item x="639"/>
        <item x="638"/>
        <item x="641"/>
        <item x="457"/>
        <item x="61"/>
        <item x="275"/>
        <item x="398"/>
        <item x="164"/>
        <item x="35"/>
        <item x="456"/>
        <item x="288"/>
        <item x="58"/>
        <item x="540"/>
        <item x="82"/>
        <item x="293"/>
        <item x="499"/>
        <item x="449"/>
        <item x="604"/>
        <item x="495"/>
        <item x="312"/>
        <item x="316"/>
        <item x="46"/>
        <item x="575"/>
        <item x="506"/>
        <item x="424"/>
        <item x="502"/>
        <item x="15"/>
        <item x="397"/>
        <item x="340"/>
        <item x="485"/>
        <item x="458"/>
        <item x="371"/>
        <item x="511"/>
        <item x="88"/>
        <item x="618"/>
        <item x="634"/>
        <item x="210"/>
        <item x="513"/>
        <item x="583"/>
        <item x="434"/>
        <item x="269"/>
        <item x="476"/>
        <item x="336"/>
        <item x="536"/>
        <item x="193"/>
        <item x="314"/>
        <item x="473"/>
        <item x="539"/>
        <item x="396"/>
        <item x="570"/>
        <item x="391"/>
        <item x="505"/>
        <item x="253"/>
        <item x="450"/>
        <item x="497"/>
        <item x="184"/>
        <item x="421"/>
        <item x="310"/>
        <item x="59"/>
        <item x="16"/>
        <item x="158"/>
        <item x="526"/>
        <item x="624"/>
        <item x="500"/>
        <item x="504"/>
        <item x="21"/>
        <item x="399"/>
        <item x="307"/>
        <item x="254"/>
        <item x="591"/>
        <item x="509"/>
        <item x="339"/>
        <item x="124"/>
        <item x="405"/>
        <item x="593"/>
        <item x="469"/>
        <item x="29"/>
        <item x="494"/>
        <item x="190"/>
        <item x="361"/>
        <item x="625"/>
        <item x="501"/>
        <item x="522"/>
        <item x="284"/>
        <item x="218"/>
        <item x="294"/>
        <item x="343"/>
        <item x="311"/>
        <item x="376"/>
        <item x="130"/>
        <item x="342"/>
        <item x="267"/>
        <item x="627"/>
        <item x="167"/>
        <item x="183"/>
        <item x="39"/>
        <item x="257"/>
        <item x="374"/>
        <item x="427"/>
        <item x="9"/>
        <item x="28"/>
        <item x="595"/>
        <item x="419"/>
        <item x="607"/>
        <item x="302"/>
        <item x="453"/>
        <item x="369"/>
        <item x="403"/>
        <item x="252"/>
        <item x="524"/>
        <item x="355"/>
        <item x="543"/>
        <item x="271"/>
        <item x="304"/>
        <item x="489"/>
        <item x="286"/>
        <item x="410"/>
        <item x="578"/>
        <item x="1"/>
        <item x="572"/>
        <item x="327"/>
        <item x="538"/>
        <item x="378"/>
        <item x="6"/>
        <item x="493"/>
        <item x="461"/>
        <item x="558"/>
        <item x="606"/>
        <item x="557"/>
        <item x="239"/>
        <item x="375"/>
        <item x="323"/>
        <item x="279"/>
        <item x="484"/>
        <item x="272"/>
        <item x="306"/>
        <item x="309"/>
        <item x="299"/>
        <item x="437"/>
        <item x="582"/>
        <item x="48"/>
        <item x="162"/>
        <item x="632"/>
        <item x="181"/>
        <item x="628"/>
        <item x="276"/>
        <item x="38"/>
        <item x="163"/>
        <item x="447"/>
        <item x="472"/>
        <item x="608"/>
        <item x="573"/>
        <item x="282"/>
        <item x="626"/>
        <item x="268"/>
        <item x="542"/>
        <item x="33"/>
        <item x="349"/>
        <item x="30"/>
        <item x="544"/>
        <item x="346"/>
        <item x="532"/>
        <item x="273"/>
        <item x="528"/>
        <item x="588"/>
        <item x="477"/>
        <item x="32"/>
        <item x="619"/>
        <item x="171"/>
        <item x="609"/>
        <item x="317"/>
        <item x="25"/>
        <item x="117"/>
        <item x="187"/>
        <item x="301"/>
        <item x="147"/>
        <item x="238"/>
        <item x="431"/>
        <item x="287"/>
        <item x="165"/>
        <item x="601"/>
        <item x="295"/>
        <item x="20"/>
        <item x="51"/>
        <item x="635"/>
        <item x="581"/>
        <item x="629"/>
        <item x="194"/>
        <item x="106"/>
        <item x="108"/>
        <item x="603"/>
        <item x="550"/>
        <item x="451"/>
        <item x="53"/>
        <item x="357"/>
        <item x="637"/>
        <item x="510"/>
        <item x="617"/>
        <item x="251"/>
        <item x="430"/>
        <item x="352"/>
        <item x="277"/>
        <item x="274"/>
        <item x="541"/>
        <item x="263"/>
        <item x="202"/>
        <item x="630"/>
        <item x="350"/>
        <item x="561"/>
        <item x="590"/>
        <item x="552"/>
        <item x="189"/>
        <item x="523"/>
        <item x="562"/>
        <item x="576"/>
        <item x="580"/>
        <item x="285"/>
        <item x="196"/>
        <item x="315"/>
        <item x="615"/>
        <item x="195"/>
        <item x="563"/>
        <item x="564"/>
        <item x="27"/>
        <item x="631"/>
        <item x="182"/>
        <item x="363"/>
        <item x="565"/>
        <item x="537"/>
        <item x="566"/>
        <item x="155"/>
        <item x="602"/>
        <item x="412"/>
        <item x="17"/>
        <item x="296"/>
        <item x="55"/>
        <item x="452"/>
        <item x="298"/>
        <item x="297"/>
        <item x="589"/>
        <item x="520"/>
        <item x="264"/>
        <item x="300"/>
        <item x="479"/>
        <item x="567"/>
        <item x="154"/>
        <item x="201"/>
        <item x="50"/>
        <item x="156"/>
        <item x="568"/>
        <item x="417"/>
        <item x="52"/>
        <item x="444"/>
        <item x="326"/>
        <item x="600"/>
        <item x="303"/>
        <item x="491"/>
        <item x="586"/>
        <item x="321"/>
        <item x="10"/>
        <item x="559"/>
        <item x="31"/>
        <item x="438"/>
        <item x="262"/>
        <item x="584"/>
        <item x="319"/>
        <item x="5"/>
        <item x="351"/>
        <item x="146"/>
        <item x="215"/>
        <item x="594"/>
        <item x="54"/>
        <item x="633"/>
        <item x="549"/>
        <item x="553"/>
        <item x="425"/>
        <item x="486"/>
        <item x="597"/>
        <item x="185"/>
        <item x="23"/>
        <item x="261"/>
        <item x="468"/>
        <item x="24"/>
        <item x="490"/>
        <item x="621"/>
        <item x="414"/>
        <item x="169"/>
        <item x="569"/>
        <item x="614"/>
        <item x="596"/>
        <item x="640"/>
        <item x="585"/>
        <item x="318"/>
        <item x="413"/>
        <item x="483"/>
        <item x="13"/>
        <item x="26"/>
        <item x="19"/>
        <item x="353"/>
        <item x="551"/>
        <item x="587"/>
        <item x="173"/>
        <item x="574"/>
        <item x="636"/>
        <item x="172"/>
        <item x="320"/>
        <item x="18"/>
        <item x="547"/>
        <item x="250"/>
        <item x="487"/>
        <item x="418"/>
        <item x="459"/>
        <item x="622"/>
        <item x="177"/>
        <item x="448"/>
        <item x="36"/>
        <item x="599"/>
        <item x="577"/>
        <item x="198"/>
        <item x="41"/>
        <item x="197"/>
        <item x="205"/>
        <item x="191"/>
        <item x="199"/>
        <item x="180"/>
        <item x="157"/>
        <item x="192"/>
        <item x="433"/>
        <item x="170"/>
        <item x="598"/>
        <item x="178"/>
        <item x="179"/>
        <item x="174"/>
        <item x="176"/>
        <item x="131"/>
        <item x="514"/>
        <item x="175"/>
        <item x="488"/>
        <item x="354"/>
        <item x="37"/>
        <item x="168"/>
        <item x="144"/>
        <item t="default"/>
      </items>
    </pivotField>
    <pivotField showAll="0"/>
    <pivotField showAll="0"/>
    <pivotField showAll="0"/>
    <pivotField showAll="0"/>
    <pivotField showAll="0"/>
    <pivotField numFmtId="168" showAll="0"/>
    <pivotField numFmtId="168" showAll="0"/>
    <pivotField axis="axisCol" showAll="0">
      <items count="59">
        <item x="57"/>
        <item x="33"/>
        <item x="0"/>
        <item x="51"/>
        <item x="52"/>
        <item x="53"/>
        <item x="5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8"/>
        <item x="13"/>
        <item x="14"/>
        <item x="29"/>
        <item x="44"/>
        <item x="15"/>
        <item x="16"/>
        <item x="34"/>
        <item x="35"/>
        <item x="31"/>
        <item x="30"/>
        <item x="36"/>
        <item x="45"/>
        <item x="37"/>
        <item x="38"/>
        <item x="39"/>
        <item x="17"/>
        <item x="49"/>
        <item x="40"/>
        <item x="18"/>
        <item x="50"/>
        <item x="27"/>
        <item x="47"/>
        <item x="48"/>
        <item x="46"/>
        <item x="19"/>
        <item x="20"/>
        <item x="21"/>
        <item x="41"/>
        <item x="56"/>
        <item x="22"/>
        <item x="23"/>
        <item x="24"/>
        <item x="25"/>
        <item x="42"/>
        <item x="55"/>
        <item x="43"/>
        <item x="26"/>
        <item x="32"/>
        <item t="default"/>
      </items>
    </pivotField>
    <pivotField axis="axisRow" showAll="0">
      <items count="33">
        <item x="0"/>
        <item x="24"/>
        <item x="19"/>
        <item x="3"/>
        <item x="27"/>
        <item x="8"/>
        <item x="11"/>
        <item x="21"/>
        <item x="6"/>
        <item x="5"/>
        <item x="25"/>
        <item x="16"/>
        <item x="17"/>
        <item x="20"/>
        <item x="1"/>
        <item x="29"/>
        <item x="9"/>
        <item x="10"/>
        <item x="30"/>
        <item x="7"/>
        <item x="23"/>
        <item x="13"/>
        <item x="18"/>
        <item x="22"/>
        <item x="2"/>
        <item x="28"/>
        <item x="14"/>
        <item x="4"/>
        <item x="15"/>
        <item x="26"/>
        <item x="31"/>
        <item x="12"/>
        <item t="default"/>
      </items>
    </pivotField>
    <pivotField showAll="0">
      <items count="28">
        <item x="0"/>
        <item x="24"/>
        <item x="18"/>
        <item x="5"/>
        <item x="25"/>
        <item x="11"/>
        <item x="17"/>
        <item x="13"/>
        <item x="2"/>
        <item x="23"/>
        <item x="21"/>
        <item x="3"/>
        <item x="20"/>
        <item x="8"/>
        <item x="12"/>
        <item x="16"/>
        <item x="7"/>
        <item x="1"/>
        <item x="10"/>
        <item x="26"/>
        <item x="22"/>
        <item x="4"/>
        <item x="9"/>
        <item x="14"/>
        <item x="6"/>
        <item x="15"/>
        <item x="19"/>
        <item t="default"/>
      </items>
    </pivotField>
    <pivotField showAll="0">
      <items count="18">
        <item x="0"/>
        <item x="4"/>
        <item x="16"/>
        <item x="9"/>
        <item x="15"/>
        <item x="2"/>
        <item x="14"/>
        <item x="8"/>
        <item x="6"/>
        <item x="3"/>
        <item x="11"/>
        <item x="7"/>
        <item x="1"/>
        <item x="13"/>
        <item x="5"/>
        <item x="10"/>
        <item x="12"/>
        <item t="default"/>
      </items>
    </pivotField>
    <pivotField showAll="0"/>
    <pivotField showAll="0"/>
    <pivotField showAll="0"/>
    <pivotField showAll="0"/>
    <pivotField showAll="0"/>
  </pivotFields>
  <rowFields count="1">
    <field x="17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6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dataFields count="1">
    <dataField name="Count of Total Award Amount (A)" fld="8" subtotal="count" baseField="17" baseItem="28" numFmtId="167"/>
  </dataFields>
  <formats count="1">
    <format dxfId="14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3:AR823" totalsRowShown="0" headerRowDxfId="146">
  <autoFilter ref="A3:AR823"/>
  <sortState ref="A4:AR823">
    <sortCondition ref="A4"/>
  </sortState>
  <tableColumns count="44">
    <tableColumn id="1" name="Buyer" dataDxfId="145"/>
    <tableColumn id="24" name="Team" dataDxfId="144"/>
    <tableColumn id="25" name="Priority" dataDxfId="143"/>
    <tableColumn id="2" name="Master Blanket Number" dataDxfId="142"/>
    <tableColumn id="3" name="Agency" dataDxfId="141"/>
    <tableColumn id="4" name="Contract No." dataDxfId="140"/>
    <tableColumn id="5" name="Title" dataDxfId="139"/>
    <tableColumn id="6" name="Vendor Name" dataDxfId="138"/>
    <tableColumn id="7" name="Total Award Amount (A)" dataDxfId="137" dataCellStyle="Currency"/>
    <tableColumn id="15" name="Amount Spent to Date (B)*" dataDxfId="136" dataCellStyle="Currency">
      <calculatedColumnFormula>-K2028/0.0833333333333333</calculatedColumnFormula>
    </tableColumn>
    <tableColumn id="16" name="Amount Left (A-B)*" dataDxfId="135" dataCellStyle="Currency"/>
    <tableColumn id="8" name="Latest BOE Approval Date" dataDxfId="134"/>
    <tableColumn id="9" name="Current Start Date" dataDxfId="133"/>
    <tableColumn id="10" name="Current Expiration _x000a_Date" dataDxfId="132"/>
    <tableColumn id="17" name="Year" dataDxfId="131" dataCellStyle="Comma">
      <calculatedColumnFormula>YEAR(N4)</calculatedColumnFormula>
    </tableColumn>
    <tableColumn id="18" name="Month" dataDxfId="130">
      <calculatedColumnFormula>MONTH(N4)</calculatedColumnFormula>
    </tableColumn>
    <tableColumn id="19" name="Year-Mo" dataDxfId="129">
      <calculatedColumnFormula>IF(P4&gt;9,CONCATENATE(O4,P4),CONCATENATE(O4,"0",P4))</calculatedColumnFormula>
    </tableColumn>
    <tableColumn id="11" name="Renew Options Remaining" dataDxfId="128"/>
    <tableColumn id="12" name="MBE Goal" dataDxfId="127" dataCellStyle="Percent"/>
    <tableColumn id="13" name="WBE Goal" dataDxfId="126" dataCellStyle="Percent"/>
    <tableColumn id="14" name="Notes / Status" dataDxfId="125"/>
    <tableColumn id="20" name="Requires Additional Quotes to make Release POs?" dataDxfId="124"/>
    <tableColumn id="21" name="Has 1st, 2nd, etc. Call Awarded Vendors?" dataDxfId="123"/>
    <tableColumn id="22" name="Has &quot;Blanket within a Blanket&quot; Authority?" dataDxfId="122"/>
    <tableColumn id="23" name="Special Compliance?" dataDxfId="121">
      <calculatedColumnFormula>IF(Table1[[#This Row],[Requires Additional Quotes to make Release POs?]]="",IF(Table1[[#This Row],[Has 1st, 2nd, etc. Call Awarded Vendors?]]="",IF(Table1[[#This Row],[Has "Blanket within a Blanket" Authority?]]="","Normal","Special"),"Special"),"Special")</calculatedColumnFormula>
    </tableColumn>
    <tableColumn id="26" name="Column1" dataDxfId="120"/>
    <tableColumn id="27" name="Column2" dataDxfId="119"/>
    <tableColumn id="28" name="Column3" dataDxfId="118"/>
    <tableColumn id="29" name="Column4" dataDxfId="117"/>
    <tableColumn id="30" name="Column5" dataDxfId="116"/>
    <tableColumn id="31" name="Column6" dataDxfId="115"/>
    <tableColumn id="32" name="Column7" dataDxfId="114"/>
    <tableColumn id="33" name="Column8" dataDxfId="113"/>
    <tableColumn id="34" name="Column9" dataDxfId="112"/>
    <tableColumn id="35" name="Column10" dataDxfId="111"/>
    <tableColumn id="36" name="Column11" dataDxfId="110"/>
    <tableColumn id="37" name="Column12" dataDxfId="109"/>
    <tableColumn id="38" name="Column13" dataDxfId="108"/>
    <tableColumn id="39" name="Column14" dataDxfId="107"/>
    <tableColumn id="40" name="Column15" dataDxfId="106"/>
    <tableColumn id="41" name="Column16" dataDxfId="105"/>
    <tableColumn id="42" name="Column17" dataDxfId="104"/>
    <tableColumn id="43" name="Column18" dataDxfId="103"/>
    <tableColumn id="44" name="Column19" dataDxfId="10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7"/>
  <sheetViews>
    <sheetView workbookViewId="0">
      <selection activeCell="P37" sqref="P37"/>
    </sheetView>
  </sheetViews>
  <sheetFormatPr defaultRowHeight="12.75" x14ac:dyDescent="0.2"/>
  <cols>
    <col min="1" max="1" width="31.42578125" bestFit="1" customWidth="1"/>
    <col min="2" max="2" width="17" customWidth="1"/>
    <col min="3" max="4" width="7" bestFit="1" customWidth="1"/>
    <col min="5" max="5" width="7" customWidth="1"/>
    <col min="6" max="49" width="7" bestFit="1" customWidth="1"/>
    <col min="50" max="50" width="7" customWidth="1"/>
    <col min="51" max="55" width="7" bestFit="1" customWidth="1"/>
    <col min="56" max="56" width="7" customWidth="1"/>
    <col min="57" max="59" width="7" bestFit="1" customWidth="1"/>
    <col min="60" max="60" width="11.7109375" bestFit="1" customWidth="1"/>
    <col min="61" max="116" width="30.28515625" customWidth="1"/>
    <col min="117" max="117" width="35.5703125" customWidth="1"/>
    <col min="118" max="118" width="26" bestFit="1" customWidth="1"/>
  </cols>
  <sheetData>
    <row r="3" spans="1:60" x14ac:dyDescent="0.2">
      <c r="A3" s="330" t="s">
        <v>325</v>
      </c>
      <c r="B3" s="330" t="s">
        <v>299</v>
      </c>
    </row>
    <row r="4" spans="1:60" x14ac:dyDescent="0.2">
      <c r="A4" s="330" t="s">
        <v>298</v>
      </c>
      <c r="B4" t="s">
        <v>222</v>
      </c>
      <c r="C4" t="s">
        <v>223</v>
      </c>
      <c r="D4" t="s">
        <v>224</v>
      </c>
      <c r="E4" t="s">
        <v>225</v>
      </c>
      <c r="F4" t="s">
        <v>226</v>
      </c>
      <c r="G4" t="s">
        <v>227</v>
      </c>
      <c r="H4" t="s">
        <v>228</v>
      </c>
      <c r="I4" t="s">
        <v>229</v>
      </c>
      <c r="J4" t="s">
        <v>230</v>
      </c>
      <c r="K4" t="s">
        <v>231</v>
      </c>
      <c r="L4" t="s">
        <v>232</v>
      </c>
      <c r="M4" t="s">
        <v>233</v>
      </c>
      <c r="N4" t="s">
        <v>234</v>
      </c>
      <c r="O4" t="s">
        <v>235</v>
      </c>
      <c r="P4" t="s">
        <v>236</v>
      </c>
      <c r="Q4" t="s">
        <v>237</v>
      </c>
      <c r="R4" t="s">
        <v>238</v>
      </c>
      <c r="S4" t="s">
        <v>239</v>
      </c>
      <c r="T4" t="s">
        <v>240</v>
      </c>
      <c r="U4" t="s">
        <v>241</v>
      </c>
      <c r="V4" t="s">
        <v>242</v>
      </c>
      <c r="W4" t="s">
        <v>243</v>
      </c>
      <c r="X4" t="s">
        <v>244</v>
      </c>
      <c r="Y4" t="s">
        <v>245</v>
      </c>
      <c r="Z4" t="s">
        <v>246</v>
      </c>
      <c r="AA4" t="s">
        <v>247</v>
      </c>
      <c r="AB4" t="s">
        <v>248</v>
      </c>
      <c r="AC4" t="s">
        <v>249</v>
      </c>
      <c r="AD4" t="s">
        <v>250</v>
      </c>
      <c r="AE4" t="s">
        <v>251</v>
      </c>
      <c r="AF4" t="s">
        <v>252</v>
      </c>
      <c r="AG4" t="s">
        <v>253</v>
      </c>
      <c r="AH4" t="s">
        <v>254</v>
      </c>
      <c r="AI4" t="s">
        <v>255</v>
      </c>
      <c r="AJ4" t="s">
        <v>256</v>
      </c>
      <c r="AK4" t="s">
        <v>257</v>
      </c>
      <c r="AL4" t="s">
        <v>258</v>
      </c>
      <c r="AM4" t="s">
        <v>259</v>
      </c>
      <c r="AN4" t="s">
        <v>260</v>
      </c>
      <c r="AO4" t="s">
        <v>261</v>
      </c>
      <c r="AP4" t="s">
        <v>262</v>
      </c>
      <c r="AQ4" t="s">
        <v>263</v>
      </c>
      <c r="AR4" t="s">
        <v>295</v>
      </c>
      <c r="AS4" t="s">
        <v>264</v>
      </c>
      <c r="AT4" t="s">
        <v>265</v>
      </c>
      <c r="AU4" t="s">
        <v>266</v>
      </c>
      <c r="AV4" t="s">
        <v>267</v>
      </c>
      <c r="AW4" t="s">
        <v>268</v>
      </c>
      <c r="AX4" t="s">
        <v>269</v>
      </c>
      <c r="AY4" t="s">
        <v>270</v>
      </c>
      <c r="AZ4" t="s">
        <v>271</v>
      </c>
      <c r="BA4" t="s">
        <v>272</v>
      </c>
      <c r="BB4" t="s">
        <v>273</v>
      </c>
      <c r="BC4" t="s">
        <v>274</v>
      </c>
      <c r="BD4" t="s">
        <v>275</v>
      </c>
      <c r="BE4" t="s">
        <v>276</v>
      </c>
      <c r="BF4" t="s">
        <v>277</v>
      </c>
      <c r="BG4" t="s">
        <v>306</v>
      </c>
      <c r="BH4" t="s">
        <v>221</v>
      </c>
    </row>
    <row r="5" spans="1:60" x14ac:dyDescent="0.2">
      <c r="A5" s="331">
        <v>0</v>
      </c>
      <c r="B5" s="339"/>
      <c r="C5" s="339">
        <v>2</v>
      </c>
      <c r="D5" s="339">
        <v>3</v>
      </c>
      <c r="E5" s="339">
        <v>2</v>
      </c>
      <c r="F5" s="339">
        <v>3</v>
      </c>
      <c r="G5" s="339">
        <v>1</v>
      </c>
      <c r="H5" s="339">
        <v>1</v>
      </c>
      <c r="I5" s="339">
        <v>4</v>
      </c>
      <c r="J5" s="339">
        <v>6</v>
      </c>
      <c r="K5" s="339">
        <v>10</v>
      </c>
      <c r="L5" s="339">
        <v>6</v>
      </c>
      <c r="M5" s="339">
        <v>20</v>
      </c>
      <c r="N5" s="339">
        <v>25</v>
      </c>
      <c r="O5" s="339">
        <v>12</v>
      </c>
      <c r="P5" s="339">
        <v>43</v>
      </c>
      <c r="Q5" s="339">
        <v>13</v>
      </c>
      <c r="R5" s="339">
        <v>18</v>
      </c>
      <c r="S5" s="339">
        <v>36</v>
      </c>
      <c r="T5" s="339">
        <v>20</v>
      </c>
      <c r="U5" s="339">
        <v>23</v>
      </c>
      <c r="V5" s="339">
        <v>35</v>
      </c>
      <c r="W5" s="339">
        <v>17</v>
      </c>
      <c r="X5" s="339">
        <v>16</v>
      </c>
      <c r="Y5" s="339">
        <v>11</v>
      </c>
      <c r="Z5" s="339">
        <v>3</v>
      </c>
      <c r="AA5" s="339">
        <v>6</v>
      </c>
      <c r="AB5" s="339">
        <v>6</v>
      </c>
      <c r="AC5" s="339">
        <v>3</v>
      </c>
      <c r="AD5" s="339"/>
      <c r="AE5" s="339">
        <v>4</v>
      </c>
      <c r="AF5" s="339">
        <v>10</v>
      </c>
      <c r="AG5" s="339">
        <v>3</v>
      </c>
      <c r="AH5" s="339">
        <v>2</v>
      </c>
      <c r="AI5" s="339">
        <v>1</v>
      </c>
      <c r="AJ5" s="339">
        <v>1</v>
      </c>
      <c r="AK5" s="339">
        <v>2</v>
      </c>
      <c r="AL5" s="339">
        <v>1</v>
      </c>
      <c r="AM5" s="339">
        <v>1</v>
      </c>
      <c r="AN5" s="339">
        <v>4</v>
      </c>
      <c r="AO5" s="339"/>
      <c r="AP5" s="339">
        <v>1</v>
      </c>
      <c r="AQ5" s="339"/>
      <c r="AR5" s="339">
        <v>1</v>
      </c>
      <c r="AS5" s="339">
        <v>1</v>
      </c>
      <c r="AT5" s="339">
        <v>2</v>
      </c>
      <c r="AU5" s="339">
        <v>3</v>
      </c>
      <c r="AV5" s="339">
        <v>2</v>
      </c>
      <c r="AW5" s="339">
        <v>2</v>
      </c>
      <c r="AX5" s="339"/>
      <c r="AY5" s="339">
        <v>1</v>
      </c>
      <c r="AZ5" s="339"/>
      <c r="BA5" s="339"/>
      <c r="BB5" s="339"/>
      <c r="BC5" s="339">
        <v>3</v>
      </c>
      <c r="BD5" s="339">
        <v>1</v>
      </c>
      <c r="BE5" s="339">
        <v>1</v>
      </c>
      <c r="BF5" s="339"/>
      <c r="BG5" s="339">
        <v>2</v>
      </c>
      <c r="BH5" s="339">
        <v>394</v>
      </c>
    </row>
    <row r="6" spans="1:60" x14ac:dyDescent="0.2">
      <c r="A6" s="331" t="s">
        <v>198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>
        <v>1</v>
      </c>
      <c r="Q6" s="339"/>
      <c r="R6" s="339"/>
      <c r="S6" s="339"/>
      <c r="T6" s="339"/>
      <c r="U6" s="339"/>
      <c r="V6" s="339"/>
      <c r="W6" s="339"/>
      <c r="X6" s="339"/>
      <c r="Y6" s="339">
        <v>1</v>
      </c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>
        <v>2</v>
      </c>
    </row>
    <row r="7" spans="1:60" x14ac:dyDescent="0.2">
      <c r="A7" s="331" t="s">
        <v>283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>
        <v>1</v>
      </c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>
        <v>1</v>
      </c>
    </row>
    <row r="8" spans="1:60" x14ac:dyDescent="0.2">
      <c r="A8" s="331" t="s">
        <v>86</v>
      </c>
      <c r="B8" s="339"/>
      <c r="C8" s="339"/>
      <c r="D8" s="339"/>
      <c r="E8" s="339"/>
      <c r="F8" s="339"/>
      <c r="G8" s="339"/>
      <c r="H8" s="339"/>
      <c r="I8" s="339"/>
      <c r="J8" s="339"/>
      <c r="K8" s="339">
        <v>1</v>
      </c>
      <c r="L8" s="339">
        <v>8</v>
      </c>
      <c r="M8" s="339">
        <v>12</v>
      </c>
      <c r="N8" s="339">
        <v>11</v>
      </c>
      <c r="O8" s="339">
        <v>7</v>
      </c>
      <c r="P8" s="339">
        <v>22</v>
      </c>
      <c r="Q8" s="339">
        <v>16</v>
      </c>
      <c r="R8" s="339">
        <v>13</v>
      </c>
      <c r="S8" s="339">
        <v>11</v>
      </c>
      <c r="T8" s="339">
        <v>9</v>
      </c>
      <c r="U8" s="339">
        <v>15</v>
      </c>
      <c r="V8" s="339">
        <v>17</v>
      </c>
      <c r="W8" s="339">
        <v>11</v>
      </c>
      <c r="X8" s="339">
        <v>2</v>
      </c>
      <c r="Y8" s="339">
        <v>2</v>
      </c>
      <c r="Z8" s="339"/>
      <c r="AA8" s="339"/>
      <c r="AB8" s="339"/>
      <c r="AC8" s="339">
        <v>1</v>
      </c>
      <c r="AD8" s="339"/>
      <c r="AE8" s="339"/>
      <c r="AF8" s="339"/>
      <c r="AG8" s="339"/>
      <c r="AH8" s="339"/>
      <c r="AI8" s="339"/>
      <c r="AJ8" s="339">
        <v>1</v>
      </c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>
        <v>159</v>
      </c>
    </row>
    <row r="9" spans="1:60" x14ac:dyDescent="0.2">
      <c r="A9" s="331" t="s">
        <v>184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>
        <v>1</v>
      </c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>
        <v>1</v>
      </c>
    </row>
    <row r="10" spans="1:60" x14ac:dyDescent="0.2">
      <c r="A10" s="331" t="s">
        <v>162</v>
      </c>
      <c r="B10" s="339"/>
      <c r="C10" s="339"/>
      <c r="D10" s="339"/>
      <c r="E10" s="339"/>
      <c r="F10" s="339"/>
      <c r="G10" s="339"/>
      <c r="H10" s="339"/>
      <c r="I10" s="339"/>
      <c r="J10" s="339">
        <v>1</v>
      </c>
      <c r="K10" s="339"/>
      <c r="L10" s="339"/>
      <c r="M10" s="339"/>
      <c r="N10" s="339"/>
      <c r="O10" s="339"/>
      <c r="P10" s="339">
        <v>2</v>
      </c>
      <c r="Q10" s="339"/>
      <c r="R10" s="339"/>
      <c r="S10" s="339"/>
      <c r="T10" s="339"/>
      <c r="U10" s="339"/>
      <c r="V10" s="339"/>
      <c r="W10" s="339">
        <v>1</v>
      </c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>
        <v>4</v>
      </c>
    </row>
    <row r="11" spans="1:60" x14ac:dyDescent="0.2">
      <c r="A11" s="331" t="s">
        <v>32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>
        <v>1</v>
      </c>
      <c r="M11" s="339"/>
      <c r="N11" s="339">
        <v>1</v>
      </c>
      <c r="O11" s="339"/>
      <c r="P11" s="339">
        <v>1</v>
      </c>
      <c r="Q11" s="339"/>
      <c r="R11" s="339"/>
      <c r="S11" s="339"/>
      <c r="T11" s="339"/>
      <c r="U11" s="339">
        <v>3</v>
      </c>
      <c r="V11" s="339">
        <v>4</v>
      </c>
      <c r="W11" s="339">
        <v>1</v>
      </c>
      <c r="X11" s="339">
        <v>2</v>
      </c>
      <c r="Y11" s="339">
        <v>1</v>
      </c>
      <c r="Z11" s="339"/>
      <c r="AA11" s="339"/>
      <c r="AB11" s="339">
        <v>1</v>
      </c>
      <c r="AC11" s="339">
        <v>5</v>
      </c>
      <c r="AD11" s="339">
        <v>2</v>
      </c>
      <c r="AE11" s="339">
        <v>1</v>
      </c>
      <c r="AF11" s="339">
        <v>1</v>
      </c>
      <c r="AG11" s="339">
        <v>2</v>
      </c>
      <c r="AH11" s="339"/>
      <c r="AI11" s="339">
        <v>5</v>
      </c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>
        <v>1</v>
      </c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>
        <v>32</v>
      </c>
    </row>
    <row r="12" spans="1:60" x14ac:dyDescent="0.2">
      <c r="A12" s="331" t="s">
        <v>74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>
        <v>9</v>
      </c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>
        <v>9</v>
      </c>
    </row>
    <row r="13" spans="1:60" x14ac:dyDescent="0.2">
      <c r="A13" s="331" t="s">
        <v>77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>
        <v>1</v>
      </c>
      <c r="AG13" s="339"/>
      <c r="AH13" s="339"/>
      <c r="AI13" s="339"/>
      <c r="AJ13" s="339">
        <v>1</v>
      </c>
      <c r="AK13" s="339">
        <v>1</v>
      </c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>
        <v>1</v>
      </c>
      <c r="BA13" s="339"/>
      <c r="BB13" s="339"/>
      <c r="BC13" s="339"/>
      <c r="BD13" s="339"/>
      <c r="BE13" s="339"/>
      <c r="BF13" s="339"/>
      <c r="BG13" s="339"/>
      <c r="BH13" s="339">
        <v>4</v>
      </c>
    </row>
    <row r="14" spans="1:60" x14ac:dyDescent="0.2">
      <c r="A14" s="331" t="s">
        <v>41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>
        <v>1</v>
      </c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>
        <v>1</v>
      </c>
      <c r="AI14" s="339"/>
      <c r="AJ14" s="339"/>
      <c r="AK14" s="339"/>
      <c r="AL14" s="339">
        <v>1</v>
      </c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>
        <v>1</v>
      </c>
      <c r="BA14" s="339"/>
      <c r="BB14" s="339"/>
      <c r="BC14" s="339"/>
      <c r="BD14" s="339"/>
      <c r="BE14" s="339"/>
      <c r="BF14" s="339"/>
      <c r="BG14" s="339"/>
      <c r="BH14" s="339">
        <v>4</v>
      </c>
    </row>
    <row r="15" spans="1:60" x14ac:dyDescent="0.2">
      <c r="A15" s="331" t="s">
        <v>311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>
        <v>1</v>
      </c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>
        <v>1</v>
      </c>
    </row>
    <row r="16" spans="1:60" x14ac:dyDescent="0.2">
      <c r="A16" s="331" t="s">
        <v>303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>
        <v>1</v>
      </c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>
        <v>1</v>
      </c>
    </row>
    <row r="17" spans="1:60" x14ac:dyDescent="0.2">
      <c r="A17" s="331" t="s">
        <v>59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>
        <v>3</v>
      </c>
      <c r="O17" s="339"/>
      <c r="P17" s="339"/>
      <c r="Q17" s="339"/>
      <c r="R17" s="339"/>
      <c r="S17" s="339"/>
      <c r="T17" s="339"/>
      <c r="U17" s="339"/>
      <c r="V17" s="339">
        <v>1</v>
      </c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>
        <v>4</v>
      </c>
    </row>
    <row r="18" spans="1:60" x14ac:dyDescent="0.2">
      <c r="A18" s="331" t="s">
        <v>175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>
        <v>1</v>
      </c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>
        <v>1</v>
      </c>
    </row>
    <row r="19" spans="1:60" x14ac:dyDescent="0.2">
      <c r="A19" s="331" t="s">
        <v>23</v>
      </c>
      <c r="B19" s="339">
        <v>4</v>
      </c>
      <c r="C19" s="339"/>
      <c r="D19" s="339"/>
      <c r="E19" s="339"/>
      <c r="F19" s="339"/>
      <c r="G19" s="339"/>
      <c r="H19" s="339"/>
      <c r="I19" s="339">
        <v>3</v>
      </c>
      <c r="J19" s="339"/>
      <c r="K19" s="339">
        <v>2</v>
      </c>
      <c r="L19" s="339">
        <v>1</v>
      </c>
      <c r="M19" s="339">
        <v>4</v>
      </c>
      <c r="N19" s="339">
        <v>4</v>
      </c>
      <c r="O19" s="339">
        <v>9</v>
      </c>
      <c r="P19" s="339">
        <v>8</v>
      </c>
      <c r="Q19" s="339">
        <v>11</v>
      </c>
      <c r="R19" s="339">
        <v>29</v>
      </c>
      <c r="S19" s="339">
        <v>16</v>
      </c>
      <c r="T19" s="339">
        <v>10</v>
      </c>
      <c r="U19" s="339">
        <v>14</v>
      </c>
      <c r="V19" s="339">
        <v>14</v>
      </c>
      <c r="W19" s="339">
        <v>12</v>
      </c>
      <c r="X19" s="339">
        <v>4</v>
      </c>
      <c r="Y19" s="339"/>
      <c r="Z19" s="339">
        <v>2</v>
      </c>
      <c r="AA19" s="339">
        <v>1</v>
      </c>
      <c r="AB19" s="339">
        <v>5</v>
      </c>
      <c r="AC19" s="339">
        <v>1</v>
      </c>
      <c r="AD19" s="339">
        <v>5</v>
      </c>
      <c r="AE19" s="339">
        <v>6</v>
      </c>
      <c r="AF19" s="339">
        <v>12</v>
      </c>
      <c r="AG19" s="339">
        <v>2</v>
      </c>
      <c r="AH19" s="339">
        <v>11</v>
      </c>
      <c r="AI19" s="339"/>
      <c r="AJ19" s="339">
        <v>4</v>
      </c>
      <c r="AK19" s="339">
        <v>5</v>
      </c>
      <c r="AL19" s="339">
        <v>21</v>
      </c>
      <c r="AM19" s="339">
        <v>3</v>
      </c>
      <c r="AN19" s="339">
        <v>7</v>
      </c>
      <c r="AO19" s="339">
        <v>4</v>
      </c>
      <c r="AP19" s="339">
        <v>11</v>
      </c>
      <c r="AQ19" s="339">
        <v>1</v>
      </c>
      <c r="AR19" s="339">
        <v>4</v>
      </c>
      <c r="AS19" s="339">
        <v>4</v>
      </c>
      <c r="AT19" s="339">
        <v>8</v>
      </c>
      <c r="AU19" s="339">
        <v>8</v>
      </c>
      <c r="AV19" s="339"/>
      <c r="AW19" s="339"/>
      <c r="AX19" s="339"/>
      <c r="AY19" s="339"/>
      <c r="AZ19" s="339"/>
      <c r="BA19" s="339">
        <v>1</v>
      </c>
      <c r="BB19" s="339"/>
      <c r="BC19" s="339"/>
      <c r="BD19" s="339"/>
      <c r="BE19" s="339"/>
      <c r="BF19" s="339"/>
      <c r="BG19" s="339"/>
      <c r="BH19" s="339">
        <v>271</v>
      </c>
    </row>
    <row r="20" spans="1:60" x14ac:dyDescent="0.2">
      <c r="A20" s="331" t="s">
        <v>54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>
        <v>1</v>
      </c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>
        <v>1</v>
      </c>
    </row>
    <row r="21" spans="1:60" x14ac:dyDescent="0.2">
      <c r="A21" s="331" t="s">
        <v>278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>
        <v>1</v>
      </c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>
        <v>1</v>
      </c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>
        <v>1</v>
      </c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>
        <v>3</v>
      </c>
    </row>
    <row r="22" spans="1:60" x14ac:dyDescent="0.2">
      <c r="A22" s="331" t="s">
        <v>39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>
        <v>1</v>
      </c>
      <c r="L22" s="339"/>
      <c r="M22" s="339"/>
      <c r="N22" s="339"/>
      <c r="O22" s="339">
        <v>2</v>
      </c>
      <c r="P22" s="339">
        <v>1</v>
      </c>
      <c r="Q22" s="339">
        <v>1</v>
      </c>
      <c r="R22" s="339"/>
      <c r="S22" s="339"/>
      <c r="T22" s="339">
        <v>13</v>
      </c>
      <c r="U22" s="339">
        <v>1</v>
      </c>
      <c r="V22" s="339"/>
      <c r="W22" s="339"/>
      <c r="X22" s="339"/>
      <c r="Y22" s="339">
        <v>1</v>
      </c>
      <c r="Z22" s="339"/>
      <c r="AA22" s="339">
        <v>1</v>
      </c>
      <c r="AB22" s="339">
        <v>1</v>
      </c>
      <c r="AC22" s="339"/>
      <c r="AD22" s="339"/>
      <c r="AE22" s="339"/>
      <c r="AF22" s="339">
        <v>1</v>
      </c>
      <c r="AG22" s="339"/>
      <c r="AH22" s="339"/>
      <c r="AI22" s="339">
        <v>2</v>
      </c>
      <c r="AJ22" s="339">
        <v>1</v>
      </c>
      <c r="AK22" s="339"/>
      <c r="AL22" s="339"/>
      <c r="AM22" s="339"/>
      <c r="AN22" s="339"/>
      <c r="AO22" s="339"/>
      <c r="AP22" s="339">
        <v>1</v>
      </c>
      <c r="AQ22" s="339"/>
      <c r="AR22" s="339"/>
      <c r="AS22" s="339">
        <v>1</v>
      </c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>
        <v>28</v>
      </c>
    </row>
    <row r="23" spans="1:60" x14ac:dyDescent="0.2">
      <c r="A23" s="331" t="s">
        <v>150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>
        <v>1</v>
      </c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>
        <v>1</v>
      </c>
    </row>
    <row r="24" spans="1:60" x14ac:dyDescent="0.2">
      <c r="A24" s="331" t="s">
        <v>164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>
        <v>4</v>
      </c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>
        <v>1</v>
      </c>
      <c r="BG24" s="339"/>
      <c r="BH24" s="339">
        <v>5</v>
      </c>
    </row>
    <row r="25" spans="1:60" x14ac:dyDescent="0.2">
      <c r="A25" s="331" t="s">
        <v>63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>
        <v>1</v>
      </c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>
        <v>1</v>
      </c>
    </row>
    <row r="26" spans="1:60" x14ac:dyDescent="0.2">
      <c r="A26" s="331" t="s">
        <v>93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>
        <v>1</v>
      </c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>
        <v>1</v>
      </c>
    </row>
    <row r="27" spans="1:60" x14ac:dyDescent="0.2">
      <c r="A27" s="331" t="s">
        <v>29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>
        <v>10</v>
      </c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>
        <v>10</v>
      </c>
    </row>
    <row r="28" spans="1:60" x14ac:dyDescent="0.2">
      <c r="A28" s="331" t="s">
        <v>105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>
        <v>1</v>
      </c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>
        <v>1</v>
      </c>
    </row>
    <row r="29" spans="1:60" x14ac:dyDescent="0.2">
      <c r="A29" s="331" t="s">
        <v>21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>
        <v>1</v>
      </c>
      <c r="L29" s="339">
        <v>3</v>
      </c>
      <c r="M29" s="339">
        <v>10</v>
      </c>
      <c r="N29" s="339">
        <v>4</v>
      </c>
      <c r="O29" s="339">
        <v>2</v>
      </c>
      <c r="P29" s="339">
        <v>13</v>
      </c>
      <c r="Q29" s="339">
        <v>6</v>
      </c>
      <c r="R29" s="339">
        <v>8</v>
      </c>
      <c r="S29" s="339">
        <v>4</v>
      </c>
      <c r="T29" s="339">
        <v>8</v>
      </c>
      <c r="U29" s="339">
        <v>5</v>
      </c>
      <c r="V29" s="339">
        <v>10</v>
      </c>
      <c r="W29" s="339">
        <v>6</v>
      </c>
      <c r="X29" s="339">
        <v>1</v>
      </c>
      <c r="Y29" s="339">
        <v>1</v>
      </c>
      <c r="Z29" s="339">
        <v>3</v>
      </c>
      <c r="AA29" s="339">
        <v>1</v>
      </c>
      <c r="AB29" s="339"/>
      <c r="AC29" s="339"/>
      <c r="AD29" s="339"/>
      <c r="AE29" s="339"/>
      <c r="AF29" s="339"/>
      <c r="AG29" s="339"/>
      <c r="AH29" s="339">
        <v>1</v>
      </c>
      <c r="AI29" s="339"/>
      <c r="AJ29" s="339"/>
      <c r="AK29" s="339">
        <v>1</v>
      </c>
      <c r="AL29" s="339"/>
      <c r="AM29" s="339"/>
      <c r="AN29" s="339">
        <v>2</v>
      </c>
      <c r="AO29" s="339"/>
      <c r="AP29" s="339"/>
      <c r="AQ29" s="339"/>
      <c r="AR29" s="339"/>
      <c r="AS29" s="339"/>
      <c r="AT29" s="339">
        <v>4</v>
      </c>
      <c r="AU29" s="339"/>
      <c r="AV29" s="339"/>
      <c r="AW29" s="339"/>
      <c r="AX29" s="339"/>
      <c r="AY29" s="339"/>
      <c r="AZ29" s="339"/>
      <c r="BA29" s="339">
        <v>1</v>
      </c>
      <c r="BB29" s="339">
        <v>1</v>
      </c>
      <c r="BC29" s="339"/>
      <c r="BD29" s="339"/>
      <c r="BE29" s="339"/>
      <c r="BF29" s="339"/>
      <c r="BG29" s="339"/>
      <c r="BH29" s="339">
        <v>96</v>
      </c>
    </row>
    <row r="30" spans="1:60" x14ac:dyDescent="0.2">
      <c r="A30" s="331" t="s">
        <v>179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>
        <v>1</v>
      </c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>
        <v>1</v>
      </c>
    </row>
    <row r="31" spans="1:60" x14ac:dyDescent="0.2">
      <c r="A31" s="331" t="s">
        <v>58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>
        <v>2</v>
      </c>
      <c r="AG31" s="339"/>
      <c r="AH31" s="339"/>
      <c r="AI31" s="339">
        <v>1</v>
      </c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>
        <v>3</v>
      </c>
    </row>
    <row r="32" spans="1:60" x14ac:dyDescent="0.2">
      <c r="A32" s="331" t="s">
        <v>24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>
        <v>1</v>
      </c>
      <c r="M32" s="339"/>
      <c r="N32" s="339">
        <v>4</v>
      </c>
      <c r="O32" s="339">
        <v>1</v>
      </c>
      <c r="P32" s="339">
        <v>5</v>
      </c>
      <c r="Q32" s="339">
        <v>3</v>
      </c>
      <c r="R32" s="339">
        <v>1</v>
      </c>
      <c r="S32" s="339">
        <v>4</v>
      </c>
      <c r="T32" s="339"/>
      <c r="U32" s="339"/>
      <c r="V32" s="339">
        <v>18</v>
      </c>
      <c r="W32" s="339">
        <v>1</v>
      </c>
      <c r="X32" s="339">
        <v>1</v>
      </c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>
        <v>39</v>
      </c>
    </row>
    <row r="33" spans="1:60" x14ac:dyDescent="0.2">
      <c r="A33" s="331" t="s">
        <v>34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>
        <v>1</v>
      </c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>
        <v>1</v>
      </c>
      <c r="AJ33" s="339"/>
      <c r="AK33" s="339">
        <v>1</v>
      </c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>
        <v>1</v>
      </c>
      <c r="BG33" s="339"/>
      <c r="BH33" s="339">
        <v>4</v>
      </c>
    </row>
    <row r="34" spans="1:60" x14ac:dyDescent="0.2">
      <c r="A34" s="331" t="s">
        <v>201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>
        <v>1</v>
      </c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>
        <v>1</v>
      </c>
    </row>
    <row r="35" spans="1:60" x14ac:dyDescent="0.2">
      <c r="A35" s="331" t="s">
        <v>147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>
        <v>1</v>
      </c>
      <c r="AY35" s="339"/>
      <c r="AZ35" s="339"/>
      <c r="BA35" s="339"/>
      <c r="BB35" s="339"/>
      <c r="BC35" s="339"/>
      <c r="BD35" s="339"/>
      <c r="BE35" s="339"/>
      <c r="BF35" s="339"/>
      <c r="BG35" s="339"/>
      <c r="BH35" s="339">
        <v>1</v>
      </c>
    </row>
    <row r="36" spans="1:60" x14ac:dyDescent="0.2">
      <c r="A36" s="331" t="s">
        <v>280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>
        <v>1</v>
      </c>
      <c r="T36" s="339"/>
      <c r="U36" s="339"/>
      <c r="V36" s="339"/>
      <c r="W36" s="339">
        <v>1</v>
      </c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>
        <v>2</v>
      </c>
    </row>
    <row r="37" spans="1:60" x14ac:dyDescent="0.2">
      <c r="A37" s="331" t="s">
        <v>221</v>
      </c>
      <c r="B37" s="339">
        <v>4</v>
      </c>
      <c r="C37" s="339">
        <v>2</v>
      </c>
      <c r="D37" s="339">
        <v>3</v>
      </c>
      <c r="E37" s="339">
        <v>2</v>
      </c>
      <c r="F37" s="339">
        <v>3</v>
      </c>
      <c r="G37" s="339">
        <v>1</v>
      </c>
      <c r="H37" s="339">
        <v>1</v>
      </c>
      <c r="I37" s="339">
        <v>7</v>
      </c>
      <c r="J37" s="339">
        <v>7</v>
      </c>
      <c r="K37" s="339">
        <v>16</v>
      </c>
      <c r="L37" s="339">
        <v>20</v>
      </c>
      <c r="M37" s="339">
        <v>46</v>
      </c>
      <c r="N37" s="339">
        <v>52</v>
      </c>
      <c r="O37" s="339">
        <v>35</v>
      </c>
      <c r="P37" s="339">
        <v>98</v>
      </c>
      <c r="Q37" s="339">
        <v>60</v>
      </c>
      <c r="R37" s="339">
        <v>70</v>
      </c>
      <c r="S37" s="339">
        <v>72</v>
      </c>
      <c r="T37" s="339">
        <v>71</v>
      </c>
      <c r="U37" s="339">
        <v>62</v>
      </c>
      <c r="V37" s="339">
        <v>99</v>
      </c>
      <c r="W37" s="339">
        <v>50</v>
      </c>
      <c r="X37" s="339">
        <v>27</v>
      </c>
      <c r="Y37" s="339">
        <v>18</v>
      </c>
      <c r="Z37" s="339">
        <v>8</v>
      </c>
      <c r="AA37" s="339">
        <v>9</v>
      </c>
      <c r="AB37" s="339">
        <v>14</v>
      </c>
      <c r="AC37" s="339">
        <v>10</v>
      </c>
      <c r="AD37" s="339">
        <v>7</v>
      </c>
      <c r="AE37" s="339">
        <v>12</v>
      </c>
      <c r="AF37" s="339">
        <v>31</v>
      </c>
      <c r="AG37" s="339">
        <v>8</v>
      </c>
      <c r="AH37" s="339">
        <v>15</v>
      </c>
      <c r="AI37" s="339">
        <v>10</v>
      </c>
      <c r="AJ37" s="339">
        <v>8</v>
      </c>
      <c r="AK37" s="339">
        <v>11</v>
      </c>
      <c r="AL37" s="339">
        <v>24</v>
      </c>
      <c r="AM37" s="339">
        <v>4</v>
      </c>
      <c r="AN37" s="339">
        <v>13</v>
      </c>
      <c r="AO37" s="339">
        <v>4</v>
      </c>
      <c r="AP37" s="339">
        <v>13</v>
      </c>
      <c r="AQ37" s="339">
        <v>1</v>
      </c>
      <c r="AR37" s="339">
        <v>6</v>
      </c>
      <c r="AS37" s="339">
        <v>6</v>
      </c>
      <c r="AT37" s="339">
        <v>15</v>
      </c>
      <c r="AU37" s="339">
        <v>11</v>
      </c>
      <c r="AV37" s="339">
        <v>2</v>
      </c>
      <c r="AW37" s="339">
        <v>2</v>
      </c>
      <c r="AX37" s="339">
        <v>1</v>
      </c>
      <c r="AY37" s="339">
        <v>1</v>
      </c>
      <c r="AZ37" s="339">
        <v>2</v>
      </c>
      <c r="BA37" s="339">
        <v>2</v>
      </c>
      <c r="BB37" s="339">
        <v>1</v>
      </c>
      <c r="BC37" s="339">
        <v>3</v>
      </c>
      <c r="BD37" s="339">
        <v>1</v>
      </c>
      <c r="BE37" s="339">
        <v>1</v>
      </c>
      <c r="BF37" s="339">
        <v>2</v>
      </c>
      <c r="BG37" s="339">
        <v>2</v>
      </c>
      <c r="BH37" s="339">
        <v>1086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N823"/>
  <sheetViews>
    <sheetView tabSelected="1" topLeftCell="A3" zoomScaleNormal="100" zoomScaleSheetLayoutView="100" workbookViewId="0">
      <pane ySplit="1" topLeftCell="A4" activePane="bottomLeft" state="frozen"/>
      <selection activeCell="A3" sqref="A3"/>
      <selection pane="bottomLeft" activeCell="A4" sqref="A4"/>
    </sheetView>
  </sheetViews>
  <sheetFormatPr defaultColWidth="9.140625" defaultRowHeight="43.5" customHeight="1" x14ac:dyDescent="0.2"/>
  <cols>
    <col min="1" max="1" width="15" style="407" customWidth="1"/>
    <col min="2" max="2" width="8.140625" style="407" hidden="1" customWidth="1"/>
    <col min="3" max="3" width="7.7109375" style="407" hidden="1" customWidth="1"/>
    <col min="4" max="4" width="12.7109375" style="407" bestFit="1" customWidth="1"/>
    <col min="5" max="5" width="15.28515625" style="407" customWidth="1"/>
    <col min="6" max="6" width="19.7109375" style="97" bestFit="1" customWidth="1"/>
    <col min="7" max="7" width="24.5703125" style="433" customWidth="1"/>
    <col min="8" max="8" width="20.7109375" style="433" customWidth="1"/>
    <col min="9" max="9" width="17.140625" style="389" bestFit="1" customWidth="1"/>
    <col min="10" max="11" width="17.7109375" style="99" hidden="1" customWidth="1"/>
    <col min="12" max="12" width="11" style="244" customWidth="1"/>
    <col min="13" max="13" width="10.5703125" style="244" customWidth="1"/>
    <col min="14" max="14" width="14.85546875" style="244" bestFit="1" customWidth="1"/>
    <col min="15" max="15" width="9.7109375" style="293" hidden="1" customWidth="1"/>
    <col min="16" max="16" width="11.140625" style="293" hidden="1" customWidth="1"/>
    <col min="17" max="17" width="13" style="293" hidden="1" customWidth="1"/>
    <col min="18" max="18" width="14.140625" style="180" customWidth="1"/>
    <col min="19" max="20" width="5.42578125" style="60" customWidth="1"/>
    <col min="21" max="21" width="17.140625" style="438" customWidth="1"/>
    <col min="22" max="22" width="9.140625" style="102" hidden="1" customWidth="1"/>
    <col min="23" max="23" width="5.85546875" style="100" hidden="1" customWidth="1"/>
    <col min="24" max="24" width="10.7109375" style="299" hidden="1" customWidth="1"/>
    <col min="25" max="25" width="14.5703125" style="58" hidden="1" customWidth="1"/>
    <col min="26" max="26" width="9.140625" style="78" hidden="1" customWidth="1"/>
    <col min="27" max="44" width="9.140625" style="103" hidden="1" customWidth="1"/>
    <col min="45" max="16384" width="9.140625" style="103"/>
  </cols>
  <sheetData>
    <row r="1" spans="1:100" ht="20.25" hidden="1" customHeight="1" x14ac:dyDescent="0.2">
      <c r="A1" s="408" t="s">
        <v>212</v>
      </c>
      <c r="B1" s="408"/>
      <c r="C1" s="409"/>
      <c r="D1" s="402"/>
      <c r="E1" s="402"/>
      <c r="F1" s="266"/>
      <c r="G1" s="410"/>
      <c r="H1" s="410"/>
      <c r="I1" s="380"/>
      <c r="J1" s="267"/>
      <c r="K1" s="267"/>
      <c r="L1" s="268"/>
      <c r="M1" s="268"/>
      <c r="N1" s="268"/>
      <c r="O1" s="282"/>
      <c r="P1" s="282"/>
      <c r="Q1" s="269"/>
      <c r="R1" s="269"/>
      <c r="S1" s="270"/>
      <c r="T1" s="270"/>
      <c r="U1" s="434"/>
      <c r="V1" s="307"/>
      <c r="W1" s="308"/>
      <c r="X1" s="309"/>
      <c r="Y1" s="310"/>
    </row>
    <row r="2" spans="1:100" ht="18" hidden="1" x14ac:dyDescent="0.2">
      <c r="A2" s="411" t="s">
        <v>215</v>
      </c>
      <c r="B2" s="411"/>
      <c r="C2" s="412"/>
      <c r="D2" s="402"/>
      <c r="E2" s="402"/>
      <c r="F2" s="266"/>
      <c r="G2" s="410"/>
      <c r="H2" s="410"/>
      <c r="I2" s="380"/>
      <c r="J2" s="267"/>
      <c r="K2" s="267"/>
      <c r="L2" s="268"/>
      <c r="M2" s="268"/>
      <c r="N2" s="268"/>
      <c r="O2" s="282"/>
      <c r="P2" s="282"/>
      <c r="Q2" s="269"/>
      <c r="R2" s="269"/>
      <c r="S2" s="270"/>
      <c r="T2" s="270"/>
      <c r="U2" s="434"/>
      <c r="V2" s="307"/>
      <c r="W2" s="308"/>
      <c r="X2" s="309"/>
      <c r="Y2" s="310"/>
    </row>
    <row r="3" spans="1:100" s="230" customFormat="1" ht="48" customHeight="1" x14ac:dyDescent="0.2">
      <c r="A3" s="413" t="s">
        <v>890</v>
      </c>
      <c r="B3" s="413" t="s">
        <v>308</v>
      </c>
      <c r="C3" s="414" t="s">
        <v>291</v>
      </c>
      <c r="D3" s="403" t="s">
        <v>16</v>
      </c>
      <c r="E3" s="403" t="s">
        <v>185</v>
      </c>
      <c r="F3" s="251" t="s">
        <v>186</v>
      </c>
      <c r="G3" s="403" t="s">
        <v>7</v>
      </c>
      <c r="H3" s="403" t="s">
        <v>187</v>
      </c>
      <c r="I3" s="377" t="s">
        <v>211</v>
      </c>
      <c r="J3" s="265" t="s">
        <v>213</v>
      </c>
      <c r="K3" s="265" t="s">
        <v>214</v>
      </c>
      <c r="L3" s="252" t="s">
        <v>188</v>
      </c>
      <c r="M3" s="252" t="s">
        <v>18</v>
      </c>
      <c r="N3" s="252" t="s">
        <v>209</v>
      </c>
      <c r="O3" s="283" t="s">
        <v>218</v>
      </c>
      <c r="P3" s="283" t="s">
        <v>219</v>
      </c>
      <c r="Q3" s="252" t="s">
        <v>220</v>
      </c>
      <c r="R3" s="253" t="s">
        <v>189</v>
      </c>
      <c r="S3" s="254" t="s">
        <v>190</v>
      </c>
      <c r="T3" s="255" t="s">
        <v>191</v>
      </c>
      <c r="U3" s="403" t="s">
        <v>210</v>
      </c>
      <c r="V3" s="390" t="s">
        <v>284</v>
      </c>
      <c r="W3" s="390" t="s">
        <v>285</v>
      </c>
      <c r="X3" s="390" t="s">
        <v>286</v>
      </c>
      <c r="Y3" s="253" t="s">
        <v>290</v>
      </c>
      <c r="Z3" s="253" t="s">
        <v>451</v>
      </c>
      <c r="AA3" s="250" t="s">
        <v>452</v>
      </c>
      <c r="AB3" s="250" t="s">
        <v>453</v>
      </c>
      <c r="AC3" s="250" t="s">
        <v>454</v>
      </c>
      <c r="AD3" s="250" t="s">
        <v>455</v>
      </c>
      <c r="AE3" s="250" t="s">
        <v>456</v>
      </c>
      <c r="AF3" s="250" t="s">
        <v>457</v>
      </c>
      <c r="AG3" s="250" t="s">
        <v>458</v>
      </c>
      <c r="AH3" s="250" t="s">
        <v>459</v>
      </c>
      <c r="AI3" s="250" t="s">
        <v>460</v>
      </c>
      <c r="AJ3" s="250" t="s">
        <v>461</v>
      </c>
      <c r="AK3" s="250" t="s">
        <v>462</v>
      </c>
      <c r="AL3" s="250" t="s">
        <v>463</v>
      </c>
      <c r="AM3" s="250" t="s">
        <v>464</v>
      </c>
      <c r="AN3" s="250" t="s">
        <v>465</v>
      </c>
      <c r="AO3" s="250" t="s">
        <v>466</v>
      </c>
      <c r="AP3" s="250" t="s">
        <v>467</v>
      </c>
      <c r="AQ3" s="250" t="s">
        <v>468</v>
      </c>
      <c r="AR3" s="250" t="s">
        <v>951</v>
      </c>
    </row>
    <row r="4" spans="1:100" s="7" customFormat="1" ht="38.25" customHeight="1" x14ac:dyDescent="0.2">
      <c r="A4" s="319" t="s">
        <v>808</v>
      </c>
      <c r="B4" s="319" t="s">
        <v>293</v>
      </c>
      <c r="C4" s="320" t="s">
        <v>294</v>
      </c>
      <c r="D4" s="327" t="s">
        <v>565</v>
      </c>
      <c r="E4" s="328" t="s">
        <v>116</v>
      </c>
      <c r="F4" s="312" t="s">
        <v>25</v>
      </c>
      <c r="G4" s="415" t="s">
        <v>300</v>
      </c>
      <c r="H4" s="415" t="s">
        <v>301</v>
      </c>
      <c r="I4" s="379">
        <v>1950110</v>
      </c>
      <c r="J4" s="321">
        <f>-K1907/0.0833333333333333</f>
        <v>0</v>
      </c>
      <c r="K4" s="321"/>
      <c r="L4" s="322">
        <v>43033</v>
      </c>
      <c r="M4" s="322">
        <v>43046</v>
      </c>
      <c r="N4" s="323">
        <v>43775</v>
      </c>
      <c r="O4" s="324">
        <f>YEAR(N4)</f>
        <v>2019</v>
      </c>
      <c r="P4" s="324">
        <f>MONTH(N4)</f>
        <v>11</v>
      </c>
      <c r="Q4" s="325" t="str">
        <f>IF(P4&gt;9,CONCATENATE(O4,P4),CONCATENATE(O4,"0",P4))</f>
        <v>201911</v>
      </c>
      <c r="R4" s="311">
        <v>0</v>
      </c>
      <c r="S4" s="326">
        <v>0</v>
      </c>
      <c r="T4" s="326">
        <v>0</v>
      </c>
      <c r="U4" s="423"/>
      <c r="V4" s="306"/>
      <c r="W4" s="305"/>
      <c r="X4" s="306"/>
      <c r="Y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" s="352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6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</row>
    <row r="5" spans="1:100" s="7" customFormat="1" ht="38.25" customHeight="1" x14ac:dyDescent="0.2">
      <c r="A5" s="319" t="s">
        <v>808</v>
      </c>
      <c r="B5" s="328"/>
      <c r="C5" s="320"/>
      <c r="D5" s="328" t="s">
        <v>1849</v>
      </c>
      <c r="E5" s="319" t="s">
        <v>116</v>
      </c>
      <c r="F5" s="312" t="s">
        <v>1850</v>
      </c>
      <c r="G5" s="415" t="s">
        <v>1851</v>
      </c>
      <c r="H5" s="415" t="s">
        <v>1852</v>
      </c>
      <c r="I5" s="379">
        <v>63160</v>
      </c>
      <c r="J5" s="321">
        <f>-K2002/0.0833333333333333</f>
        <v>0</v>
      </c>
      <c r="K5" s="321"/>
      <c r="L5" s="322">
        <v>43446</v>
      </c>
      <c r="M5" s="322">
        <v>43439</v>
      </c>
      <c r="N5" s="322">
        <v>43803</v>
      </c>
      <c r="O5" s="333">
        <f>YEAR(N5)</f>
        <v>2019</v>
      </c>
      <c r="P5" s="324">
        <f>MONTH(N5)</f>
        <v>12</v>
      </c>
      <c r="Q5" s="334" t="str">
        <f>IF(P5&gt;9,CONCATENATE(O5,P5),CONCATENATE(O5,"0",P5))</f>
        <v>201912</v>
      </c>
      <c r="R5" s="311">
        <v>0</v>
      </c>
      <c r="S5" s="326">
        <v>0</v>
      </c>
      <c r="T5" s="326">
        <v>0</v>
      </c>
      <c r="U5" s="415"/>
      <c r="V5" s="306"/>
      <c r="W5" s="305"/>
      <c r="X5" s="306"/>
      <c r="Y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" s="352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</row>
    <row r="6" spans="1:100" s="7" customFormat="1" ht="38.25" customHeight="1" x14ac:dyDescent="0.2">
      <c r="A6" s="319" t="s">
        <v>808</v>
      </c>
      <c r="B6" s="328"/>
      <c r="C6" s="320"/>
      <c r="D6" s="328" t="s">
        <v>1919</v>
      </c>
      <c r="E6" s="328" t="s">
        <v>130</v>
      </c>
      <c r="F6" s="312" t="s">
        <v>1920</v>
      </c>
      <c r="G6" s="415" t="s">
        <v>1921</v>
      </c>
      <c r="H6" s="415" t="s">
        <v>1922</v>
      </c>
      <c r="I6" s="379">
        <v>93151.5</v>
      </c>
      <c r="J6" s="321">
        <f>-K2007/0.0833333333333333</f>
        <v>0</v>
      </c>
      <c r="K6" s="321"/>
      <c r="L6" s="322">
        <v>43453</v>
      </c>
      <c r="M6" s="322">
        <v>43458</v>
      </c>
      <c r="N6" s="322">
        <v>43822</v>
      </c>
      <c r="O6" s="333">
        <f>YEAR(N6)</f>
        <v>2019</v>
      </c>
      <c r="P6" s="324">
        <f>MONTH(N6)</f>
        <v>12</v>
      </c>
      <c r="Q6" s="334" t="str">
        <f>IF(P6&gt;9,CONCATENATE(O6,P6),CONCATENATE(O6,"0",P6))</f>
        <v>201912</v>
      </c>
      <c r="R6" s="311">
        <v>0</v>
      </c>
      <c r="S6" s="326">
        <v>0</v>
      </c>
      <c r="T6" s="326">
        <v>0</v>
      </c>
      <c r="U6" s="415"/>
      <c r="V6" s="306"/>
      <c r="W6" s="305"/>
      <c r="X6" s="306"/>
      <c r="Y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" s="352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</row>
    <row r="7" spans="1:100" s="7" customFormat="1" ht="38.25" customHeight="1" x14ac:dyDescent="0.2">
      <c r="A7" s="319" t="s">
        <v>808</v>
      </c>
      <c r="B7" s="328"/>
      <c r="C7" s="320"/>
      <c r="D7" s="328" t="s">
        <v>2096</v>
      </c>
      <c r="E7" s="319" t="s">
        <v>116</v>
      </c>
      <c r="F7" s="312" t="s">
        <v>25</v>
      </c>
      <c r="G7" s="415" t="s">
        <v>2097</v>
      </c>
      <c r="H7" s="415" t="s">
        <v>2098</v>
      </c>
      <c r="I7" s="379">
        <v>2000000</v>
      </c>
      <c r="J7" s="321">
        <f>-K2013/0.0833333333333333</f>
        <v>0</v>
      </c>
      <c r="K7" s="321"/>
      <c r="L7" s="322">
        <v>43677</v>
      </c>
      <c r="M7" s="322">
        <v>43243</v>
      </c>
      <c r="N7" s="322">
        <v>43830</v>
      </c>
      <c r="O7" s="333">
        <f>YEAR(N7)</f>
        <v>2019</v>
      </c>
      <c r="P7" s="324">
        <f>MONTH(N7)</f>
        <v>12</v>
      </c>
      <c r="Q7" s="334" t="str">
        <f>IF(P7&gt;9,CONCATENATE(O7,P7),CONCATENATE(O7,"0",P7))</f>
        <v>201912</v>
      </c>
      <c r="R7" s="311">
        <v>0</v>
      </c>
      <c r="S7" s="326">
        <v>0</v>
      </c>
      <c r="T7" s="326">
        <v>0</v>
      </c>
      <c r="U7" s="415"/>
      <c r="V7" s="306"/>
      <c r="W7" s="305"/>
      <c r="X7" s="306"/>
      <c r="Y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" s="352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</row>
    <row r="8" spans="1:100" s="7" customFormat="1" ht="38.25" customHeight="1" x14ac:dyDescent="0.2">
      <c r="A8" s="328" t="s">
        <v>808</v>
      </c>
      <c r="B8" s="319" t="s">
        <v>289</v>
      </c>
      <c r="C8" s="340" t="s">
        <v>294</v>
      </c>
      <c r="D8" s="319" t="s">
        <v>929</v>
      </c>
      <c r="E8" s="319" t="s">
        <v>115</v>
      </c>
      <c r="F8" s="277" t="s">
        <v>804</v>
      </c>
      <c r="G8" s="416" t="s">
        <v>805</v>
      </c>
      <c r="H8" s="416" t="s">
        <v>26</v>
      </c>
      <c r="I8" s="381">
        <v>150000</v>
      </c>
      <c r="J8" s="278">
        <f>-K2304/0.0833333333333333</f>
        <v>0</v>
      </c>
      <c r="K8" s="278"/>
      <c r="L8" s="279">
        <v>42746</v>
      </c>
      <c r="M8" s="279">
        <v>42736</v>
      </c>
      <c r="N8" s="280">
        <v>43830</v>
      </c>
      <c r="O8" s="294">
        <f>YEAR(N8)</f>
        <v>2019</v>
      </c>
      <c r="P8" s="294">
        <f>MONTH(N8)</f>
        <v>12</v>
      </c>
      <c r="Q8" s="286" t="str">
        <f>IF(P8&gt;9,CONCATENATE(O8,P8),CONCATENATE(O8,"0",P8))</f>
        <v>201912</v>
      </c>
      <c r="R8" s="275" t="s">
        <v>278</v>
      </c>
      <c r="S8" s="281">
        <v>0</v>
      </c>
      <c r="T8" s="281">
        <v>0</v>
      </c>
      <c r="U8" s="436"/>
      <c r="V8" s="315"/>
      <c r="W8" s="313" t="s">
        <v>288</v>
      </c>
      <c r="X8" s="315"/>
      <c r="Y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</row>
    <row r="9" spans="1:100" s="7" customFormat="1" ht="38.25" customHeight="1" x14ac:dyDescent="0.2">
      <c r="A9" s="328" t="s">
        <v>808</v>
      </c>
      <c r="B9" s="319" t="s">
        <v>289</v>
      </c>
      <c r="C9" s="340" t="s">
        <v>294</v>
      </c>
      <c r="D9" s="319" t="s">
        <v>930</v>
      </c>
      <c r="E9" s="319" t="s">
        <v>115</v>
      </c>
      <c r="F9" s="277" t="s">
        <v>804</v>
      </c>
      <c r="G9" s="416" t="s">
        <v>805</v>
      </c>
      <c r="H9" s="416" t="s">
        <v>208</v>
      </c>
      <c r="I9" s="381">
        <v>150000</v>
      </c>
      <c r="J9" s="278">
        <f>-K2305/0.0833333333333333</f>
        <v>0</v>
      </c>
      <c r="K9" s="278"/>
      <c r="L9" s="279">
        <v>43446</v>
      </c>
      <c r="M9" s="279">
        <v>42736</v>
      </c>
      <c r="N9" s="280">
        <v>43830</v>
      </c>
      <c r="O9" s="294">
        <f>YEAR(N9)</f>
        <v>2019</v>
      </c>
      <c r="P9" s="294">
        <f>MONTH(N9)</f>
        <v>12</v>
      </c>
      <c r="Q9" s="286" t="str">
        <f>IF(P9&gt;9,CONCATENATE(O9,P9),CONCATENATE(O9,"0",P9))</f>
        <v>201912</v>
      </c>
      <c r="R9" s="275" t="s">
        <v>278</v>
      </c>
      <c r="S9" s="281">
        <v>0</v>
      </c>
      <c r="T9" s="281">
        <v>0</v>
      </c>
      <c r="U9" s="436"/>
      <c r="V9" s="313"/>
      <c r="W9" s="313" t="s">
        <v>288</v>
      </c>
      <c r="X9" s="313"/>
      <c r="Y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6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</row>
    <row r="10" spans="1:100" s="7" customFormat="1" ht="38.25" customHeight="1" x14ac:dyDescent="0.2">
      <c r="A10" s="328" t="s">
        <v>808</v>
      </c>
      <c r="B10" s="319" t="s">
        <v>309</v>
      </c>
      <c r="C10" s="320" t="s">
        <v>294</v>
      </c>
      <c r="D10" s="316" t="s">
        <v>668</v>
      </c>
      <c r="E10" s="319" t="s">
        <v>130</v>
      </c>
      <c r="F10" s="277" t="s">
        <v>667</v>
      </c>
      <c r="G10" s="416" t="s">
        <v>2492</v>
      </c>
      <c r="H10" s="422" t="s">
        <v>1648</v>
      </c>
      <c r="I10" s="381">
        <v>38450</v>
      </c>
      <c r="J10" s="278">
        <f>-K1672/0.0833333333333333</f>
        <v>0</v>
      </c>
      <c r="K10" s="278"/>
      <c r="L10" s="279">
        <v>43635</v>
      </c>
      <c r="M10" s="279">
        <v>43637</v>
      </c>
      <c r="N10" s="279">
        <v>43830</v>
      </c>
      <c r="O10" s="296">
        <f>YEAR(N10)</f>
        <v>2019</v>
      </c>
      <c r="P10" s="294">
        <f>MONTH(N10)</f>
        <v>12</v>
      </c>
      <c r="Q10" s="292" t="str">
        <f>IF(P10&gt;9,CONCATENATE(O10,P10),CONCATENATE(O10,"0",P10))</f>
        <v>201912</v>
      </c>
      <c r="R10" s="275">
        <v>0</v>
      </c>
      <c r="S10" s="281">
        <v>0</v>
      </c>
      <c r="T10" s="281">
        <v>0</v>
      </c>
      <c r="U10" s="415"/>
      <c r="V10" s="315"/>
      <c r="W10" s="313"/>
      <c r="X10" s="315"/>
      <c r="Y10" s="31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" s="352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6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</row>
    <row r="11" spans="1:100" s="7" customFormat="1" ht="38.25" customHeight="1" x14ac:dyDescent="0.2">
      <c r="A11" s="319" t="s">
        <v>808</v>
      </c>
      <c r="B11" s="328"/>
      <c r="C11" s="320"/>
      <c r="D11" s="328" t="s">
        <v>2400</v>
      </c>
      <c r="E11" s="319" t="s">
        <v>116</v>
      </c>
      <c r="F11" s="312" t="s">
        <v>2403</v>
      </c>
      <c r="G11" s="415" t="s">
        <v>2404</v>
      </c>
      <c r="H11" s="415" t="s">
        <v>28</v>
      </c>
      <c r="I11" s="379">
        <v>1321000</v>
      </c>
      <c r="J11" s="321">
        <f>-K2025/0.0833333333333333</f>
        <v>0</v>
      </c>
      <c r="K11" s="321"/>
      <c r="L11" s="322">
        <v>43628</v>
      </c>
      <c r="M11" s="322">
        <v>43617</v>
      </c>
      <c r="N11" s="322">
        <v>43837</v>
      </c>
      <c r="O11" s="333">
        <f>YEAR(N11)</f>
        <v>2020</v>
      </c>
      <c r="P11" s="324">
        <f>MONTH(N11)</f>
        <v>1</v>
      </c>
      <c r="Q11" s="334" t="str">
        <f>IF(P11&gt;9,CONCATENATE(O11,P11),CONCATENATE(O11,"0",P11))</f>
        <v>202001</v>
      </c>
      <c r="R11" s="311">
        <v>0</v>
      </c>
      <c r="S11" s="326">
        <v>0</v>
      </c>
      <c r="T11" s="326">
        <v>0</v>
      </c>
      <c r="U11" s="415"/>
      <c r="V11" s="306"/>
      <c r="W11" s="305"/>
      <c r="X11" s="306"/>
      <c r="Y1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" s="352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</row>
    <row r="12" spans="1:100" s="7" customFormat="1" ht="38.25" customHeight="1" x14ac:dyDescent="0.2">
      <c r="A12" s="328" t="s">
        <v>808</v>
      </c>
      <c r="B12" s="328"/>
      <c r="C12" s="320"/>
      <c r="D12" s="328" t="s">
        <v>2401</v>
      </c>
      <c r="E12" s="319" t="s">
        <v>116</v>
      </c>
      <c r="F12" s="312" t="s">
        <v>2403</v>
      </c>
      <c r="G12" s="415" t="s">
        <v>2404</v>
      </c>
      <c r="H12" s="415" t="s">
        <v>2100</v>
      </c>
      <c r="I12" s="379">
        <v>1515000</v>
      </c>
      <c r="J12" s="321">
        <f>-K2026/0.0833333333333333</f>
        <v>0</v>
      </c>
      <c r="K12" s="321"/>
      <c r="L12" s="322">
        <v>43628</v>
      </c>
      <c r="M12" s="322">
        <v>43617</v>
      </c>
      <c r="N12" s="322">
        <v>43837</v>
      </c>
      <c r="O12" s="333">
        <f>YEAR(N12)</f>
        <v>2020</v>
      </c>
      <c r="P12" s="324">
        <f>MONTH(N12)</f>
        <v>1</v>
      </c>
      <c r="Q12" s="334" t="str">
        <f>IF(P12&gt;9,CONCATENATE(O12,P12),CONCATENATE(O12,"0",P12))</f>
        <v>202001</v>
      </c>
      <c r="R12" s="311">
        <v>0</v>
      </c>
      <c r="S12" s="326">
        <v>0</v>
      </c>
      <c r="T12" s="326">
        <v>0</v>
      </c>
      <c r="U12" s="415"/>
      <c r="V12" s="306"/>
      <c r="W12" s="305"/>
      <c r="X12" s="306"/>
      <c r="Y1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" s="352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</row>
    <row r="13" spans="1:100" s="7" customFormat="1" ht="38.25" customHeight="1" x14ac:dyDescent="0.2">
      <c r="A13" s="319" t="s">
        <v>808</v>
      </c>
      <c r="B13" s="328"/>
      <c r="C13" s="320"/>
      <c r="D13" s="328" t="s">
        <v>2402</v>
      </c>
      <c r="E13" s="319" t="s">
        <v>116</v>
      </c>
      <c r="F13" s="312" t="s">
        <v>2403</v>
      </c>
      <c r="G13" s="415" t="s">
        <v>2405</v>
      </c>
      <c r="H13" s="415" t="s">
        <v>352</v>
      </c>
      <c r="I13" s="379">
        <v>80000</v>
      </c>
      <c r="J13" s="321">
        <f>-K2025/0.0833333333333333</f>
        <v>0</v>
      </c>
      <c r="K13" s="321"/>
      <c r="L13" s="322">
        <v>43628</v>
      </c>
      <c r="M13" s="322">
        <v>43617</v>
      </c>
      <c r="N13" s="322">
        <v>43837</v>
      </c>
      <c r="O13" s="333">
        <f>YEAR(N13)</f>
        <v>2020</v>
      </c>
      <c r="P13" s="324">
        <f>MONTH(N13)</f>
        <v>1</v>
      </c>
      <c r="Q13" s="334" t="str">
        <f>IF(P13&gt;9,CONCATENATE(O13,P13),CONCATENATE(O13,"0",P13))</f>
        <v>202001</v>
      </c>
      <c r="R13" s="311">
        <v>0</v>
      </c>
      <c r="S13" s="326">
        <v>0</v>
      </c>
      <c r="T13" s="326">
        <v>0</v>
      </c>
      <c r="U13" s="415"/>
      <c r="V13" s="306"/>
      <c r="W13" s="305"/>
      <c r="X13" s="306"/>
      <c r="Y1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" s="352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</row>
    <row r="14" spans="1:100" s="7" customFormat="1" ht="38.25" customHeight="1" x14ac:dyDescent="0.2">
      <c r="A14" s="319" t="s">
        <v>808</v>
      </c>
      <c r="B14" s="328"/>
      <c r="C14" s="320"/>
      <c r="D14" s="328" t="s">
        <v>2037</v>
      </c>
      <c r="E14" s="319" t="s">
        <v>116</v>
      </c>
      <c r="F14" s="312" t="s">
        <v>1949</v>
      </c>
      <c r="G14" s="415" t="s">
        <v>1950</v>
      </c>
      <c r="H14" s="415" t="s">
        <v>1951</v>
      </c>
      <c r="I14" s="379">
        <v>77030.600000000006</v>
      </c>
      <c r="J14" s="321">
        <f>-K2018/0.0833333333333333</f>
        <v>0</v>
      </c>
      <c r="K14" s="321"/>
      <c r="L14" s="322">
        <v>43481</v>
      </c>
      <c r="M14" s="322">
        <v>43473</v>
      </c>
      <c r="N14" s="322">
        <v>43837</v>
      </c>
      <c r="O14" s="333">
        <f>YEAR(N14)</f>
        <v>2020</v>
      </c>
      <c r="P14" s="324">
        <f>MONTH(N14)</f>
        <v>1</v>
      </c>
      <c r="Q14" s="334" t="str">
        <f>IF(P14&gt;9,CONCATENATE(O14,P14),CONCATENATE(O14,"0",P14))</f>
        <v>202001</v>
      </c>
      <c r="R14" s="311" t="s">
        <v>162</v>
      </c>
      <c r="S14" s="326">
        <v>0</v>
      </c>
      <c r="T14" s="326">
        <v>0</v>
      </c>
      <c r="U14" s="415"/>
      <c r="V14" s="306"/>
      <c r="W14" s="305"/>
      <c r="X14" s="306"/>
      <c r="Y1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" s="352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s="7" customFormat="1" ht="38.25" customHeight="1" x14ac:dyDescent="0.2">
      <c r="A15" s="319" t="s">
        <v>808</v>
      </c>
      <c r="B15" s="319"/>
      <c r="C15" s="340"/>
      <c r="D15" s="319" t="s">
        <v>1933</v>
      </c>
      <c r="E15" s="319" t="s">
        <v>116</v>
      </c>
      <c r="F15" s="277" t="s">
        <v>1934</v>
      </c>
      <c r="G15" s="416" t="s">
        <v>1935</v>
      </c>
      <c r="H15" s="416" t="s">
        <v>1307</v>
      </c>
      <c r="I15" s="381">
        <v>54000</v>
      </c>
      <c r="J15" s="278">
        <f>-K2018/0.0833333333333333</f>
        <v>0</v>
      </c>
      <c r="K15" s="278"/>
      <c r="L15" s="279">
        <v>43481</v>
      </c>
      <c r="M15" s="279">
        <v>43478</v>
      </c>
      <c r="N15" s="279">
        <v>43842</v>
      </c>
      <c r="O15" s="296">
        <f>YEAR(N15)</f>
        <v>2020</v>
      </c>
      <c r="P15" s="294">
        <f>MONTH(N15)</f>
        <v>1</v>
      </c>
      <c r="Q15" s="292" t="str">
        <f>IF(P15&gt;9,CONCATENATE(O15,P15),CONCATENATE(O15,"0",P15))</f>
        <v>202001</v>
      </c>
      <c r="R15" s="275">
        <v>0</v>
      </c>
      <c r="S15" s="281">
        <v>0</v>
      </c>
      <c r="T15" s="281">
        <v>0</v>
      </c>
      <c r="U15" s="416"/>
      <c r="V15" s="315"/>
      <c r="W15" s="313"/>
      <c r="X15" s="315"/>
      <c r="Y15" s="31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" s="332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s="7" customFormat="1" ht="38.25" customHeight="1" x14ac:dyDescent="0.2">
      <c r="A16" s="319" t="s">
        <v>808</v>
      </c>
      <c r="B16" s="328"/>
      <c r="C16" s="320"/>
      <c r="D16" s="446" t="s">
        <v>2190</v>
      </c>
      <c r="E16" s="319" t="s">
        <v>116</v>
      </c>
      <c r="F16" s="312" t="s">
        <v>2191</v>
      </c>
      <c r="G16" s="415" t="s">
        <v>2192</v>
      </c>
      <c r="H16" s="415" t="s">
        <v>2193</v>
      </c>
      <c r="I16" s="379">
        <v>86038.65</v>
      </c>
      <c r="J16" s="321">
        <f>-K2028/0.0833333333333333</f>
        <v>0</v>
      </c>
      <c r="K16" s="321"/>
      <c r="L16" s="322">
        <v>43551</v>
      </c>
      <c r="M16" s="322">
        <v>43481</v>
      </c>
      <c r="N16" s="323">
        <v>43845</v>
      </c>
      <c r="O16" s="324">
        <f>YEAR(N16)</f>
        <v>2020</v>
      </c>
      <c r="P16" s="324">
        <f>MONTH(N16)</f>
        <v>1</v>
      </c>
      <c r="Q16" s="325" t="str">
        <f>IF(P16&gt;9,CONCATENATE(O16,P16),CONCATENATE(O16,"0",P16))</f>
        <v>202001</v>
      </c>
      <c r="R16" s="275" t="s">
        <v>278</v>
      </c>
      <c r="S16" s="326">
        <v>0</v>
      </c>
      <c r="T16" s="326">
        <v>0</v>
      </c>
      <c r="U16" s="415"/>
      <c r="V16" s="306"/>
      <c r="W16" s="306"/>
      <c r="X16" s="306"/>
      <c r="Y1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" s="352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6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s="7" customFormat="1" ht="38.25" customHeight="1" x14ac:dyDescent="0.2">
      <c r="A17" s="319" t="s">
        <v>808</v>
      </c>
      <c r="B17" s="328"/>
      <c r="C17" s="320"/>
      <c r="D17" s="328" t="s">
        <v>2156</v>
      </c>
      <c r="E17" s="328" t="s">
        <v>130</v>
      </c>
      <c r="F17" s="312" t="s">
        <v>2157</v>
      </c>
      <c r="G17" s="415" t="s">
        <v>2158</v>
      </c>
      <c r="H17" s="415" t="s">
        <v>28</v>
      </c>
      <c r="I17" s="379">
        <v>1201150</v>
      </c>
      <c r="J17" s="321">
        <f>-K2028/0.0833333333333333</f>
        <v>0</v>
      </c>
      <c r="K17" s="321"/>
      <c r="L17" s="322">
        <v>43544</v>
      </c>
      <c r="M17" s="322">
        <v>43506</v>
      </c>
      <c r="N17" s="322">
        <v>43870</v>
      </c>
      <c r="O17" s="333">
        <f>YEAR(N17)</f>
        <v>2020</v>
      </c>
      <c r="P17" s="324">
        <f>MONTH(N17)</f>
        <v>2</v>
      </c>
      <c r="Q17" s="334" t="str">
        <f>IF(P17&gt;9,CONCATENATE(O17,P17),CONCATENATE(O17,"0",P17))</f>
        <v>202002</v>
      </c>
      <c r="R17" s="311">
        <v>0</v>
      </c>
      <c r="S17" s="326">
        <v>0</v>
      </c>
      <c r="T17" s="326">
        <v>0</v>
      </c>
      <c r="U17" s="415"/>
      <c r="V17" s="306"/>
      <c r="W17" s="305"/>
      <c r="X17" s="306"/>
      <c r="Y1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" s="352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s="7" customFormat="1" ht="38.25" customHeight="1" x14ac:dyDescent="0.2">
      <c r="A18" s="328" t="s">
        <v>808</v>
      </c>
      <c r="B18" s="328"/>
      <c r="C18" s="320"/>
      <c r="D18" s="328" t="s">
        <v>2038</v>
      </c>
      <c r="E18" s="328" t="s">
        <v>115</v>
      </c>
      <c r="F18" s="312" t="s">
        <v>2039</v>
      </c>
      <c r="G18" s="415" t="s">
        <v>2040</v>
      </c>
      <c r="H18" s="415" t="s">
        <v>2041</v>
      </c>
      <c r="I18" s="379">
        <v>34480</v>
      </c>
      <c r="J18" s="321">
        <f>-K1986/0.0833333333333333</f>
        <v>0</v>
      </c>
      <c r="K18" s="321"/>
      <c r="L18" s="322">
        <v>43495</v>
      </c>
      <c r="M18" s="322">
        <v>43508</v>
      </c>
      <c r="N18" s="322">
        <v>43872</v>
      </c>
      <c r="O18" s="333">
        <f>YEAR(N18)</f>
        <v>2020</v>
      </c>
      <c r="P18" s="324">
        <f>MONTH(N18)</f>
        <v>2</v>
      </c>
      <c r="Q18" s="334" t="str">
        <f>IF(P18&gt;9,CONCATENATE(O18,P18),CONCATENATE(O18,"0",P18))</f>
        <v>202002</v>
      </c>
      <c r="R18" s="311" t="s">
        <v>162</v>
      </c>
      <c r="S18" s="326">
        <v>0</v>
      </c>
      <c r="T18" s="326">
        <v>0</v>
      </c>
      <c r="U18" s="415"/>
      <c r="V18" s="306"/>
      <c r="W18" s="305"/>
      <c r="X18" s="306"/>
      <c r="Y1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" s="352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5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s="7" customFormat="1" ht="38.25" customHeight="1" x14ac:dyDescent="0.2">
      <c r="A19" s="319" t="s">
        <v>808</v>
      </c>
      <c r="B19" s="328"/>
      <c r="C19" s="320"/>
      <c r="D19" s="446" t="s">
        <v>2186</v>
      </c>
      <c r="E19" s="319" t="s">
        <v>116</v>
      </c>
      <c r="F19" s="312" t="s">
        <v>2187</v>
      </c>
      <c r="G19" s="415" t="s">
        <v>2188</v>
      </c>
      <c r="H19" s="415" t="s">
        <v>2189</v>
      </c>
      <c r="I19" s="379">
        <v>46626</v>
      </c>
      <c r="J19" s="321">
        <f>-K2030/0.0833333333333333</f>
        <v>0</v>
      </c>
      <c r="K19" s="321"/>
      <c r="L19" s="322">
        <v>43551</v>
      </c>
      <c r="M19" s="322">
        <v>43515</v>
      </c>
      <c r="N19" s="323">
        <v>43879</v>
      </c>
      <c r="O19" s="324">
        <f>YEAR(N19)</f>
        <v>2020</v>
      </c>
      <c r="P19" s="324">
        <f>MONTH(N19)</f>
        <v>2</v>
      </c>
      <c r="Q19" s="325" t="str">
        <f>IF(P19&gt;9,CONCATENATE(O19,P19),CONCATENATE(O19,"0",P19))</f>
        <v>202002</v>
      </c>
      <c r="R19" s="311">
        <v>0</v>
      </c>
      <c r="S19" s="326">
        <v>0</v>
      </c>
      <c r="T19" s="326">
        <v>0</v>
      </c>
      <c r="U19" s="415"/>
      <c r="V19" s="306"/>
      <c r="W19" s="306"/>
      <c r="X19" s="306"/>
      <c r="Y1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" s="352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6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s="7" customFormat="1" ht="38.25" customHeight="1" x14ac:dyDescent="0.2">
      <c r="A20" s="319" t="s">
        <v>808</v>
      </c>
      <c r="B20" s="328"/>
      <c r="C20" s="320"/>
      <c r="D20" s="328" t="s">
        <v>2137</v>
      </c>
      <c r="E20" s="328" t="s">
        <v>130</v>
      </c>
      <c r="F20" s="312" t="s">
        <v>2138</v>
      </c>
      <c r="G20" s="415" t="s">
        <v>2139</v>
      </c>
      <c r="H20" s="415" t="s">
        <v>2140</v>
      </c>
      <c r="I20" s="379">
        <v>741056</v>
      </c>
      <c r="J20" s="321">
        <f>-K2029/0.0833333333333333</f>
        <v>0</v>
      </c>
      <c r="K20" s="321"/>
      <c r="L20" s="322">
        <v>43537</v>
      </c>
      <c r="M20" s="322">
        <v>43522</v>
      </c>
      <c r="N20" s="322">
        <v>43886</v>
      </c>
      <c r="O20" s="333">
        <f>YEAR(N20)</f>
        <v>2020</v>
      </c>
      <c r="P20" s="324">
        <f>MONTH(N20)</f>
        <v>2</v>
      </c>
      <c r="Q20" s="334" t="str">
        <f>IF(P20&gt;9,CONCATENATE(O20,P20),CONCATENATE(O20,"0",P20))</f>
        <v>202002</v>
      </c>
      <c r="R20" s="311">
        <v>0</v>
      </c>
      <c r="S20" s="326">
        <v>0</v>
      </c>
      <c r="T20" s="326">
        <v>0</v>
      </c>
      <c r="U20" s="415"/>
      <c r="V20" s="306"/>
      <c r="W20" s="305"/>
      <c r="X20" s="306"/>
      <c r="Y2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" s="352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s="7" customFormat="1" ht="38.25" customHeight="1" x14ac:dyDescent="0.2">
      <c r="A21" s="319" t="s">
        <v>808</v>
      </c>
      <c r="B21" s="328"/>
      <c r="C21" s="320"/>
      <c r="D21" s="328" t="s">
        <v>2122</v>
      </c>
      <c r="E21" s="319" t="s">
        <v>116</v>
      </c>
      <c r="F21" s="312" t="s">
        <v>2123</v>
      </c>
      <c r="G21" s="415" t="s">
        <v>2124</v>
      </c>
      <c r="H21" s="415" t="s">
        <v>2125</v>
      </c>
      <c r="I21" s="379">
        <v>63561.77</v>
      </c>
      <c r="J21" s="321">
        <f>-K2029/0.0833333333333333</f>
        <v>0</v>
      </c>
      <c r="K21" s="321"/>
      <c r="L21" s="322">
        <v>43537</v>
      </c>
      <c r="M21" s="322">
        <v>43537</v>
      </c>
      <c r="N21" s="322">
        <v>43902</v>
      </c>
      <c r="O21" s="333">
        <f>YEAR(N21)</f>
        <v>2020</v>
      </c>
      <c r="P21" s="324">
        <f>MONTH(N21)</f>
        <v>3</v>
      </c>
      <c r="Q21" s="334" t="str">
        <f>IF(P21&gt;9,CONCATENATE(O21,P21),CONCATENATE(O21,"0",P21))</f>
        <v>202003</v>
      </c>
      <c r="R21" s="275" t="s">
        <v>278</v>
      </c>
      <c r="S21" s="326">
        <v>0</v>
      </c>
      <c r="T21" s="326">
        <v>0</v>
      </c>
      <c r="U21" s="415"/>
      <c r="V21" s="306"/>
      <c r="W21" s="305"/>
      <c r="X21" s="306"/>
      <c r="Y2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" s="352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s="7" customFormat="1" ht="38.25" customHeight="1" x14ac:dyDescent="0.2">
      <c r="A22" s="319" t="s">
        <v>808</v>
      </c>
      <c r="B22" s="328"/>
      <c r="C22" s="320"/>
      <c r="D22" s="328" t="s">
        <v>2266</v>
      </c>
      <c r="E22" s="404" t="s">
        <v>116</v>
      </c>
      <c r="F22" s="312" t="s">
        <v>25</v>
      </c>
      <c r="G22" s="415" t="s">
        <v>2267</v>
      </c>
      <c r="H22" s="431" t="s">
        <v>2268</v>
      </c>
      <c r="I22" s="379">
        <v>104397.9</v>
      </c>
      <c r="J22" s="321">
        <f>-K2034/0.0833333333333333</f>
        <v>0</v>
      </c>
      <c r="K22" s="321"/>
      <c r="L22" s="323">
        <v>43572</v>
      </c>
      <c r="M22" s="322">
        <v>43539</v>
      </c>
      <c r="N22" s="323">
        <v>43904</v>
      </c>
      <c r="O22" s="324">
        <f>YEAR(N22)</f>
        <v>2020</v>
      </c>
      <c r="P22" s="324">
        <f>MONTH(N22)</f>
        <v>3</v>
      </c>
      <c r="Q22" s="325" t="str">
        <f>IF(P22&gt;9,CONCATENATE(O22,P22),CONCATENATE(O22,"0",P22))</f>
        <v>202003</v>
      </c>
      <c r="R22" s="311">
        <v>0</v>
      </c>
      <c r="S22" s="326">
        <v>0</v>
      </c>
      <c r="T22" s="326">
        <v>0</v>
      </c>
      <c r="U22" s="415"/>
      <c r="V22" s="306"/>
      <c r="W22" s="305"/>
      <c r="X22" s="306"/>
      <c r="Y2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" s="352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s="7" customFormat="1" ht="38.25" customHeight="1" x14ac:dyDescent="0.2">
      <c r="A23" s="319" t="s">
        <v>808</v>
      </c>
      <c r="B23" s="328"/>
      <c r="C23" s="320"/>
      <c r="D23" s="328" t="s">
        <v>2142</v>
      </c>
      <c r="E23" s="328" t="s">
        <v>130</v>
      </c>
      <c r="F23" s="312" t="s">
        <v>2143</v>
      </c>
      <c r="G23" s="415" t="s">
        <v>2144</v>
      </c>
      <c r="H23" s="415" t="s">
        <v>2145</v>
      </c>
      <c r="I23" s="379">
        <v>930000</v>
      </c>
      <c r="J23" s="321">
        <f>-K2034/0.0833333333333333</f>
        <v>0</v>
      </c>
      <c r="K23" s="321"/>
      <c r="L23" s="322">
        <v>43537</v>
      </c>
      <c r="M23" s="322">
        <v>43543</v>
      </c>
      <c r="N23" s="322">
        <v>43908</v>
      </c>
      <c r="O23" s="333">
        <f>YEAR(N23)</f>
        <v>2020</v>
      </c>
      <c r="P23" s="324">
        <f>MONTH(N23)</f>
        <v>3</v>
      </c>
      <c r="Q23" s="334" t="str">
        <f>IF(P23&gt;9,CONCATENATE(O23,P23),CONCATENATE(O23,"0",P23))</f>
        <v>202003</v>
      </c>
      <c r="R23" s="311">
        <v>0</v>
      </c>
      <c r="S23" s="326">
        <v>0</v>
      </c>
      <c r="T23" s="326">
        <v>0</v>
      </c>
      <c r="U23" s="415"/>
      <c r="V23" s="306"/>
      <c r="W23" s="305"/>
      <c r="X23" s="306"/>
      <c r="Y2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" s="352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s="7" customFormat="1" ht="38.25" customHeight="1" x14ac:dyDescent="0.2">
      <c r="A24" s="319" t="s">
        <v>808</v>
      </c>
      <c r="B24" s="328"/>
      <c r="C24" s="320"/>
      <c r="D24" s="328" t="s">
        <v>1540</v>
      </c>
      <c r="E24" s="328" t="s">
        <v>117</v>
      </c>
      <c r="F24" s="312" t="s">
        <v>1541</v>
      </c>
      <c r="G24" s="415" t="s">
        <v>1447</v>
      </c>
      <c r="H24" s="415" t="s">
        <v>80</v>
      </c>
      <c r="I24" s="379">
        <v>100000</v>
      </c>
      <c r="J24" s="321">
        <f>-K2008/0.0833333333333333</f>
        <v>0</v>
      </c>
      <c r="K24" s="321"/>
      <c r="L24" s="322">
        <v>43180</v>
      </c>
      <c r="M24" s="322">
        <v>43180</v>
      </c>
      <c r="N24" s="323">
        <v>43910</v>
      </c>
      <c r="O24" s="324">
        <f>YEAR(N24)</f>
        <v>2020</v>
      </c>
      <c r="P24" s="324">
        <f>MONTH(N24)</f>
        <v>3</v>
      </c>
      <c r="Q24" s="325" t="str">
        <f>IF(P24&gt;9,CONCATENATE(O24,P24),CONCATENATE(O24,"0",P24))</f>
        <v>202003</v>
      </c>
      <c r="R24" s="311">
        <v>0</v>
      </c>
      <c r="S24" s="326">
        <v>0</v>
      </c>
      <c r="T24" s="326">
        <v>0</v>
      </c>
      <c r="U24" s="415"/>
      <c r="V24" s="306"/>
      <c r="W24" s="305"/>
      <c r="X24" s="306"/>
      <c r="Y2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" s="352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6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s="7" customFormat="1" ht="38.25" customHeight="1" x14ac:dyDescent="0.2">
      <c r="A25" s="319" t="s">
        <v>808</v>
      </c>
      <c r="B25" s="328"/>
      <c r="C25" s="320"/>
      <c r="D25" s="328" t="s">
        <v>1260</v>
      </c>
      <c r="E25" s="319" t="s">
        <v>116</v>
      </c>
      <c r="F25" s="312" t="s">
        <v>20</v>
      </c>
      <c r="G25" s="415" t="s">
        <v>1261</v>
      </c>
      <c r="H25" s="415" t="s">
        <v>1262</v>
      </c>
      <c r="I25" s="379">
        <v>67282.02</v>
      </c>
      <c r="J25" s="321">
        <f>-K1903/0.0833333333333333</f>
        <v>0</v>
      </c>
      <c r="K25" s="321"/>
      <c r="L25" s="322">
        <v>43481</v>
      </c>
      <c r="M25" s="322">
        <v>42828</v>
      </c>
      <c r="N25" s="323">
        <v>43923</v>
      </c>
      <c r="O25" s="324">
        <f>YEAR(N25)</f>
        <v>2020</v>
      </c>
      <c r="P25" s="324">
        <f>MONTH(N25)</f>
        <v>4</v>
      </c>
      <c r="Q25" s="325" t="str">
        <f>IF(P25&gt;9,CONCATENATE(O25,P25),CONCATENATE(O25,"0",P25))</f>
        <v>202004</v>
      </c>
      <c r="R25" s="311">
        <v>0</v>
      </c>
      <c r="S25" s="326">
        <v>0</v>
      </c>
      <c r="T25" s="326">
        <v>0</v>
      </c>
      <c r="U25" s="415"/>
      <c r="V25" s="306"/>
      <c r="W25" s="305"/>
      <c r="X25" s="306"/>
      <c r="Y2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" s="352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6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s="7" customFormat="1" ht="38.25" customHeight="1" x14ac:dyDescent="0.2">
      <c r="A26" s="328" t="s">
        <v>808</v>
      </c>
      <c r="B26" s="328" t="s">
        <v>309</v>
      </c>
      <c r="C26" s="320" t="s">
        <v>294</v>
      </c>
      <c r="D26" s="327" t="s">
        <v>1076</v>
      </c>
      <c r="E26" s="328" t="s">
        <v>130</v>
      </c>
      <c r="F26" s="312" t="s">
        <v>1663</v>
      </c>
      <c r="G26" s="415" t="s">
        <v>2543</v>
      </c>
      <c r="H26" s="431" t="s">
        <v>969</v>
      </c>
      <c r="I26" s="379">
        <v>1500000</v>
      </c>
      <c r="J26" s="322">
        <v>42760</v>
      </c>
      <c r="K26" s="322">
        <v>42782</v>
      </c>
      <c r="L26" s="323">
        <v>43621</v>
      </c>
      <c r="M26" s="323">
        <v>43573</v>
      </c>
      <c r="N26" s="280">
        <v>43938</v>
      </c>
      <c r="O26" s="294">
        <f>YEAR(N26)</f>
        <v>2020</v>
      </c>
      <c r="P26" s="294">
        <f>MONTH(N26)</f>
        <v>4</v>
      </c>
      <c r="Q26" s="286" t="str">
        <f>IF(P26&gt;9,CONCATENATE(O26,P26),CONCATENATE(O26,"0",P26))</f>
        <v>202004</v>
      </c>
      <c r="R26" s="311" t="s">
        <v>278</v>
      </c>
      <c r="S26" s="326">
        <v>0.01</v>
      </c>
      <c r="T26" s="326">
        <v>0.01</v>
      </c>
      <c r="U26" s="417"/>
      <c r="V26" s="315"/>
      <c r="W26" s="313"/>
      <c r="X26" s="315"/>
      <c r="Y2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5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s="7" customFormat="1" ht="38.25" customHeight="1" x14ac:dyDescent="0.2">
      <c r="A27" s="319" t="s">
        <v>808</v>
      </c>
      <c r="B27" s="319"/>
      <c r="C27" s="340"/>
      <c r="D27" s="316" t="s">
        <v>1747</v>
      </c>
      <c r="E27" s="319" t="s">
        <v>130</v>
      </c>
      <c r="F27" s="277" t="s">
        <v>1748</v>
      </c>
      <c r="G27" s="416" t="s">
        <v>1749</v>
      </c>
      <c r="H27" s="416" t="s">
        <v>1750</v>
      </c>
      <c r="I27" s="381">
        <v>65000</v>
      </c>
      <c r="J27" s="278">
        <f>-K2019/0.0833333333333333</f>
        <v>0</v>
      </c>
      <c r="K27" s="278"/>
      <c r="L27" s="279">
        <v>43761</v>
      </c>
      <c r="M27" s="279">
        <v>43770</v>
      </c>
      <c r="N27" s="279">
        <v>43951</v>
      </c>
      <c r="O27" s="296">
        <f>YEAR(N27)</f>
        <v>2020</v>
      </c>
      <c r="P27" s="294">
        <f>MONTH(N27)</f>
        <v>4</v>
      </c>
      <c r="Q27" s="292" t="str">
        <f>IF(P27&gt;9,CONCATENATE(O27,P27),CONCATENATE(O27,"0",P27))</f>
        <v>202004</v>
      </c>
      <c r="R27" s="275">
        <v>0</v>
      </c>
      <c r="S27" s="281">
        <v>0</v>
      </c>
      <c r="T27" s="281">
        <v>0</v>
      </c>
      <c r="U27" s="416"/>
      <c r="V27" s="315"/>
      <c r="W27" s="313"/>
      <c r="X27" s="315"/>
      <c r="Y27" s="31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" s="332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s="7" customFormat="1" ht="38.25" customHeight="1" x14ac:dyDescent="0.2">
      <c r="A28" s="328" t="s">
        <v>808</v>
      </c>
      <c r="B28" s="319" t="s">
        <v>309</v>
      </c>
      <c r="C28" s="320" t="s">
        <v>294</v>
      </c>
      <c r="D28" s="327" t="s">
        <v>520</v>
      </c>
      <c r="E28" s="328" t="s">
        <v>130</v>
      </c>
      <c r="F28" s="312" t="s">
        <v>335</v>
      </c>
      <c r="G28" s="415" t="s">
        <v>2780</v>
      </c>
      <c r="H28" s="415" t="s">
        <v>1370</v>
      </c>
      <c r="I28" s="379">
        <v>550000</v>
      </c>
      <c r="J28" s="321">
        <f>-K1729/0.0833333333333333</f>
        <v>0</v>
      </c>
      <c r="K28" s="321"/>
      <c r="L28" s="322">
        <v>43754</v>
      </c>
      <c r="M28" s="322">
        <v>43725</v>
      </c>
      <c r="N28" s="323">
        <v>43951</v>
      </c>
      <c r="O28" s="324">
        <f>YEAR(N28)</f>
        <v>2020</v>
      </c>
      <c r="P28" s="324">
        <f>MONTH(N28)</f>
        <v>4</v>
      </c>
      <c r="Q28" s="325" t="str">
        <f>IF(P28&gt;9,CONCATENATE(O28,P28),CONCATENATE(O28,"0",P28))</f>
        <v>202004</v>
      </c>
      <c r="R28" s="275">
        <v>0</v>
      </c>
      <c r="S28" s="326">
        <v>0</v>
      </c>
      <c r="T28" s="326">
        <v>0</v>
      </c>
      <c r="U28" s="415"/>
      <c r="V28" s="306"/>
      <c r="W28" s="305"/>
      <c r="X28" s="306"/>
      <c r="Y2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" s="352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s="7" customFormat="1" ht="38.25" customHeight="1" x14ac:dyDescent="0.2">
      <c r="A29" s="328" t="s">
        <v>808</v>
      </c>
      <c r="B29" s="328"/>
      <c r="C29" s="320"/>
      <c r="D29" s="327" t="s">
        <v>1323</v>
      </c>
      <c r="E29" s="328" t="s">
        <v>115</v>
      </c>
      <c r="F29" s="312" t="s">
        <v>871</v>
      </c>
      <c r="G29" s="415" t="s">
        <v>1324</v>
      </c>
      <c r="H29" s="431" t="s">
        <v>1053</v>
      </c>
      <c r="I29" s="379">
        <v>300000</v>
      </c>
      <c r="J29" s="321">
        <f>-K1771/0.0833333333333333</f>
        <v>0</v>
      </c>
      <c r="K29" s="321"/>
      <c r="L29" s="322">
        <v>43593</v>
      </c>
      <c r="M29" s="322">
        <v>43602</v>
      </c>
      <c r="N29" s="323">
        <v>43967</v>
      </c>
      <c r="O29" s="324">
        <f>YEAR(N29)</f>
        <v>2020</v>
      </c>
      <c r="P29" s="324">
        <f>MONTH(N29)</f>
        <v>5</v>
      </c>
      <c r="Q29" s="325" t="str">
        <f>IF(P29&gt;9,CONCATENATE(O29,P29),CONCATENATE(O29,"0",P29))</f>
        <v>202005</v>
      </c>
      <c r="R29" s="311" t="s">
        <v>162</v>
      </c>
      <c r="S29" s="326">
        <v>0</v>
      </c>
      <c r="T29" s="326">
        <v>0</v>
      </c>
      <c r="U29" s="415"/>
      <c r="V29" s="306"/>
      <c r="W29" s="305"/>
      <c r="X29" s="352"/>
      <c r="Y2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" s="352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6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s="7" customFormat="1" ht="38.25" customHeight="1" x14ac:dyDescent="0.2">
      <c r="A30" s="328" t="s">
        <v>808</v>
      </c>
      <c r="B30" s="319" t="s">
        <v>289</v>
      </c>
      <c r="C30" s="340" t="s">
        <v>294</v>
      </c>
      <c r="D30" s="327" t="s">
        <v>985</v>
      </c>
      <c r="E30" s="328" t="s">
        <v>115</v>
      </c>
      <c r="F30" s="312" t="s">
        <v>871</v>
      </c>
      <c r="G30" s="415" t="s">
        <v>872</v>
      </c>
      <c r="H30" s="415" t="s">
        <v>1278</v>
      </c>
      <c r="I30" s="379">
        <v>100000</v>
      </c>
      <c r="J30" s="321">
        <f>-K1847/0.0833333333333333</f>
        <v>0</v>
      </c>
      <c r="K30" s="321"/>
      <c r="L30" s="322">
        <v>43593</v>
      </c>
      <c r="M30" s="322">
        <v>43602</v>
      </c>
      <c r="N30" s="323">
        <v>43967</v>
      </c>
      <c r="O30" s="324">
        <f>YEAR(N30)</f>
        <v>2020</v>
      </c>
      <c r="P30" s="324">
        <f>MONTH(N30)</f>
        <v>5</v>
      </c>
      <c r="Q30" s="325" t="str">
        <f>IF(P30&gt;9,CONCATENATE(O30,P30),CONCATENATE(O30,"0",P30))</f>
        <v>202005</v>
      </c>
      <c r="R30" s="311" t="s">
        <v>162</v>
      </c>
      <c r="S30" s="326">
        <v>0</v>
      </c>
      <c r="T30" s="326">
        <v>0</v>
      </c>
      <c r="U30" s="415"/>
      <c r="V30" s="306"/>
      <c r="W30" s="305"/>
      <c r="X30" s="306"/>
      <c r="Y3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6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s="7" customFormat="1" ht="38.25" customHeight="1" x14ac:dyDescent="0.2">
      <c r="A31" s="328" t="s">
        <v>808</v>
      </c>
      <c r="B31" s="319" t="s">
        <v>289</v>
      </c>
      <c r="C31" s="340" t="s">
        <v>294</v>
      </c>
      <c r="D31" s="327" t="s">
        <v>984</v>
      </c>
      <c r="E31" s="328" t="s">
        <v>115</v>
      </c>
      <c r="F31" s="312" t="s">
        <v>871</v>
      </c>
      <c r="G31" s="415" t="s">
        <v>872</v>
      </c>
      <c r="H31" s="415" t="s">
        <v>873</v>
      </c>
      <c r="I31" s="379">
        <v>800000</v>
      </c>
      <c r="J31" s="321">
        <f>-K1846/0.0833333333333333</f>
        <v>0</v>
      </c>
      <c r="K31" s="321"/>
      <c r="L31" s="322">
        <v>43593</v>
      </c>
      <c r="M31" s="322">
        <v>43602</v>
      </c>
      <c r="N31" s="323">
        <v>43967</v>
      </c>
      <c r="O31" s="324">
        <f>YEAR(N31)</f>
        <v>2020</v>
      </c>
      <c r="P31" s="324">
        <f>MONTH(N31)</f>
        <v>5</v>
      </c>
      <c r="Q31" s="325" t="str">
        <f>IF(P31&gt;9,CONCATENATE(O31,P31),CONCATENATE(O31,"0",P31))</f>
        <v>202005</v>
      </c>
      <c r="R31" s="311" t="s">
        <v>162</v>
      </c>
      <c r="S31" s="326">
        <v>0</v>
      </c>
      <c r="T31" s="326">
        <v>0</v>
      </c>
      <c r="U31" s="415"/>
      <c r="V31" s="306"/>
      <c r="W31" s="305"/>
      <c r="X31" s="306"/>
      <c r="Y3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6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s="7" customFormat="1" ht="38.25" customHeight="1" x14ac:dyDescent="0.2">
      <c r="A32" s="319" t="s">
        <v>808</v>
      </c>
      <c r="B32" s="319" t="s">
        <v>292</v>
      </c>
      <c r="C32" s="340" t="s">
        <v>294</v>
      </c>
      <c r="D32" s="441" t="s">
        <v>1096</v>
      </c>
      <c r="E32" s="314" t="s">
        <v>117</v>
      </c>
      <c r="F32" s="317" t="s">
        <v>1664</v>
      </c>
      <c r="G32" s="417" t="s">
        <v>686</v>
      </c>
      <c r="H32" s="417" t="s">
        <v>687</v>
      </c>
      <c r="I32" s="382">
        <v>397713.69</v>
      </c>
      <c r="J32" s="273">
        <f>-K1913/0.0833333333333333</f>
        <v>0</v>
      </c>
      <c r="K32" s="273"/>
      <c r="L32" s="322">
        <v>43600</v>
      </c>
      <c r="M32" s="279">
        <v>43617</v>
      </c>
      <c r="N32" s="274">
        <v>43981</v>
      </c>
      <c r="O32" s="295">
        <f>YEAR(N32)</f>
        <v>2020</v>
      </c>
      <c r="P32" s="294">
        <f>MONTH(N32)</f>
        <v>5</v>
      </c>
      <c r="Q32" s="291" t="str">
        <f>IF(P32&gt;9,CONCATENATE(O32,P32),CONCATENATE(O32,"0",P32))</f>
        <v>202005</v>
      </c>
      <c r="R32" s="311" t="s">
        <v>162</v>
      </c>
      <c r="S32" s="276">
        <v>0</v>
      </c>
      <c r="T32" s="276">
        <v>0</v>
      </c>
      <c r="U32" s="417"/>
      <c r="V32" s="313"/>
      <c r="W32" s="313"/>
      <c r="X32" s="313"/>
      <c r="Y3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" s="332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05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s="7" customFormat="1" ht="38.25" customHeight="1" x14ac:dyDescent="0.2">
      <c r="A33" s="319" t="s">
        <v>808</v>
      </c>
      <c r="B33" s="319" t="s">
        <v>309</v>
      </c>
      <c r="C33" s="340" t="s">
        <v>294</v>
      </c>
      <c r="D33" s="316" t="s">
        <v>589</v>
      </c>
      <c r="E33" s="314" t="s">
        <v>116</v>
      </c>
      <c r="F33" s="317" t="s">
        <v>378</v>
      </c>
      <c r="G33" s="417" t="s">
        <v>379</v>
      </c>
      <c r="H33" s="417" t="s">
        <v>380</v>
      </c>
      <c r="I33" s="382">
        <v>413000</v>
      </c>
      <c r="J33" s="273">
        <f>-K2006/0.0833333333333333</f>
        <v>0</v>
      </c>
      <c r="K33" s="273"/>
      <c r="L33" s="274">
        <v>43628</v>
      </c>
      <c r="M33" s="274">
        <v>43617</v>
      </c>
      <c r="N33" s="274">
        <v>43982</v>
      </c>
      <c r="O33" s="295">
        <f>YEAR(N33)</f>
        <v>2020</v>
      </c>
      <c r="P33" s="294">
        <f>MONTH(N33)</f>
        <v>5</v>
      </c>
      <c r="Q33" s="291" t="str">
        <f>IF(P33&gt;9,CONCATENATE(O33,P33),CONCATENATE(O33,"0",P33))</f>
        <v>202005</v>
      </c>
      <c r="R33" s="311">
        <v>0</v>
      </c>
      <c r="S33" s="276">
        <v>0</v>
      </c>
      <c r="T33" s="276">
        <v>0</v>
      </c>
      <c r="U33" s="431"/>
      <c r="V33" s="315"/>
      <c r="W33" s="313"/>
      <c r="X33" s="332"/>
      <c r="Y3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6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s="7" customFormat="1" ht="38.25" customHeight="1" x14ac:dyDescent="0.2">
      <c r="A34" s="319" t="s">
        <v>808</v>
      </c>
      <c r="B34" s="328"/>
      <c r="C34" s="320"/>
      <c r="D34" s="327" t="s">
        <v>1305</v>
      </c>
      <c r="E34" s="328" t="s">
        <v>116</v>
      </c>
      <c r="F34" s="317" t="s">
        <v>1308</v>
      </c>
      <c r="G34" s="415" t="s">
        <v>1306</v>
      </c>
      <c r="H34" s="415" t="s">
        <v>1307</v>
      </c>
      <c r="I34" s="379">
        <v>58380.1</v>
      </c>
      <c r="J34" s="321">
        <f>-K1929/0.0833333333333333</f>
        <v>0</v>
      </c>
      <c r="K34" s="321"/>
      <c r="L34" s="322">
        <v>43481</v>
      </c>
      <c r="M34" s="322">
        <v>42907</v>
      </c>
      <c r="N34" s="323">
        <v>44002</v>
      </c>
      <c r="O34" s="324">
        <f>YEAR(N34)</f>
        <v>2020</v>
      </c>
      <c r="P34" s="324">
        <f>MONTH(N34)</f>
        <v>6</v>
      </c>
      <c r="Q34" s="325" t="str">
        <f>IF(P34&gt;9,CONCATENATE(O34,P34),CONCATENATE(O34,"0",P34))</f>
        <v>202006</v>
      </c>
      <c r="R34" s="311">
        <v>0</v>
      </c>
      <c r="S34" s="326">
        <v>0</v>
      </c>
      <c r="T34" s="326">
        <v>0</v>
      </c>
      <c r="U34" s="423"/>
      <c r="V34" s="306"/>
      <c r="W34" s="305"/>
      <c r="X34" s="306"/>
      <c r="Y3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" s="352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6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s="7" customFormat="1" ht="38.25" customHeight="1" x14ac:dyDescent="0.2">
      <c r="A35" s="328" t="s">
        <v>808</v>
      </c>
      <c r="B35" s="328"/>
      <c r="C35" s="320"/>
      <c r="D35" s="327" t="s">
        <v>1319</v>
      </c>
      <c r="E35" s="328" t="s">
        <v>116</v>
      </c>
      <c r="F35" s="312" t="s">
        <v>1320</v>
      </c>
      <c r="G35" s="415" t="s">
        <v>1321</v>
      </c>
      <c r="H35" s="415" t="s">
        <v>1322</v>
      </c>
      <c r="I35" s="379">
        <v>439084</v>
      </c>
      <c r="J35" s="321">
        <f>-K1927/0.0833333333333333</f>
        <v>0</v>
      </c>
      <c r="K35" s="321"/>
      <c r="L35" s="322">
        <v>43572</v>
      </c>
      <c r="M35" s="322">
        <v>43644</v>
      </c>
      <c r="N35" s="322">
        <v>44009</v>
      </c>
      <c r="O35" s="333">
        <f>YEAR(N35)</f>
        <v>2020</v>
      </c>
      <c r="P35" s="374">
        <f>MONTH(N35)</f>
        <v>6</v>
      </c>
      <c r="Q35" s="334" t="str">
        <f>IF(P35&gt;9,CONCATENATE(O35,P35),CONCATENATE(O35,"0",P35))</f>
        <v>202006</v>
      </c>
      <c r="R35" s="311" t="s">
        <v>973</v>
      </c>
      <c r="S35" s="326">
        <v>0.09</v>
      </c>
      <c r="T35" s="326">
        <v>0.06</v>
      </c>
      <c r="U35" s="415"/>
      <c r="V35" s="306"/>
      <c r="W35" s="306"/>
      <c r="X35" s="352"/>
      <c r="Y3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" s="352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s="7" customFormat="1" ht="38.25" customHeight="1" x14ac:dyDescent="0.2">
      <c r="A36" s="319" t="s">
        <v>808</v>
      </c>
      <c r="B36" s="328"/>
      <c r="C36" s="320"/>
      <c r="D36" s="328" t="s">
        <v>888</v>
      </c>
      <c r="E36" s="319" t="s">
        <v>116</v>
      </c>
      <c r="F36" s="312" t="s">
        <v>183</v>
      </c>
      <c r="G36" s="415" t="s">
        <v>2834</v>
      </c>
      <c r="H36" s="415" t="s">
        <v>2835</v>
      </c>
      <c r="I36" s="379">
        <v>3032791.4</v>
      </c>
      <c r="J36" s="321">
        <f>-K2060/0.0833333333333333</f>
        <v>0</v>
      </c>
      <c r="K36" s="321"/>
      <c r="L36" s="322">
        <v>43740</v>
      </c>
      <c r="M36" s="322">
        <v>43692</v>
      </c>
      <c r="N36" s="322">
        <v>44012</v>
      </c>
      <c r="O36" s="333">
        <f>YEAR(N36)</f>
        <v>2020</v>
      </c>
      <c r="P36" s="324">
        <f>MONTH(N36)</f>
        <v>6</v>
      </c>
      <c r="Q36" s="334" t="str">
        <f>IF(P36&gt;9,CONCATENATE(O36,P36),CONCATENATE(O36,"0",P36))</f>
        <v>202006</v>
      </c>
      <c r="R36" s="311">
        <v>0</v>
      </c>
      <c r="S36" s="326">
        <v>0</v>
      </c>
      <c r="T36" s="326">
        <v>0</v>
      </c>
      <c r="U36" s="415"/>
      <c r="V36" s="306"/>
      <c r="W36" s="305"/>
      <c r="X36" s="306"/>
      <c r="Y3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" s="352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s="7" customFormat="1" ht="38.25" customHeight="1" x14ac:dyDescent="0.2">
      <c r="A37" s="329" t="s">
        <v>808</v>
      </c>
      <c r="B37" s="319"/>
      <c r="C37" s="340"/>
      <c r="D37" s="329" t="s">
        <v>2739</v>
      </c>
      <c r="E37" s="329" t="s">
        <v>130</v>
      </c>
      <c r="F37" s="317" t="s">
        <v>674</v>
      </c>
      <c r="G37" s="416" t="s">
        <v>2740</v>
      </c>
      <c r="H37" s="416" t="s">
        <v>2100</v>
      </c>
      <c r="I37" s="382">
        <v>1600000</v>
      </c>
      <c r="J37" s="273">
        <f>-K2038/0.0833333333333333</f>
        <v>0</v>
      </c>
      <c r="K37" s="273"/>
      <c r="L37" s="279">
        <v>43642</v>
      </c>
      <c r="M37" s="279">
        <v>43667</v>
      </c>
      <c r="N37" s="280">
        <v>44032</v>
      </c>
      <c r="O37" s="294">
        <f>YEAR(N37)</f>
        <v>2020</v>
      </c>
      <c r="P37" s="294">
        <f>MONTH(N37)</f>
        <v>7</v>
      </c>
      <c r="Q37" s="286" t="str">
        <f>IF(P37&gt;9,CONCATENATE(O37,P37),CONCATENATE(O37,"0",P37))</f>
        <v>202007</v>
      </c>
      <c r="R37" s="311" t="s">
        <v>162</v>
      </c>
      <c r="S37" s="276">
        <v>0</v>
      </c>
      <c r="T37" s="276">
        <v>0</v>
      </c>
      <c r="U37" s="415"/>
      <c r="V37" s="315"/>
      <c r="W37" s="313"/>
      <c r="X37" s="315"/>
      <c r="Y3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" s="332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05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s="7" customFormat="1" ht="38.25" customHeight="1" x14ac:dyDescent="0.2">
      <c r="A38" s="329" t="s">
        <v>808</v>
      </c>
      <c r="B38" s="328" t="s">
        <v>309</v>
      </c>
      <c r="C38" s="320" t="s">
        <v>294</v>
      </c>
      <c r="D38" s="329" t="s">
        <v>908</v>
      </c>
      <c r="E38" s="329" t="s">
        <v>130</v>
      </c>
      <c r="F38" s="317" t="s">
        <v>674</v>
      </c>
      <c r="G38" s="416" t="s">
        <v>2740</v>
      </c>
      <c r="H38" s="423" t="s">
        <v>28</v>
      </c>
      <c r="I38" s="383">
        <v>300000</v>
      </c>
      <c r="J38" s="335">
        <f>-K1781/0.0833333333333333</f>
        <v>0</v>
      </c>
      <c r="K38" s="335"/>
      <c r="L38" s="279">
        <v>43642</v>
      </c>
      <c r="M38" s="279">
        <v>43667</v>
      </c>
      <c r="N38" s="280">
        <v>44032</v>
      </c>
      <c r="O38" s="336">
        <f>YEAR(N38)</f>
        <v>2020</v>
      </c>
      <c r="P38" s="324">
        <f>MONTH(N38)</f>
        <v>7</v>
      </c>
      <c r="Q38" s="337" t="str">
        <f>IF(P38&gt;9,CONCATENATE(O38,P38),CONCATENATE(O38,"0",P38))</f>
        <v>202007</v>
      </c>
      <c r="R38" s="311" t="s">
        <v>162</v>
      </c>
      <c r="S38" s="276">
        <v>0</v>
      </c>
      <c r="T38" s="276">
        <v>0</v>
      </c>
      <c r="U38" s="415"/>
      <c r="V38" s="306"/>
      <c r="W38" s="305"/>
      <c r="X38" s="352"/>
      <c r="Y3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s="7" customFormat="1" ht="38.25" customHeight="1" x14ac:dyDescent="0.2">
      <c r="A39" s="328" t="s">
        <v>808</v>
      </c>
      <c r="B39" s="328"/>
      <c r="C39" s="320"/>
      <c r="D39" s="328" t="s">
        <v>1212</v>
      </c>
      <c r="E39" s="328" t="s">
        <v>116</v>
      </c>
      <c r="F39" s="312" t="s">
        <v>25</v>
      </c>
      <c r="G39" s="415" t="s">
        <v>1214</v>
      </c>
      <c r="H39" s="415" t="s">
        <v>1213</v>
      </c>
      <c r="I39" s="379">
        <v>334038.49</v>
      </c>
      <c r="J39" s="321">
        <f>-K1890/0.0833333333333333</f>
        <v>0</v>
      </c>
      <c r="K39" s="321"/>
      <c r="L39" s="322">
        <v>42466</v>
      </c>
      <c r="M39" s="322">
        <v>42466</v>
      </c>
      <c r="N39" s="322">
        <v>44033</v>
      </c>
      <c r="O39" s="333">
        <f>YEAR(N39)</f>
        <v>2020</v>
      </c>
      <c r="P39" s="324">
        <f>MONTH(N39)</f>
        <v>7</v>
      </c>
      <c r="Q39" s="334" t="str">
        <f>IF(P39&gt;9,CONCATENATE(O39,P39),CONCATENATE(O39,"0",P39))</f>
        <v>202007</v>
      </c>
      <c r="R39" s="311">
        <v>0</v>
      </c>
      <c r="S39" s="326">
        <v>0</v>
      </c>
      <c r="T39" s="326">
        <v>0</v>
      </c>
      <c r="U39" s="415"/>
      <c r="V39" s="306"/>
      <c r="W39" s="305"/>
      <c r="X39" s="306"/>
      <c r="Y3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" s="352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6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s="7" customFormat="1" ht="38.25" customHeight="1" x14ac:dyDescent="0.2">
      <c r="A40" s="328" t="s">
        <v>808</v>
      </c>
      <c r="B40" s="319" t="s">
        <v>309</v>
      </c>
      <c r="C40" s="328" t="s">
        <v>294</v>
      </c>
      <c r="D40" s="327" t="s">
        <v>907</v>
      </c>
      <c r="E40" s="404" t="s">
        <v>130</v>
      </c>
      <c r="F40" s="239" t="s">
        <v>25</v>
      </c>
      <c r="G40" s="425" t="s">
        <v>609</v>
      </c>
      <c r="H40" s="424" t="s">
        <v>149</v>
      </c>
      <c r="I40" s="378">
        <v>118500</v>
      </c>
      <c r="J40" s="260">
        <f>-K1698/0.0833333333333333</f>
        <v>0</v>
      </c>
      <c r="K40" s="260"/>
      <c r="L40" s="256">
        <v>43635</v>
      </c>
      <c r="M40" s="256">
        <v>43670</v>
      </c>
      <c r="N40" s="257">
        <v>44035</v>
      </c>
      <c r="O40" s="284">
        <f>YEAR(N40)</f>
        <v>2020</v>
      </c>
      <c r="P40" s="284">
        <f>MONTH(N40)</f>
        <v>7</v>
      </c>
      <c r="Q40" s="285" t="str">
        <f>IF(P40&gt;9,CONCATENATE(O40,P40),CONCATENATE(O40,"0",P40))</f>
        <v>202007</v>
      </c>
      <c r="R40" s="311" t="s">
        <v>278</v>
      </c>
      <c r="S40" s="245">
        <v>0</v>
      </c>
      <c r="T40" s="245">
        <v>0</v>
      </c>
      <c r="U40" s="415"/>
      <c r="V40" s="300"/>
      <c r="W40" s="302"/>
      <c r="X40" s="300" t="s">
        <v>288</v>
      </c>
      <c r="Y4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0" s="352"/>
      <c r="AA40" s="352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5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s="7" customFormat="1" ht="38.25" customHeight="1" x14ac:dyDescent="0.2">
      <c r="A41" s="319" t="s">
        <v>808</v>
      </c>
      <c r="B41" s="319"/>
      <c r="C41" s="340"/>
      <c r="D41" s="314" t="s">
        <v>1351</v>
      </c>
      <c r="E41" s="314" t="s">
        <v>112</v>
      </c>
      <c r="F41" s="271" t="s">
        <v>25</v>
      </c>
      <c r="G41" s="417" t="s">
        <v>1353</v>
      </c>
      <c r="H41" s="423" t="s">
        <v>1352</v>
      </c>
      <c r="I41" s="382">
        <v>103656.65</v>
      </c>
      <c r="J41" s="273">
        <f>-K1869/0.0833333333333333</f>
        <v>0</v>
      </c>
      <c r="K41" s="273"/>
      <c r="L41" s="274">
        <v>43754</v>
      </c>
      <c r="M41" s="274">
        <v>43681</v>
      </c>
      <c r="N41" s="274">
        <v>44046</v>
      </c>
      <c r="O41" s="295">
        <f>YEAR(N41)</f>
        <v>2020</v>
      </c>
      <c r="P41" s="294">
        <f>MONTH(N41)</f>
        <v>8</v>
      </c>
      <c r="Q41" s="291" t="str">
        <f>IF(P41&gt;9,CONCATENATE(O41,P41),CONCATENATE(O41,"0",P41))</f>
        <v>202008</v>
      </c>
      <c r="R41" s="311">
        <v>0</v>
      </c>
      <c r="S41" s="276">
        <v>0</v>
      </c>
      <c r="T41" s="276">
        <v>0</v>
      </c>
      <c r="U41" s="417"/>
      <c r="V41" s="313"/>
      <c r="W41" s="313"/>
      <c r="X41" s="313"/>
      <c r="Y4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" s="332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s="7" customFormat="1" ht="38.25" customHeight="1" x14ac:dyDescent="0.2">
      <c r="A42" s="319" t="s">
        <v>808</v>
      </c>
      <c r="B42" s="328"/>
      <c r="C42" s="320"/>
      <c r="D42" s="328" t="s">
        <v>2621</v>
      </c>
      <c r="E42" s="319" t="s">
        <v>116</v>
      </c>
      <c r="F42" s="312" t="s">
        <v>2622</v>
      </c>
      <c r="G42" s="415" t="s">
        <v>2623</v>
      </c>
      <c r="H42" s="415" t="s">
        <v>2624</v>
      </c>
      <c r="I42" s="379">
        <v>54111.1</v>
      </c>
      <c r="J42" s="321" t="s">
        <v>2413</v>
      </c>
      <c r="K42" s="321"/>
      <c r="L42" s="322">
        <v>43684</v>
      </c>
      <c r="M42" s="322">
        <v>43685</v>
      </c>
      <c r="N42" s="322">
        <v>44050</v>
      </c>
      <c r="O42" s="333">
        <f>YEAR(N42)</f>
        <v>2020</v>
      </c>
      <c r="P42" s="324">
        <f>MONTH(N42)</f>
        <v>8</v>
      </c>
      <c r="Q42" s="334" t="str">
        <f>IF(P42&gt;9,CONCATENATE(O42,P42),CONCATENATE(O42,"0",P42))</f>
        <v>202008</v>
      </c>
      <c r="R42" s="311" t="s">
        <v>150</v>
      </c>
      <c r="S42" s="326">
        <v>0</v>
      </c>
      <c r="T42" s="326">
        <v>0</v>
      </c>
      <c r="U42" s="415"/>
      <c r="V42" s="306"/>
      <c r="W42" s="305"/>
      <c r="X42" s="306"/>
      <c r="Y4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" s="352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s="7" customFormat="1" ht="38.25" customHeight="1" x14ac:dyDescent="0.2">
      <c r="A43" s="319" t="s">
        <v>808</v>
      </c>
      <c r="B43" s="328"/>
      <c r="C43" s="320"/>
      <c r="D43" s="328" t="s">
        <v>2769</v>
      </c>
      <c r="E43" s="319" t="s">
        <v>116</v>
      </c>
      <c r="F43" s="312" t="s">
        <v>25</v>
      </c>
      <c r="G43" s="415" t="s">
        <v>2770</v>
      </c>
      <c r="H43" s="415" t="s">
        <v>2771</v>
      </c>
      <c r="I43" s="379">
        <v>1702355.23</v>
      </c>
      <c r="J43" s="321">
        <f>-K2063/0.0833333333333333</f>
        <v>0</v>
      </c>
      <c r="K43" s="321"/>
      <c r="L43" s="322">
        <v>43740</v>
      </c>
      <c r="M43" s="322">
        <v>43694</v>
      </c>
      <c r="N43" s="322">
        <v>44059</v>
      </c>
      <c r="O43" s="333">
        <f>YEAR(N43)</f>
        <v>2020</v>
      </c>
      <c r="P43" s="324">
        <f>MONTH(N43)</f>
        <v>8</v>
      </c>
      <c r="Q43" s="334" t="str">
        <f>IF(P43&gt;9,CONCATENATE(O43,P43),CONCATENATE(O43,"0",P43))</f>
        <v>202008</v>
      </c>
      <c r="R43" s="311" t="s">
        <v>150</v>
      </c>
      <c r="S43" s="326">
        <v>0</v>
      </c>
      <c r="T43" s="326">
        <v>0</v>
      </c>
      <c r="U43" s="415"/>
      <c r="V43" s="306"/>
      <c r="W43" s="305"/>
      <c r="X43" s="306"/>
      <c r="Y4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" s="352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s="7" customFormat="1" ht="38.25" customHeight="1" x14ac:dyDescent="0.2">
      <c r="A44" s="319" t="s">
        <v>808</v>
      </c>
      <c r="B44" s="328"/>
      <c r="C44" s="320"/>
      <c r="D44" s="327" t="s">
        <v>1874</v>
      </c>
      <c r="E44" s="319" t="s">
        <v>116</v>
      </c>
      <c r="F44" s="312" t="s">
        <v>20</v>
      </c>
      <c r="G44" s="415" t="s">
        <v>1875</v>
      </c>
      <c r="H44" s="415" t="s">
        <v>1876</v>
      </c>
      <c r="I44" s="379">
        <v>40000</v>
      </c>
      <c r="J44" s="321">
        <f>-K2045/0.0833333333333333</f>
        <v>0</v>
      </c>
      <c r="K44" s="321"/>
      <c r="L44" s="322">
        <v>43642</v>
      </c>
      <c r="M44" s="322">
        <v>43696</v>
      </c>
      <c r="N44" s="322">
        <v>44061</v>
      </c>
      <c r="O44" s="333">
        <f>YEAR(N44)</f>
        <v>2020</v>
      </c>
      <c r="P44" s="324">
        <f>MONTH(N44)</f>
        <v>8</v>
      </c>
      <c r="Q44" s="334" t="str">
        <f>IF(P44&gt;9,CONCATENATE(O44,P44),CONCATENATE(O44,"0",P44))</f>
        <v>202008</v>
      </c>
      <c r="R44" s="311" t="s">
        <v>162</v>
      </c>
      <c r="S44" s="326">
        <v>0</v>
      </c>
      <c r="T44" s="326">
        <v>0</v>
      </c>
      <c r="U44" s="415"/>
      <c r="V44" s="306"/>
      <c r="W44" s="305"/>
      <c r="X44" s="306"/>
      <c r="Y4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" s="352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s="7" customFormat="1" ht="38.25" customHeight="1" x14ac:dyDescent="0.2">
      <c r="A45" s="319" t="s">
        <v>808</v>
      </c>
      <c r="B45" s="328"/>
      <c r="C45" s="320"/>
      <c r="D45" s="327" t="s">
        <v>1877</v>
      </c>
      <c r="E45" s="319" t="s">
        <v>116</v>
      </c>
      <c r="F45" s="312" t="s">
        <v>20</v>
      </c>
      <c r="G45" s="415" t="s">
        <v>1875</v>
      </c>
      <c r="H45" s="415" t="s">
        <v>1878</v>
      </c>
      <c r="I45" s="379">
        <v>40000</v>
      </c>
      <c r="J45" s="321">
        <f>-K2046/0.0833333333333333</f>
        <v>0</v>
      </c>
      <c r="K45" s="321"/>
      <c r="L45" s="322">
        <v>43642</v>
      </c>
      <c r="M45" s="322">
        <v>43696</v>
      </c>
      <c r="N45" s="322">
        <v>44061</v>
      </c>
      <c r="O45" s="333">
        <f>YEAR(N45)</f>
        <v>2020</v>
      </c>
      <c r="P45" s="324">
        <f>MONTH(N45)</f>
        <v>8</v>
      </c>
      <c r="Q45" s="334" t="str">
        <f>IF(P45&gt;9,CONCATENATE(O45,P45),CONCATENATE(O45,"0",P45))</f>
        <v>202008</v>
      </c>
      <c r="R45" s="311" t="s">
        <v>162</v>
      </c>
      <c r="S45" s="326">
        <v>0</v>
      </c>
      <c r="T45" s="326">
        <v>0</v>
      </c>
      <c r="U45" s="415"/>
      <c r="V45" s="306"/>
      <c r="W45" s="305"/>
      <c r="X45" s="306"/>
      <c r="Y4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" s="352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s="7" customFormat="1" ht="38.25" customHeight="1" x14ac:dyDescent="0.2">
      <c r="A46" s="319" t="s">
        <v>808</v>
      </c>
      <c r="B46" s="319" t="s">
        <v>309</v>
      </c>
      <c r="C46" s="340" t="s">
        <v>294</v>
      </c>
      <c r="D46" s="316" t="s">
        <v>413</v>
      </c>
      <c r="E46" s="319" t="s">
        <v>116</v>
      </c>
      <c r="F46" s="312" t="s">
        <v>414</v>
      </c>
      <c r="G46" s="416" t="s">
        <v>415</v>
      </c>
      <c r="H46" s="416" t="s">
        <v>352</v>
      </c>
      <c r="I46" s="381">
        <v>70000</v>
      </c>
      <c r="J46" s="278">
        <f>-K2036/0.0833333333333333</f>
        <v>0</v>
      </c>
      <c r="K46" s="278"/>
      <c r="L46" s="279">
        <v>43642</v>
      </c>
      <c r="M46" s="279">
        <v>43711</v>
      </c>
      <c r="N46" s="279">
        <v>44076</v>
      </c>
      <c r="O46" s="296">
        <f>YEAR(N46)</f>
        <v>2020</v>
      </c>
      <c r="P46" s="294">
        <f>MONTH(N46)</f>
        <v>9</v>
      </c>
      <c r="Q46" s="292" t="str">
        <f>IF(P46&gt;9,CONCATENATE(O46,P46),CONCATENATE(O46,"0",P46))</f>
        <v>202009</v>
      </c>
      <c r="R46" s="311">
        <v>0</v>
      </c>
      <c r="S46" s="281">
        <v>0</v>
      </c>
      <c r="T46" s="281">
        <v>0</v>
      </c>
      <c r="U46" s="417"/>
      <c r="V46" s="315"/>
      <c r="W46" s="313"/>
      <c r="X46" s="332"/>
      <c r="Y4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" s="352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6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s="7" customFormat="1" ht="38.25" customHeight="1" x14ac:dyDescent="0.2">
      <c r="A47" s="319" t="s">
        <v>808</v>
      </c>
      <c r="B47" s="328"/>
      <c r="C47" s="320"/>
      <c r="D47" s="328" t="s">
        <v>2670</v>
      </c>
      <c r="E47" s="319" t="s">
        <v>116</v>
      </c>
      <c r="F47" s="312" t="s">
        <v>2671</v>
      </c>
      <c r="G47" s="415" t="s">
        <v>2672</v>
      </c>
      <c r="H47" s="415" t="s">
        <v>2673</v>
      </c>
      <c r="I47" s="379">
        <v>37950.75</v>
      </c>
      <c r="J47" s="321">
        <f>-K2066/0.0833333333333333</f>
        <v>0</v>
      </c>
      <c r="K47" s="321"/>
      <c r="L47" s="322">
        <v>43719</v>
      </c>
      <c r="M47" s="322">
        <v>43719</v>
      </c>
      <c r="N47" s="322">
        <v>44084</v>
      </c>
      <c r="O47" s="333">
        <f>YEAR(N47)</f>
        <v>2020</v>
      </c>
      <c r="P47" s="324">
        <f>MONTH(N47)</f>
        <v>9</v>
      </c>
      <c r="Q47" s="334" t="str">
        <f>IF(P47&gt;9,CONCATENATE(O47,P47),CONCATENATE(O47,"0",P47))</f>
        <v>202009</v>
      </c>
      <c r="R47" s="311" t="s">
        <v>150</v>
      </c>
      <c r="S47" s="326">
        <v>0</v>
      </c>
      <c r="T47" s="326">
        <v>0</v>
      </c>
      <c r="U47" s="415"/>
      <c r="V47" s="306"/>
      <c r="W47" s="305"/>
      <c r="X47" s="306"/>
      <c r="Y4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" s="352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s="7" customFormat="1" ht="38.25" customHeight="1" x14ac:dyDescent="0.2">
      <c r="A48" s="319" t="s">
        <v>808</v>
      </c>
      <c r="B48" s="319" t="s">
        <v>309</v>
      </c>
      <c r="C48" s="340" t="s">
        <v>294</v>
      </c>
      <c r="D48" s="316" t="s">
        <v>714</v>
      </c>
      <c r="E48" s="319" t="s">
        <v>116</v>
      </c>
      <c r="F48" s="271" t="s">
        <v>715</v>
      </c>
      <c r="G48" s="415" t="s">
        <v>2741</v>
      </c>
      <c r="H48" s="416" t="s">
        <v>716</v>
      </c>
      <c r="I48" s="381">
        <v>90000</v>
      </c>
      <c r="J48" s="278">
        <f>-K2081/0.0833333333333333</f>
        <v>0</v>
      </c>
      <c r="K48" s="278"/>
      <c r="L48" s="279">
        <v>43642</v>
      </c>
      <c r="M48" s="279">
        <v>43721</v>
      </c>
      <c r="N48" s="280">
        <v>44086</v>
      </c>
      <c r="O48" s="294">
        <f>YEAR(N48)</f>
        <v>2020</v>
      </c>
      <c r="P48" s="294">
        <f>MONTH(N48)</f>
        <v>9</v>
      </c>
      <c r="Q48" s="286" t="str">
        <f>IF(P48&gt;9,CONCATENATE(O48,P48),CONCATENATE(O48,"0",P48))</f>
        <v>202009</v>
      </c>
      <c r="R48" s="311" t="s">
        <v>162</v>
      </c>
      <c r="S48" s="281">
        <v>0</v>
      </c>
      <c r="T48" s="281">
        <v>0</v>
      </c>
      <c r="U48" s="422"/>
      <c r="V48" s="315"/>
      <c r="W48" s="313"/>
      <c r="X48" s="315"/>
      <c r="Y4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" s="332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06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s="7" customFormat="1" ht="38.25" customHeight="1" x14ac:dyDescent="0.2">
      <c r="A49" s="319" t="s">
        <v>808</v>
      </c>
      <c r="B49" s="328"/>
      <c r="C49" s="320"/>
      <c r="D49" s="328" t="s">
        <v>2628</v>
      </c>
      <c r="E49" s="319" t="s">
        <v>116</v>
      </c>
      <c r="F49" s="312" t="s">
        <v>25</v>
      </c>
      <c r="G49" s="415" t="s">
        <v>2629</v>
      </c>
      <c r="H49" s="415" t="s">
        <v>2630</v>
      </c>
      <c r="I49" s="379">
        <v>74070</v>
      </c>
      <c r="J49" s="321">
        <f>-K2067/0.0833333333333333</f>
        <v>0</v>
      </c>
      <c r="K49" s="321"/>
      <c r="L49" s="322">
        <v>43684</v>
      </c>
      <c r="M49" s="322">
        <v>43545</v>
      </c>
      <c r="N49" s="322">
        <v>44122</v>
      </c>
      <c r="O49" s="333">
        <f>YEAR(N49)</f>
        <v>2020</v>
      </c>
      <c r="P49" s="324">
        <f>MONTH(N49)</f>
        <v>10</v>
      </c>
      <c r="Q49" s="334" t="str">
        <f>IF(P49&gt;9,CONCATENATE(O49,P49),CONCATENATE(O49,"0",P49))</f>
        <v>202010</v>
      </c>
      <c r="R49" s="311">
        <v>0</v>
      </c>
      <c r="S49" s="326">
        <v>0</v>
      </c>
      <c r="T49" s="326">
        <v>0</v>
      </c>
      <c r="U49" s="415"/>
      <c r="V49" s="306"/>
      <c r="W49" s="305"/>
      <c r="X49" s="306"/>
      <c r="Y4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" s="352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s="7" customFormat="1" ht="38.25" customHeight="1" x14ac:dyDescent="0.2">
      <c r="A50" s="328" t="s">
        <v>808</v>
      </c>
      <c r="B50" s="404" t="s">
        <v>309</v>
      </c>
      <c r="C50" s="328" t="s">
        <v>294</v>
      </c>
      <c r="D50" s="328" t="s">
        <v>1017</v>
      </c>
      <c r="E50" s="404" t="s">
        <v>116</v>
      </c>
      <c r="F50" s="312" t="s">
        <v>946</v>
      </c>
      <c r="G50" s="424" t="s">
        <v>947</v>
      </c>
      <c r="H50" s="430" t="s">
        <v>948</v>
      </c>
      <c r="I50" s="378">
        <v>1975000</v>
      </c>
      <c r="J50" s="256">
        <v>42186</v>
      </c>
      <c r="K50" s="256">
        <v>42231</v>
      </c>
      <c r="L50" s="257">
        <v>43033</v>
      </c>
      <c r="M50" s="322">
        <v>43040</v>
      </c>
      <c r="N50" s="323">
        <v>44135</v>
      </c>
      <c r="O50" s="324">
        <f>YEAR(N50)</f>
        <v>2020</v>
      </c>
      <c r="P50" s="324">
        <f>MONTH(N50)</f>
        <v>10</v>
      </c>
      <c r="Q50" s="325" t="str">
        <f>IF(P50&gt;9,CONCATENATE(O50,P50),CONCATENATE(O50,"0",P50))</f>
        <v>202010</v>
      </c>
      <c r="R50" s="311" t="s">
        <v>150</v>
      </c>
      <c r="S50" s="326">
        <v>0</v>
      </c>
      <c r="T50" s="326">
        <v>0</v>
      </c>
      <c r="U50" s="415"/>
      <c r="V50" s="306"/>
      <c r="W50" s="305"/>
      <c r="X50" s="306"/>
      <c r="Y5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" s="352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s="7" customFormat="1" ht="38.25" customHeight="1" x14ac:dyDescent="0.2">
      <c r="A51" s="319" t="s">
        <v>808</v>
      </c>
      <c r="B51" s="328"/>
      <c r="C51" s="320"/>
      <c r="D51" s="327" t="s">
        <v>1772</v>
      </c>
      <c r="E51" s="319" t="s">
        <v>116</v>
      </c>
      <c r="F51" s="312" t="s">
        <v>25</v>
      </c>
      <c r="G51" s="415" t="s">
        <v>1773</v>
      </c>
      <c r="H51" s="415" t="s">
        <v>1774</v>
      </c>
      <c r="I51" s="379">
        <v>411771</v>
      </c>
      <c r="J51" s="321">
        <f>-K2046/0.0833333333333333</f>
        <v>0</v>
      </c>
      <c r="K51" s="321"/>
      <c r="L51" s="322">
        <v>43656</v>
      </c>
      <c r="M51" s="322">
        <v>43776</v>
      </c>
      <c r="N51" s="322">
        <v>44141</v>
      </c>
      <c r="O51" s="333">
        <f>YEAR(N51)</f>
        <v>2020</v>
      </c>
      <c r="P51" s="324">
        <f>MONTH(N51)</f>
        <v>11</v>
      </c>
      <c r="Q51" s="334" t="str">
        <f>IF(P51&gt;9,CONCATENATE(O51,P51),CONCATENATE(O51,"0",P51))</f>
        <v>202011</v>
      </c>
      <c r="R51" s="311" t="s">
        <v>162</v>
      </c>
      <c r="S51" s="326">
        <v>0</v>
      </c>
      <c r="T51" s="326">
        <v>0</v>
      </c>
      <c r="U51" s="415"/>
      <c r="V51" s="306"/>
      <c r="W51" s="305"/>
      <c r="X51" s="306"/>
      <c r="Y5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" s="352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s="7" customFormat="1" ht="38.25" customHeight="1" x14ac:dyDescent="0.2">
      <c r="A52" s="319" t="s">
        <v>808</v>
      </c>
      <c r="B52" s="328"/>
      <c r="C52" s="320"/>
      <c r="D52" s="328" t="s">
        <v>1815</v>
      </c>
      <c r="E52" s="328" t="s">
        <v>116</v>
      </c>
      <c r="F52" s="312" t="s">
        <v>1816</v>
      </c>
      <c r="G52" s="415" t="s">
        <v>1817</v>
      </c>
      <c r="H52" s="415" t="s">
        <v>302</v>
      </c>
      <c r="I52" s="449">
        <v>57199.98</v>
      </c>
      <c r="J52" s="321">
        <f>-K2047/0.0833333333333333</f>
        <v>0</v>
      </c>
      <c r="K52" s="321"/>
      <c r="L52" s="322">
        <v>43663</v>
      </c>
      <c r="M52" s="322">
        <v>43790</v>
      </c>
      <c r="N52" s="322">
        <v>44155</v>
      </c>
      <c r="O52" s="333">
        <f>YEAR(N52)</f>
        <v>2020</v>
      </c>
      <c r="P52" s="324">
        <f>MONTH(N52)</f>
        <v>11</v>
      </c>
      <c r="Q52" s="334" t="str">
        <f>IF(P52&gt;9,CONCATENATE(O52,P52),CONCATENATE(O52,"0",P52))</f>
        <v>202011</v>
      </c>
      <c r="R52" s="311" t="s">
        <v>162</v>
      </c>
      <c r="S52" s="326">
        <v>0</v>
      </c>
      <c r="T52" s="326">
        <v>0</v>
      </c>
      <c r="U52" s="415"/>
      <c r="V52" s="306"/>
      <c r="W52" s="305"/>
      <c r="X52" s="306"/>
      <c r="Y5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" s="352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s="7" customFormat="1" ht="38.25" customHeight="1" x14ac:dyDescent="0.2">
      <c r="A53" s="328" t="s">
        <v>808</v>
      </c>
      <c r="B53" s="328"/>
      <c r="C53" s="320"/>
      <c r="D53" s="327" t="s">
        <v>1782</v>
      </c>
      <c r="E53" s="329" t="s">
        <v>116</v>
      </c>
      <c r="F53" s="317" t="s">
        <v>1783</v>
      </c>
      <c r="G53" s="423" t="s">
        <v>1784</v>
      </c>
      <c r="H53" s="423" t="s">
        <v>1785</v>
      </c>
      <c r="I53" s="383">
        <v>40557.43</v>
      </c>
      <c r="J53" s="335">
        <f>-K2025/0.0833333333333333</f>
        <v>0</v>
      </c>
      <c r="K53" s="335"/>
      <c r="L53" s="322">
        <v>43733</v>
      </c>
      <c r="M53" s="322">
        <v>43807</v>
      </c>
      <c r="N53" s="318">
        <v>44172</v>
      </c>
      <c r="O53" s="336">
        <f>YEAR(N53)</f>
        <v>2020</v>
      </c>
      <c r="P53" s="324">
        <f>MONTH(N53)</f>
        <v>12</v>
      </c>
      <c r="Q53" s="337" t="str">
        <f>IF(P53&gt;9,CONCATENATE(O53,P53),CONCATENATE(O53,"0",P53))</f>
        <v>202012</v>
      </c>
      <c r="R53" s="311">
        <v>0</v>
      </c>
      <c r="S53" s="338">
        <v>0</v>
      </c>
      <c r="T53" s="338">
        <v>0</v>
      </c>
      <c r="U53" s="415"/>
      <c r="V53" s="306"/>
      <c r="W53" s="305"/>
      <c r="X53" s="306"/>
      <c r="Y53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" s="352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s="7" customFormat="1" ht="38.25" customHeight="1" x14ac:dyDescent="0.2">
      <c r="A54" s="328" t="s">
        <v>808</v>
      </c>
      <c r="B54" s="328"/>
      <c r="C54" s="320"/>
      <c r="D54" s="328" t="s">
        <v>1841</v>
      </c>
      <c r="E54" s="328" t="s">
        <v>115</v>
      </c>
      <c r="F54" s="312" t="s">
        <v>1838</v>
      </c>
      <c r="G54" s="415" t="s">
        <v>1839</v>
      </c>
      <c r="H54" s="415" t="s">
        <v>1842</v>
      </c>
      <c r="I54" s="379">
        <v>850000</v>
      </c>
      <c r="J54" s="321">
        <f>-K1969/0.0833333333333333</f>
        <v>0</v>
      </c>
      <c r="K54" s="321"/>
      <c r="L54" s="322">
        <v>43761</v>
      </c>
      <c r="M54" s="322">
        <v>43816</v>
      </c>
      <c r="N54" s="322">
        <v>44181</v>
      </c>
      <c r="O54" s="333">
        <f>YEAR(N54)</f>
        <v>2020</v>
      </c>
      <c r="P54" s="324">
        <f>MONTH(N54)</f>
        <v>12</v>
      </c>
      <c r="Q54" s="334" t="str">
        <f>IF(P54&gt;9,CONCATENATE(O54,P54),CONCATENATE(O54,"0",P54))</f>
        <v>202012</v>
      </c>
      <c r="R54" s="311">
        <v>0</v>
      </c>
      <c r="S54" s="326">
        <v>0</v>
      </c>
      <c r="T54" s="326">
        <v>0</v>
      </c>
      <c r="U54" s="415"/>
      <c r="V54" s="306"/>
      <c r="W54" s="305"/>
      <c r="X54" s="306"/>
      <c r="Y5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" s="352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5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s="7" customFormat="1" ht="38.25" customHeight="1" x14ac:dyDescent="0.2">
      <c r="A55" s="328" t="s">
        <v>808</v>
      </c>
      <c r="B55" s="328"/>
      <c r="C55" s="320"/>
      <c r="D55" s="328" t="s">
        <v>1837</v>
      </c>
      <c r="E55" s="328" t="s">
        <v>115</v>
      </c>
      <c r="F55" s="312" t="s">
        <v>1838</v>
      </c>
      <c r="G55" s="415" t="s">
        <v>1839</v>
      </c>
      <c r="H55" s="415" t="s">
        <v>1840</v>
      </c>
      <c r="I55" s="379">
        <v>1420000</v>
      </c>
      <c r="J55" s="321">
        <f>-K1969/0.0833333333333333</f>
        <v>0</v>
      </c>
      <c r="K55" s="321"/>
      <c r="L55" s="322">
        <v>43761</v>
      </c>
      <c r="M55" s="322">
        <v>43816</v>
      </c>
      <c r="N55" s="322">
        <v>44181</v>
      </c>
      <c r="O55" s="333">
        <f>YEAR(N55)</f>
        <v>2020</v>
      </c>
      <c r="P55" s="324">
        <f>MONTH(N55)</f>
        <v>12</v>
      </c>
      <c r="Q55" s="334" t="str">
        <f>IF(P55&gt;9,CONCATENATE(O55,P55),CONCATENATE(O55,"0",P55))</f>
        <v>202012</v>
      </c>
      <c r="R55" s="311">
        <v>0</v>
      </c>
      <c r="S55" s="326">
        <v>0</v>
      </c>
      <c r="T55" s="326">
        <v>0</v>
      </c>
      <c r="U55" s="415"/>
      <c r="V55" s="306"/>
      <c r="W55" s="305"/>
      <c r="X55" s="306"/>
      <c r="Y5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" s="352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5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s="7" customFormat="1" ht="38.25" customHeight="1" x14ac:dyDescent="0.2">
      <c r="A56" s="328" t="s">
        <v>808</v>
      </c>
      <c r="B56" s="328"/>
      <c r="C56" s="320"/>
      <c r="D56" s="328" t="s">
        <v>1843</v>
      </c>
      <c r="E56" s="328" t="s">
        <v>115</v>
      </c>
      <c r="F56" s="312" t="s">
        <v>1838</v>
      </c>
      <c r="G56" s="415" t="s">
        <v>1839</v>
      </c>
      <c r="H56" s="415" t="s">
        <v>1455</v>
      </c>
      <c r="I56" s="379">
        <v>430000</v>
      </c>
      <c r="J56" s="321">
        <f>-K1971/0.0833333333333333</f>
        <v>0</v>
      </c>
      <c r="K56" s="321"/>
      <c r="L56" s="322">
        <v>43761</v>
      </c>
      <c r="M56" s="322">
        <v>43816</v>
      </c>
      <c r="N56" s="322">
        <v>44181</v>
      </c>
      <c r="O56" s="333">
        <f>YEAR(N56)</f>
        <v>2020</v>
      </c>
      <c r="P56" s="324">
        <f>MONTH(N56)</f>
        <v>12</v>
      </c>
      <c r="Q56" s="334" t="str">
        <f>IF(P56&gt;9,CONCATENATE(O56,P56),CONCATENATE(O56,"0",P56))</f>
        <v>202012</v>
      </c>
      <c r="R56" s="311">
        <v>0</v>
      </c>
      <c r="S56" s="326">
        <v>0</v>
      </c>
      <c r="T56" s="326">
        <v>0</v>
      </c>
      <c r="U56" s="415"/>
      <c r="V56" s="306"/>
      <c r="W56" s="305"/>
      <c r="X56" s="306"/>
      <c r="Y5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" s="352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5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s="7" customFormat="1" ht="38.25" customHeight="1" x14ac:dyDescent="0.2">
      <c r="A57" s="328" t="s">
        <v>808</v>
      </c>
      <c r="B57" s="328" t="s">
        <v>309</v>
      </c>
      <c r="C57" s="320" t="s">
        <v>294</v>
      </c>
      <c r="D57" s="328" t="s">
        <v>1083</v>
      </c>
      <c r="E57" s="328" t="s">
        <v>130</v>
      </c>
      <c r="F57" s="312" t="s">
        <v>2677</v>
      </c>
      <c r="G57" s="415" t="s">
        <v>2678</v>
      </c>
      <c r="H57" s="431" t="s">
        <v>2140</v>
      </c>
      <c r="I57" s="379">
        <v>248148</v>
      </c>
      <c r="J57" s="321">
        <f>-K1783/0.0833333333333333</f>
        <v>0</v>
      </c>
      <c r="K57" s="321"/>
      <c r="L57" s="322">
        <v>43733</v>
      </c>
      <c r="M57" s="322">
        <v>43820</v>
      </c>
      <c r="N57" s="323">
        <v>44185</v>
      </c>
      <c r="O57" s="324">
        <f>YEAR(N57)</f>
        <v>2020</v>
      </c>
      <c r="P57" s="324">
        <f>MONTH(N57)</f>
        <v>12</v>
      </c>
      <c r="Q57" s="325" t="str">
        <f>IF(P57&gt;9,CONCATENATE(O57,P57),CONCATENATE(O57,"0",P57))</f>
        <v>202012</v>
      </c>
      <c r="R57" s="311">
        <v>0</v>
      </c>
      <c r="S57" s="326">
        <v>0</v>
      </c>
      <c r="T57" s="326">
        <v>0</v>
      </c>
      <c r="U57" s="423"/>
      <c r="V57" s="306"/>
      <c r="W57" s="305"/>
      <c r="X57" s="306"/>
      <c r="Y5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6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s="7" customFormat="1" ht="38.25" customHeight="1" x14ac:dyDescent="0.2">
      <c r="A58" s="319" t="s">
        <v>808</v>
      </c>
      <c r="B58" s="328"/>
      <c r="C58" s="320"/>
      <c r="D58" s="328" t="s">
        <v>2776</v>
      </c>
      <c r="E58" s="319" t="s">
        <v>116</v>
      </c>
      <c r="F58" s="312" t="s">
        <v>2777</v>
      </c>
      <c r="G58" s="415" t="s">
        <v>2778</v>
      </c>
      <c r="H58" s="415" t="s">
        <v>2779</v>
      </c>
      <c r="I58" s="379">
        <v>220375</v>
      </c>
      <c r="J58" s="321">
        <f>-K2079/0.0833333333333333</f>
        <v>0</v>
      </c>
      <c r="K58" s="321"/>
      <c r="L58" s="322">
        <v>43754</v>
      </c>
      <c r="M58" s="322">
        <v>43831</v>
      </c>
      <c r="N58" s="322">
        <v>44196</v>
      </c>
      <c r="O58" s="333">
        <f>YEAR(N58)</f>
        <v>2020</v>
      </c>
      <c r="P58" s="324">
        <f>MONTH(N58)</f>
        <v>12</v>
      </c>
      <c r="Q58" s="334" t="str">
        <f>IF(P58&gt;9,CONCATENATE(O58,P58),CONCATENATE(O58,"0",P58))</f>
        <v>202012</v>
      </c>
      <c r="R58" s="311">
        <v>0</v>
      </c>
      <c r="S58" s="326">
        <v>0</v>
      </c>
      <c r="T58" s="326">
        <v>0</v>
      </c>
      <c r="U58" s="415"/>
      <c r="V58" s="306"/>
      <c r="W58" s="305"/>
      <c r="X58" s="306"/>
      <c r="Y5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" s="352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s="7" customFormat="1" ht="38.25" customHeight="1" x14ac:dyDescent="0.2">
      <c r="A59" s="319" t="s">
        <v>808</v>
      </c>
      <c r="B59" s="328"/>
      <c r="C59" s="320"/>
      <c r="D59" s="327" t="s">
        <v>1734</v>
      </c>
      <c r="E59" s="319" t="s">
        <v>116</v>
      </c>
      <c r="F59" s="312" t="s">
        <v>20</v>
      </c>
      <c r="G59" s="415" t="s">
        <v>1735</v>
      </c>
      <c r="H59" s="415" t="s">
        <v>1736</v>
      </c>
      <c r="I59" s="379">
        <v>42000</v>
      </c>
      <c r="J59" s="321">
        <f>-K2057/0.0833333333333333</f>
        <v>0</v>
      </c>
      <c r="K59" s="321"/>
      <c r="L59" s="322">
        <v>43757</v>
      </c>
      <c r="M59" s="322">
        <v>43831</v>
      </c>
      <c r="N59" s="323">
        <v>44196</v>
      </c>
      <c r="O59" s="324">
        <f>YEAR(N59)</f>
        <v>2020</v>
      </c>
      <c r="P59" s="324">
        <f>MONTH(N59)</f>
        <v>12</v>
      </c>
      <c r="Q59" s="325" t="str">
        <f>IF(P59&gt;9,CONCATENATE(O59,P59),CONCATENATE(O59,"0",P59))</f>
        <v>202012</v>
      </c>
      <c r="R59" s="275">
        <v>0</v>
      </c>
      <c r="S59" s="326">
        <v>0</v>
      </c>
      <c r="T59" s="326">
        <v>0</v>
      </c>
      <c r="U59" s="415"/>
      <c r="V59" s="306"/>
      <c r="W59" s="305"/>
      <c r="X59" s="306"/>
      <c r="Y5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" s="352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6"/>
    </row>
    <row r="60" spans="1:100" s="8" customFormat="1" ht="38.25" customHeight="1" x14ac:dyDescent="0.2">
      <c r="A60" s="319" t="s">
        <v>808</v>
      </c>
      <c r="B60" s="328"/>
      <c r="C60" s="320"/>
      <c r="D60" s="328" t="s">
        <v>2132</v>
      </c>
      <c r="E60" s="319" t="s">
        <v>116</v>
      </c>
      <c r="F60" s="312" t="s">
        <v>449</v>
      </c>
      <c r="G60" s="415" t="s">
        <v>450</v>
      </c>
      <c r="H60" s="415" t="s">
        <v>2133</v>
      </c>
      <c r="I60" s="379">
        <v>314676</v>
      </c>
      <c r="J60" s="321">
        <f>-K2070/0.0833333333333333</f>
        <v>0</v>
      </c>
      <c r="K60" s="321"/>
      <c r="L60" s="322">
        <v>43537</v>
      </c>
      <c r="M60" s="322">
        <v>43512</v>
      </c>
      <c r="N60" s="322">
        <v>44242</v>
      </c>
      <c r="O60" s="333">
        <f>YEAR(N60)</f>
        <v>2021</v>
      </c>
      <c r="P60" s="324">
        <f>MONTH(N60)</f>
        <v>2</v>
      </c>
      <c r="Q60" s="334" t="str">
        <f>IF(P60&gt;9,CONCATENATE(O60,P60),CONCATENATE(O60,"0",P60))</f>
        <v>202102</v>
      </c>
      <c r="R60" s="275" t="s">
        <v>278</v>
      </c>
      <c r="S60" s="326">
        <v>0</v>
      </c>
      <c r="T60" s="326">
        <v>0</v>
      </c>
      <c r="U60" s="415"/>
      <c r="V60" s="306"/>
      <c r="W60" s="305"/>
      <c r="X60" s="306"/>
      <c r="Y6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" s="352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</row>
    <row r="61" spans="1:100" s="7" customFormat="1" ht="38.25" customHeight="1" x14ac:dyDescent="0.2">
      <c r="A61" s="328" t="s">
        <v>808</v>
      </c>
      <c r="B61" s="328"/>
      <c r="C61" s="320"/>
      <c r="D61" s="327" t="s">
        <v>1589</v>
      </c>
      <c r="E61" s="328" t="s">
        <v>116</v>
      </c>
      <c r="F61" s="312" t="s">
        <v>1531</v>
      </c>
      <c r="G61" s="415" t="s">
        <v>1532</v>
      </c>
      <c r="H61" s="431" t="s">
        <v>1533</v>
      </c>
      <c r="I61" s="379">
        <v>288000</v>
      </c>
      <c r="J61" s="321">
        <f>-K1916/0.0833333333333333</f>
        <v>0</v>
      </c>
      <c r="K61" s="321"/>
      <c r="L61" s="322">
        <v>43159</v>
      </c>
      <c r="M61" s="322">
        <v>43160</v>
      </c>
      <c r="N61" s="323">
        <v>44255</v>
      </c>
      <c r="O61" s="324">
        <f>YEAR(N61)</f>
        <v>2021</v>
      </c>
      <c r="P61" s="324">
        <f>MONTH(N61)</f>
        <v>2</v>
      </c>
      <c r="Q61" s="325" t="str">
        <f>IF(P61&gt;9,CONCATENATE(O61,P61),CONCATENATE(O61,"0",P61))</f>
        <v>202102</v>
      </c>
      <c r="R61" s="311">
        <v>0</v>
      </c>
      <c r="S61" s="326">
        <v>0.03</v>
      </c>
      <c r="T61" s="326">
        <v>0.02</v>
      </c>
      <c r="U61" s="423"/>
      <c r="V61" s="306"/>
      <c r="W61" s="305"/>
      <c r="X61" s="306"/>
      <c r="Y6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6"/>
    </row>
    <row r="62" spans="1:100" s="7" customFormat="1" ht="38.25" customHeight="1" x14ac:dyDescent="0.2">
      <c r="A62" s="319" t="s">
        <v>808</v>
      </c>
      <c r="B62" s="328"/>
      <c r="C62" s="320"/>
      <c r="D62" s="328" t="s">
        <v>1542</v>
      </c>
      <c r="E62" s="328" t="s">
        <v>117</v>
      </c>
      <c r="F62" s="312" t="s">
        <v>1543</v>
      </c>
      <c r="G62" s="415" t="s">
        <v>1447</v>
      </c>
      <c r="H62" s="431" t="s">
        <v>1544</v>
      </c>
      <c r="I62" s="379">
        <v>200000</v>
      </c>
      <c r="J62" s="321">
        <f>-K2044/0.0833333333333333</f>
        <v>0</v>
      </c>
      <c r="K62" s="321"/>
      <c r="L62" s="322">
        <v>43180</v>
      </c>
      <c r="M62" s="322">
        <v>43180</v>
      </c>
      <c r="N62" s="323">
        <v>44275</v>
      </c>
      <c r="O62" s="324">
        <f>YEAR(N62)</f>
        <v>2021</v>
      </c>
      <c r="P62" s="324">
        <f>MONTH(N62)</f>
        <v>3</v>
      </c>
      <c r="Q62" s="325" t="str">
        <f>IF(P62&gt;9,CONCATENATE(O62,P62),CONCATENATE(O62,"0",P62))</f>
        <v>202103</v>
      </c>
      <c r="R62" s="311">
        <v>0</v>
      </c>
      <c r="S62" s="326">
        <v>0</v>
      </c>
      <c r="T62" s="326">
        <v>0</v>
      </c>
      <c r="U62" s="415"/>
      <c r="V62" s="306"/>
      <c r="W62" s="305"/>
      <c r="X62" s="306"/>
      <c r="Y6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" s="352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6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s="7" customFormat="1" ht="38.25" customHeight="1" x14ac:dyDescent="0.2">
      <c r="A63" s="328" t="s">
        <v>808</v>
      </c>
      <c r="B63" s="328"/>
      <c r="C63" s="320"/>
      <c r="D63" s="328" t="s">
        <v>1548</v>
      </c>
      <c r="E63" s="319" t="s">
        <v>118</v>
      </c>
      <c r="F63" s="312" t="s">
        <v>1549</v>
      </c>
      <c r="G63" s="415" t="s">
        <v>1550</v>
      </c>
      <c r="H63" s="415" t="s">
        <v>1551</v>
      </c>
      <c r="I63" s="379">
        <v>2000000</v>
      </c>
      <c r="J63" s="321">
        <f>-K2045/0.0833333333333333</f>
        <v>0</v>
      </c>
      <c r="K63" s="321"/>
      <c r="L63" s="322">
        <v>43201</v>
      </c>
      <c r="M63" s="322">
        <v>43221</v>
      </c>
      <c r="N63" s="323">
        <v>44316</v>
      </c>
      <c r="O63" s="324">
        <f>YEAR(N63)</f>
        <v>2021</v>
      </c>
      <c r="P63" s="324">
        <f>MONTH(N63)</f>
        <v>4</v>
      </c>
      <c r="Q63" s="325" t="str">
        <f>IF(P63&gt;9,CONCATENATE(O63,P63),CONCATENATE(O63,"0",P63))</f>
        <v>202104</v>
      </c>
      <c r="R63" s="311">
        <v>0</v>
      </c>
      <c r="S63" s="326">
        <v>0.03</v>
      </c>
      <c r="T63" s="326">
        <v>0.01</v>
      </c>
      <c r="U63" s="415"/>
      <c r="V63" s="306"/>
      <c r="W63" s="305"/>
      <c r="X63" s="306"/>
      <c r="Y6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6"/>
    </row>
    <row r="64" spans="1:100" s="7" customFormat="1" ht="38.25" customHeight="1" x14ac:dyDescent="0.2">
      <c r="A64" s="328" t="s">
        <v>808</v>
      </c>
      <c r="B64" s="328"/>
      <c r="C64" s="320"/>
      <c r="D64" s="328" t="s">
        <v>1552</v>
      </c>
      <c r="E64" s="319" t="s">
        <v>118</v>
      </c>
      <c r="F64" s="312" t="s">
        <v>1549</v>
      </c>
      <c r="G64" s="415" t="s">
        <v>1550</v>
      </c>
      <c r="H64" s="415" t="s">
        <v>1553</v>
      </c>
      <c r="I64" s="379">
        <v>2000000</v>
      </c>
      <c r="J64" s="321">
        <f>-K2046/0.0833333333333333</f>
        <v>0</v>
      </c>
      <c r="K64" s="321"/>
      <c r="L64" s="322">
        <v>43201</v>
      </c>
      <c r="M64" s="322">
        <v>43221</v>
      </c>
      <c r="N64" s="323">
        <v>44316</v>
      </c>
      <c r="O64" s="324">
        <f>YEAR(N64)</f>
        <v>2021</v>
      </c>
      <c r="P64" s="324">
        <f>MONTH(N64)</f>
        <v>4</v>
      </c>
      <c r="Q64" s="325" t="str">
        <f>IF(P64&gt;9,CONCATENATE(O64,P64),CONCATENATE(O64,"0",P64))</f>
        <v>202104</v>
      </c>
      <c r="R64" s="311">
        <v>0</v>
      </c>
      <c r="S64" s="326">
        <v>0.03</v>
      </c>
      <c r="T64" s="326">
        <v>0.01</v>
      </c>
      <c r="U64" s="415"/>
      <c r="V64" s="306"/>
      <c r="W64" s="305"/>
      <c r="X64" s="306"/>
      <c r="Y6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6"/>
    </row>
    <row r="65" spans="1:100" s="7" customFormat="1" ht="38.25" customHeight="1" x14ac:dyDescent="0.2">
      <c r="A65" s="328" t="s">
        <v>808</v>
      </c>
      <c r="B65" s="328"/>
      <c r="C65" s="320"/>
      <c r="D65" s="328" t="s">
        <v>1554</v>
      </c>
      <c r="E65" s="319" t="s">
        <v>118</v>
      </c>
      <c r="F65" s="312" t="s">
        <v>1549</v>
      </c>
      <c r="G65" s="415" t="s">
        <v>1550</v>
      </c>
      <c r="H65" s="415" t="s">
        <v>1555</v>
      </c>
      <c r="I65" s="379">
        <v>2000000</v>
      </c>
      <c r="J65" s="321">
        <f>-K2047/0.0833333333333333</f>
        <v>0</v>
      </c>
      <c r="K65" s="321"/>
      <c r="L65" s="322">
        <v>43201</v>
      </c>
      <c r="M65" s="322">
        <v>43221</v>
      </c>
      <c r="N65" s="323">
        <v>44316</v>
      </c>
      <c r="O65" s="324">
        <f>YEAR(N65)</f>
        <v>2021</v>
      </c>
      <c r="P65" s="324">
        <f>MONTH(N65)</f>
        <v>4</v>
      </c>
      <c r="Q65" s="325" t="str">
        <f>IF(P65&gt;9,CONCATENATE(O65,P65),CONCATENATE(O65,"0",P65))</f>
        <v>202104</v>
      </c>
      <c r="R65" s="311">
        <v>0</v>
      </c>
      <c r="S65" s="326">
        <v>0.03</v>
      </c>
      <c r="T65" s="326">
        <v>0.01</v>
      </c>
      <c r="U65" s="415"/>
      <c r="V65" s="306"/>
      <c r="W65" s="305"/>
      <c r="X65" s="306"/>
      <c r="Y6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6"/>
    </row>
    <row r="66" spans="1:100" s="8" customFormat="1" ht="38.25" customHeight="1" x14ac:dyDescent="0.2">
      <c r="A66" s="328" t="s">
        <v>808</v>
      </c>
      <c r="B66" s="328"/>
      <c r="C66" s="320"/>
      <c r="D66" s="328" t="s">
        <v>1556</v>
      </c>
      <c r="E66" s="319" t="s">
        <v>118</v>
      </c>
      <c r="F66" s="312" t="s">
        <v>1549</v>
      </c>
      <c r="G66" s="415" t="s">
        <v>1550</v>
      </c>
      <c r="H66" s="415" t="s">
        <v>1140</v>
      </c>
      <c r="I66" s="379">
        <v>1000000</v>
      </c>
      <c r="J66" s="321">
        <f>-K2048/0.0833333333333333</f>
        <v>0</v>
      </c>
      <c r="K66" s="321"/>
      <c r="L66" s="322">
        <v>43201</v>
      </c>
      <c r="M66" s="322">
        <v>43221</v>
      </c>
      <c r="N66" s="323">
        <v>44316</v>
      </c>
      <c r="O66" s="324">
        <f>YEAR(N66)</f>
        <v>2021</v>
      </c>
      <c r="P66" s="324">
        <f>MONTH(N66)</f>
        <v>4</v>
      </c>
      <c r="Q66" s="325" t="str">
        <f>IF(P66&gt;9,CONCATENATE(O66,P66),CONCATENATE(O66,"0",P66))</f>
        <v>202104</v>
      </c>
      <c r="R66" s="311">
        <v>0</v>
      </c>
      <c r="S66" s="326">
        <v>0.03</v>
      </c>
      <c r="T66" s="326">
        <v>0.01</v>
      </c>
      <c r="U66" s="415"/>
      <c r="V66" s="306"/>
      <c r="W66" s="305"/>
      <c r="X66" s="306"/>
      <c r="Y6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6"/>
    </row>
    <row r="67" spans="1:100" s="8" customFormat="1" ht="38.25" customHeight="1" x14ac:dyDescent="0.2">
      <c r="A67" s="328" t="s">
        <v>808</v>
      </c>
      <c r="B67" s="328"/>
      <c r="C67" s="320"/>
      <c r="D67" s="328" t="s">
        <v>1557</v>
      </c>
      <c r="E67" s="319" t="s">
        <v>118</v>
      </c>
      <c r="F67" s="312" t="s">
        <v>1549</v>
      </c>
      <c r="G67" s="415" t="s">
        <v>1550</v>
      </c>
      <c r="H67" s="415" t="s">
        <v>87</v>
      </c>
      <c r="I67" s="379">
        <v>1000000</v>
      </c>
      <c r="J67" s="321">
        <f>-K2049/0.0833333333333333</f>
        <v>0</v>
      </c>
      <c r="K67" s="321"/>
      <c r="L67" s="322">
        <v>43201</v>
      </c>
      <c r="M67" s="322">
        <v>43221</v>
      </c>
      <c r="N67" s="323">
        <v>44316</v>
      </c>
      <c r="O67" s="324">
        <f>YEAR(N67)</f>
        <v>2021</v>
      </c>
      <c r="P67" s="324">
        <f>MONTH(N67)</f>
        <v>4</v>
      </c>
      <c r="Q67" s="325" t="str">
        <f>IF(P67&gt;9,CONCATENATE(O67,P67),CONCATENATE(O67,"0",P67))</f>
        <v>202104</v>
      </c>
      <c r="R67" s="311">
        <v>0</v>
      </c>
      <c r="S67" s="326">
        <v>0.03</v>
      </c>
      <c r="T67" s="326">
        <v>0.01</v>
      </c>
      <c r="U67" s="415"/>
      <c r="V67" s="306"/>
      <c r="W67" s="305"/>
      <c r="X67" s="306"/>
      <c r="Y6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6"/>
    </row>
    <row r="68" spans="1:100" s="8" customFormat="1" ht="38.25" customHeight="1" x14ac:dyDescent="0.2">
      <c r="A68" s="328" t="s">
        <v>808</v>
      </c>
      <c r="B68" s="328"/>
      <c r="C68" s="320"/>
      <c r="D68" s="328" t="s">
        <v>1558</v>
      </c>
      <c r="E68" s="319" t="s">
        <v>118</v>
      </c>
      <c r="F68" s="312" t="s">
        <v>1549</v>
      </c>
      <c r="G68" s="415" t="s">
        <v>1550</v>
      </c>
      <c r="H68" s="415" t="s">
        <v>1384</v>
      </c>
      <c r="I68" s="379">
        <v>1000000</v>
      </c>
      <c r="J68" s="321">
        <f>-K2050/0.0833333333333333</f>
        <v>0</v>
      </c>
      <c r="K68" s="321"/>
      <c r="L68" s="322">
        <v>43201</v>
      </c>
      <c r="M68" s="322">
        <v>43221</v>
      </c>
      <c r="N68" s="323">
        <v>44316</v>
      </c>
      <c r="O68" s="333">
        <f>YEAR(N68)</f>
        <v>2021</v>
      </c>
      <c r="P68" s="374">
        <f>MONTH(N68)</f>
        <v>4</v>
      </c>
      <c r="Q68" s="334" t="str">
        <f>IF(P68&gt;9,CONCATENATE(O68,P68),CONCATENATE(O68,"0",P68))</f>
        <v>202104</v>
      </c>
      <c r="R68" s="311">
        <v>0</v>
      </c>
      <c r="S68" s="326">
        <v>0.03</v>
      </c>
      <c r="T68" s="326">
        <v>0.01</v>
      </c>
      <c r="U68" s="415"/>
      <c r="V68" s="306"/>
      <c r="W68" s="306"/>
      <c r="X68" s="352"/>
      <c r="Y6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" s="352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</row>
    <row r="69" spans="1:100" s="8" customFormat="1" ht="38.25" customHeight="1" x14ac:dyDescent="0.2">
      <c r="A69" s="328" t="s">
        <v>808</v>
      </c>
      <c r="B69" s="328"/>
      <c r="C69" s="320"/>
      <c r="D69" s="328" t="s">
        <v>1559</v>
      </c>
      <c r="E69" s="319" t="s">
        <v>118</v>
      </c>
      <c r="F69" s="312" t="s">
        <v>1549</v>
      </c>
      <c r="G69" s="415" t="s">
        <v>1550</v>
      </c>
      <c r="H69" s="415" t="s">
        <v>1385</v>
      </c>
      <c r="I69" s="379">
        <v>1000000</v>
      </c>
      <c r="J69" s="321">
        <f>-K2051/0.0833333333333333</f>
        <v>0</v>
      </c>
      <c r="K69" s="321"/>
      <c r="L69" s="322">
        <v>43201</v>
      </c>
      <c r="M69" s="322">
        <v>43221</v>
      </c>
      <c r="N69" s="323">
        <v>44316</v>
      </c>
      <c r="O69" s="333">
        <f>YEAR(N69)</f>
        <v>2021</v>
      </c>
      <c r="P69" s="374">
        <f>MONTH(N69)</f>
        <v>4</v>
      </c>
      <c r="Q69" s="334" t="str">
        <f>IF(P69&gt;9,CONCATENATE(O69,P69),CONCATENATE(O69,"0",P69))</f>
        <v>202104</v>
      </c>
      <c r="R69" s="311">
        <v>0</v>
      </c>
      <c r="S69" s="326">
        <v>0.03</v>
      </c>
      <c r="T69" s="326">
        <v>0.01</v>
      </c>
      <c r="U69" s="415"/>
      <c r="V69" s="306"/>
      <c r="W69" s="306"/>
      <c r="X69" s="352"/>
      <c r="Y6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" s="352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</row>
    <row r="70" spans="1:100" s="8" customFormat="1" ht="38.25" customHeight="1" x14ac:dyDescent="0.2">
      <c r="A70" s="328" t="s">
        <v>808</v>
      </c>
      <c r="B70" s="328"/>
      <c r="C70" s="320"/>
      <c r="D70" s="328" t="s">
        <v>1560</v>
      </c>
      <c r="E70" s="319" t="s">
        <v>118</v>
      </c>
      <c r="F70" s="312" t="s">
        <v>1549</v>
      </c>
      <c r="G70" s="415" t="s">
        <v>1550</v>
      </c>
      <c r="H70" s="415" t="s">
        <v>1561</v>
      </c>
      <c r="I70" s="379">
        <v>1000000</v>
      </c>
      <c r="J70" s="321">
        <f>-K2052/0.0833333333333333</f>
        <v>0</v>
      </c>
      <c r="K70" s="321"/>
      <c r="L70" s="322">
        <v>43201</v>
      </c>
      <c r="M70" s="322">
        <v>43221</v>
      </c>
      <c r="N70" s="323">
        <v>44316</v>
      </c>
      <c r="O70" s="333">
        <f>YEAR(N70)</f>
        <v>2021</v>
      </c>
      <c r="P70" s="374">
        <f>MONTH(N70)</f>
        <v>4</v>
      </c>
      <c r="Q70" s="334" t="str">
        <f>IF(P70&gt;9,CONCATENATE(O70,P70),CONCATENATE(O70,"0",P70))</f>
        <v>202104</v>
      </c>
      <c r="R70" s="311">
        <v>0</v>
      </c>
      <c r="S70" s="326">
        <v>0.03</v>
      </c>
      <c r="T70" s="326">
        <v>0.01</v>
      </c>
      <c r="U70" s="415"/>
      <c r="V70" s="306"/>
      <c r="W70" s="306"/>
      <c r="X70" s="352"/>
      <c r="Y7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" s="352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</row>
    <row r="71" spans="1:100" s="8" customFormat="1" ht="38.25" customHeight="1" x14ac:dyDescent="0.2">
      <c r="A71" s="328" t="s">
        <v>808</v>
      </c>
      <c r="B71" s="328"/>
      <c r="C71" s="320"/>
      <c r="D71" s="328" t="s">
        <v>1562</v>
      </c>
      <c r="E71" s="319" t="s">
        <v>118</v>
      </c>
      <c r="F71" s="312" t="s">
        <v>1549</v>
      </c>
      <c r="G71" s="415" t="s">
        <v>1550</v>
      </c>
      <c r="H71" s="415" t="s">
        <v>1563</v>
      </c>
      <c r="I71" s="379">
        <v>1000000</v>
      </c>
      <c r="J71" s="321">
        <f>-K2053/0.0833333333333333</f>
        <v>0</v>
      </c>
      <c r="K71" s="321"/>
      <c r="L71" s="322">
        <v>43201</v>
      </c>
      <c r="M71" s="322">
        <v>43221</v>
      </c>
      <c r="N71" s="323">
        <v>44316</v>
      </c>
      <c r="O71" s="333">
        <f>YEAR(N71)</f>
        <v>2021</v>
      </c>
      <c r="P71" s="374">
        <f>MONTH(N71)</f>
        <v>4</v>
      </c>
      <c r="Q71" s="334" t="str">
        <f>IF(P71&gt;9,CONCATENATE(O71,P71),CONCATENATE(O71,"0",P71))</f>
        <v>202104</v>
      </c>
      <c r="R71" s="311">
        <v>0</v>
      </c>
      <c r="S71" s="326">
        <v>0.03</v>
      </c>
      <c r="T71" s="326">
        <v>0.01</v>
      </c>
      <c r="U71" s="415"/>
      <c r="V71" s="306"/>
      <c r="W71" s="306"/>
      <c r="X71" s="352"/>
      <c r="Y7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" s="352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</row>
    <row r="72" spans="1:100" s="8" customFormat="1" ht="38.25" customHeight="1" x14ac:dyDescent="0.2">
      <c r="A72" s="328" t="s">
        <v>808</v>
      </c>
      <c r="B72" s="328"/>
      <c r="C72" s="320"/>
      <c r="D72" s="328" t="s">
        <v>1564</v>
      </c>
      <c r="E72" s="319" t="s">
        <v>118</v>
      </c>
      <c r="F72" s="312" t="s">
        <v>1549</v>
      </c>
      <c r="G72" s="415" t="s">
        <v>1550</v>
      </c>
      <c r="H72" s="415" t="s">
        <v>1565</v>
      </c>
      <c r="I72" s="379">
        <v>1000000</v>
      </c>
      <c r="J72" s="321">
        <f>-K2054/0.0833333333333333</f>
        <v>0</v>
      </c>
      <c r="K72" s="321"/>
      <c r="L72" s="322">
        <v>43201</v>
      </c>
      <c r="M72" s="322">
        <v>43221</v>
      </c>
      <c r="N72" s="323">
        <v>44316</v>
      </c>
      <c r="O72" s="333">
        <f>YEAR(N72)</f>
        <v>2021</v>
      </c>
      <c r="P72" s="374">
        <f>MONTH(N72)</f>
        <v>4</v>
      </c>
      <c r="Q72" s="334" t="str">
        <f>IF(P72&gt;9,CONCATENATE(O72,P72),CONCATENATE(O72,"0",P72))</f>
        <v>202104</v>
      </c>
      <c r="R72" s="311">
        <v>0</v>
      </c>
      <c r="S72" s="326">
        <v>0.03</v>
      </c>
      <c r="T72" s="326">
        <v>0.01</v>
      </c>
      <c r="U72" s="415"/>
      <c r="V72" s="306"/>
      <c r="W72" s="306"/>
      <c r="X72" s="352"/>
      <c r="Y7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" s="352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</row>
    <row r="73" spans="1:100" s="8" customFormat="1" ht="38.25" customHeight="1" x14ac:dyDescent="0.2">
      <c r="A73" s="328" t="s">
        <v>808</v>
      </c>
      <c r="B73" s="328"/>
      <c r="C73" s="320"/>
      <c r="D73" s="328" t="s">
        <v>1567</v>
      </c>
      <c r="E73" s="319" t="s">
        <v>118</v>
      </c>
      <c r="F73" s="312" t="s">
        <v>1549</v>
      </c>
      <c r="G73" s="415" t="s">
        <v>1550</v>
      </c>
      <c r="H73" s="415" t="s">
        <v>1566</v>
      </c>
      <c r="I73" s="379">
        <v>1000000</v>
      </c>
      <c r="J73" s="321">
        <f>-K2055/0.0833333333333333</f>
        <v>0</v>
      </c>
      <c r="K73" s="321"/>
      <c r="L73" s="322">
        <v>43201</v>
      </c>
      <c r="M73" s="322">
        <v>43221</v>
      </c>
      <c r="N73" s="323">
        <v>44316</v>
      </c>
      <c r="O73" s="333">
        <f>YEAR(N73)</f>
        <v>2021</v>
      </c>
      <c r="P73" s="374">
        <f>MONTH(N73)</f>
        <v>4</v>
      </c>
      <c r="Q73" s="334" t="str">
        <f>IF(P73&gt;9,CONCATENATE(O73,P73),CONCATENATE(O73,"0",P73))</f>
        <v>202104</v>
      </c>
      <c r="R73" s="311">
        <v>0</v>
      </c>
      <c r="S73" s="326">
        <v>0.03</v>
      </c>
      <c r="T73" s="326">
        <v>0.01</v>
      </c>
      <c r="U73" s="415"/>
      <c r="V73" s="306"/>
      <c r="W73" s="306"/>
      <c r="X73" s="352"/>
      <c r="Y7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" s="352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</row>
    <row r="74" spans="1:100" s="8" customFormat="1" ht="38.25" customHeight="1" x14ac:dyDescent="0.2">
      <c r="A74" s="328" t="s">
        <v>808</v>
      </c>
      <c r="B74" s="328"/>
      <c r="C74" s="320"/>
      <c r="D74" s="328" t="s">
        <v>1568</v>
      </c>
      <c r="E74" s="319" t="s">
        <v>118</v>
      </c>
      <c r="F74" s="312" t="s">
        <v>1549</v>
      </c>
      <c r="G74" s="415" t="s">
        <v>1550</v>
      </c>
      <c r="H74" s="415" t="s">
        <v>1569</v>
      </c>
      <c r="I74" s="379">
        <v>1000000</v>
      </c>
      <c r="J74" s="321">
        <f>-K2056/0.0833333333333333</f>
        <v>0</v>
      </c>
      <c r="K74" s="321"/>
      <c r="L74" s="322">
        <v>43201</v>
      </c>
      <c r="M74" s="322">
        <v>43221</v>
      </c>
      <c r="N74" s="323">
        <v>44316</v>
      </c>
      <c r="O74" s="333">
        <f>YEAR(N74)</f>
        <v>2021</v>
      </c>
      <c r="P74" s="374">
        <f>MONTH(N74)</f>
        <v>4</v>
      </c>
      <c r="Q74" s="334" t="str">
        <f>IF(P74&gt;9,CONCATENATE(O74,P74),CONCATENATE(O74,"0",P74))</f>
        <v>202104</v>
      </c>
      <c r="R74" s="311">
        <v>0</v>
      </c>
      <c r="S74" s="326">
        <v>0.03</v>
      </c>
      <c r="T74" s="326">
        <v>0.01</v>
      </c>
      <c r="U74" s="415"/>
      <c r="V74" s="306"/>
      <c r="W74" s="306"/>
      <c r="X74" s="352"/>
      <c r="Y7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" s="352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</row>
    <row r="75" spans="1:100" s="8" customFormat="1" ht="38.25" customHeight="1" x14ac:dyDescent="0.2">
      <c r="A75" s="319" t="s">
        <v>808</v>
      </c>
      <c r="B75" s="328"/>
      <c r="C75" s="320"/>
      <c r="D75" s="328" t="s">
        <v>1674</v>
      </c>
      <c r="E75" s="328" t="s">
        <v>130</v>
      </c>
      <c r="F75" s="312" t="s">
        <v>25</v>
      </c>
      <c r="G75" s="415" t="s">
        <v>1675</v>
      </c>
      <c r="H75" s="415" t="s">
        <v>1673</v>
      </c>
      <c r="I75" s="379">
        <v>18025.2</v>
      </c>
      <c r="J75" s="321">
        <f>-K2068/0.0833333333333333</f>
        <v>0</v>
      </c>
      <c r="K75" s="321"/>
      <c r="L75" s="322">
        <v>43341</v>
      </c>
      <c r="M75" s="322">
        <v>43282</v>
      </c>
      <c r="N75" s="323">
        <v>44377</v>
      </c>
      <c r="O75" s="311">
        <v>0</v>
      </c>
      <c r="P75" s="326">
        <v>0</v>
      </c>
      <c r="Q75" s="326">
        <v>0</v>
      </c>
      <c r="R75" s="311">
        <v>0</v>
      </c>
      <c r="S75" s="326">
        <v>0</v>
      </c>
      <c r="T75" s="326">
        <v>0</v>
      </c>
      <c r="U75" s="415"/>
      <c r="V75" s="306"/>
      <c r="W75" s="305"/>
      <c r="X75" s="306"/>
      <c r="Y7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" s="352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6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</row>
    <row r="76" spans="1:100" s="8" customFormat="1" ht="38.25" customHeight="1" x14ac:dyDescent="0.2">
      <c r="A76" s="319" t="s">
        <v>808</v>
      </c>
      <c r="B76" s="328"/>
      <c r="C76" s="320"/>
      <c r="D76" s="328" t="s">
        <v>1671</v>
      </c>
      <c r="E76" s="328" t="s">
        <v>130</v>
      </c>
      <c r="F76" s="312" t="s">
        <v>25</v>
      </c>
      <c r="G76" s="415" t="s">
        <v>1672</v>
      </c>
      <c r="H76" s="415" t="s">
        <v>1673</v>
      </c>
      <c r="I76" s="379">
        <v>169440</v>
      </c>
      <c r="J76" s="321">
        <f>-K2067/0.0833333333333333</f>
        <v>0</v>
      </c>
      <c r="K76" s="321"/>
      <c r="L76" s="322">
        <v>43341</v>
      </c>
      <c r="M76" s="322">
        <v>43282</v>
      </c>
      <c r="N76" s="323">
        <v>44377</v>
      </c>
      <c r="O76" s="324">
        <f>YEAR(N76)</f>
        <v>2021</v>
      </c>
      <c r="P76" s="324">
        <f>MONTH(N76)</f>
        <v>6</v>
      </c>
      <c r="Q76" s="325" t="str">
        <f>IF(P76&gt;9,CONCATENATE(O76,P76),CONCATENATE(O76,"0",P76))</f>
        <v>202106</v>
      </c>
      <c r="R76" s="311">
        <v>0</v>
      </c>
      <c r="S76" s="326">
        <v>0</v>
      </c>
      <c r="T76" s="326">
        <v>0</v>
      </c>
      <c r="U76" s="415"/>
      <c r="V76" s="306"/>
      <c r="W76" s="305"/>
      <c r="X76" s="306"/>
      <c r="Y7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" s="352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6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</row>
    <row r="77" spans="1:100" s="8" customFormat="1" ht="38.25" customHeight="1" x14ac:dyDescent="0.2">
      <c r="A77" s="319" t="s">
        <v>808</v>
      </c>
      <c r="B77" s="319" t="s">
        <v>309</v>
      </c>
      <c r="C77" s="340" t="s">
        <v>294</v>
      </c>
      <c r="D77" s="314" t="s">
        <v>875</v>
      </c>
      <c r="E77" s="314" t="s">
        <v>116</v>
      </c>
      <c r="F77" s="271" t="s">
        <v>396</v>
      </c>
      <c r="G77" s="417" t="s">
        <v>397</v>
      </c>
      <c r="H77" s="417" t="s">
        <v>22</v>
      </c>
      <c r="I77" s="382">
        <v>461366</v>
      </c>
      <c r="J77" s="273">
        <f>-K2019/0.0833333333333333</f>
        <v>0</v>
      </c>
      <c r="K77" s="273"/>
      <c r="L77" s="274">
        <v>43635</v>
      </c>
      <c r="M77" s="274">
        <v>43662</v>
      </c>
      <c r="N77" s="274">
        <v>44392</v>
      </c>
      <c r="O77" s="295">
        <f>YEAR(N77)</f>
        <v>2021</v>
      </c>
      <c r="P77" s="294">
        <f>MONTH(N77)</f>
        <v>7</v>
      </c>
      <c r="Q77" s="291" t="str">
        <f>IF(P77&gt;9,CONCATENATE(O77,P77),CONCATENATE(O77,"0",P77))</f>
        <v>202107</v>
      </c>
      <c r="R77" s="311">
        <v>0</v>
      </c>
      <c r="S77" s="276">
        <v>0</v>
      </c>
      <c r="T77" s="276">
        <v>0</v>
      </c>
      <c r="U77" s="416"/>
      <c r="V77" s="315"/>
      <c r="W77" s="313"/>
      <c r="X77" s="332"/>
      <c r="Y7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6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</row>
    <row r="78" spans="1:100" s="8" customFormat="1" ht="38.25" customHeight="1" x14ac:dyDescent="0.2">
      <c r="A78" s="319" t="s">
        <v>808</v>
      </c>
      <c r="B78" s="328"/>
      <c r="C78" s="320"/>
      <c r="D78" s="328" t="s">
        <v>2572</v>
      </c>
      <c r="E78" s="319" t="s">
        <v>116</v>
      </c>
      <c r="F78" s="312" t="s">
        <v>20</v>
      </c>
      <c r="G78" s="415" t="s">
        <v>2573</v>
      </c>
      <c r="H78" s="415" t="s">
        <v>2574</v>
      </c>
      <c r="I78" s="379">
        <v>35749.24</v>
      </c>
      <c r="J78" s="321">
        <f>-K2093/0.0833333333333333</f>
        <v>0</v>
      </c>
      <c r="K78" s="321"/>
      <c r="L78" s="322">
        <v>43656</v>
      </c>
      <c r="M78" s="322">
        <v>43656</v>
      </c>
      <c r="N78" s="322">
        <v>44396</v>
      </c>
      <c r="O78" s="333">
        <f>YEAR(N78)</f>
        <v>2021</v>
      </c>
      <c r="P78" s="324">
        <f>MONTH(N78)</f>
        <v>7</v>
      </c>
      <c r="Q78" s="334" t="str">
        <f>IF(P78&gt;9,CONCATENATE(O78,P78),CONCATENATE(O78,"0",P78))</f>
        <v>202107</v>
      </c>
      <c r="R78" s="311">
        <v>0</v>
      </c>
      <c r="S78" s="326">
        <v>0</v>
      </c>
      <c r="T78" s="326">
        <v>0</v>
      </c>
      <c r="U78" s="415"/>
      <c r="V78" s="306"/>
      <c r="W78" s="305"/>
      <c r="X78" s="306"/>
      <c r="Y7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" s="352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</row>
    <row r="79" spans="1:100" s="8" customFormat="1" ht="38.25" customHeight="1" x14ac:dyDescent="0.2">
      <c r="A79" s="319" t="s">
        <v>808</v>
      </c>
      <c r="B79" s="328"/>
      <c r="C79" s="320"/>
      <c r="D79" s="328" t="s">
        <v>1599</v>
      </c>
      <c r="E79" s="328" t="s">
        <v>118</v>
      </c>
      <c r="F79" s="312" t="s">
        <v>1600</v>
      </c>
      <c r="G79" s="415" t="s">
        <v>1601</v>
      </c>
      <c r="H79" s="415" t="s">
        <v>1602</v>
      </c>
      <c r="I79" s="379">
        <v>250000</v>
      </c>
      <c r="J79" s="321">
        <f>-K2062/0.0833333333333333</f>
        <v>0</v>
      </c>
      <c r="K79" s="321"/>
      <c r="L79" s="322">
        <v>43250</v>
      </c>
      <c r="M79" s="322">
        <v>43313</v>
      </c>
      <c r="N79" s="323">
        <v>44408</v>
      </c>
      <c r="O79" s="324">
        <f>YEAR(N79)</f>
        <v>2021</v>
      </c>
      <c r="P79" s="324">
        <f>MONTH(N79)</f>
        <v>7</v>
      </c>
      <c r="Q79" s="325" t="str">
        <f>IF(P79&gt;9,CONCATENATE(O79,P79),CONCATENATE(O79,"0",P79))</f>
        <v>202107</v>
      </c>
      <c r="R79" s="311">
        <v>0</v>
      </c>
      <c r="S79" s="326">
        <v>0</v>
      </c>
      <c r="T79" s="326">
        <v>0</v>
      </c>
      <c r="U79" s="415"/>
      <c r="V79" s="306"/>
      <c r="W79" s="305"/>
      <c r="X79" s="306"/>
      <c r="Y7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" s="352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6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</row>
    <row r="80" spans="1:100" s="8" customFormat="1" ht="38.25" customHeight="1" x14ac:dyDescent="0.2">
      <c r="A80" s="319" t="s">
        <v>808</v>
      </c>
      <c r="B80" s="328"/>
      <c r="C80" s="320"/>
      <c r="D80" s="328" t="s">
        <v>2578</v>
      </c>
      <c r="E80" s="328" t="s">
        <v>130</v>
      </c>
      <c r="F80" s="312" t="s">
        <v>2579</v>
      </c>
      <c r="G80" s="415" t="s">
        <v>2010</v>
      </c>
      <c r="H80" s="415" t="s">
        <v>2580</v>
      </c>
      <c r="I80" s="379">
        <v>428069.65</v>
      </c>
      <c r="J80" s="321">
        <f>-K2096/0.0833333333333333</f>
        <v>0</v>
      </c>
      <c r="K80" s="321"/>
      <c r="L80" s="322">
        <v>43698</v>
      </c>
      <c r="M80" s="322">
        <v>43698</v>
      </c>
      <c r="N80" s="322">
        <v>44428</v>
      </c>
      <c r="O80" s="333">
        <f>YEAR(N80)</f>
        <v>2021</v>
      </c>
      <c r="P80" s="324">
        <f>MONTH(N80)</f>
        <v>8</v>
      </c>
      <c r="Q80" s="334" t="str">
        <f>IF(P80&gt;9,CONCATENATE(O80,P80),CONCATENATE(O80,"0",P80))</f>
        <v>202108</v>
      </c>
      <c r="R80" s="311">
        <v>0</v>
      </c>
      <c r="S80" s="326">
        <v>0</v>
      </c>
      <c r="T80" s="326">
        <v>0</v>
      </c>
      <c r="U80" s="415"/>
      <c r="V80" s="306"/>
      <c r="W80" s="305"/>
      <c r="X80" s="306"/>
      <c r="Y8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" s="352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</row>
    <row r="81" spans="1:100" s="8" customFormat="1" ht="38.25" customHeight="1" x14ac:dyDescent="0.2">
      <c r="A81" s="319" t="s">
        <v>808</v>
      </c>
      <c r="B81" s="328"/>
      <c r="C81" s="320"/>
      <c r="D81" s="328" t="s">
        <v>1729</v>
      </c>
      <c r="E81" s="328" t="s">
        <v>112</v>
      </c>
      <c r="F81" s="312" t="s">
        <v>1730</v>
      </c>
      <c r="G81" s="415" t="s">
        <v>1731</v>
      </c>
      <c r="H81" s="449" t="s">
        <v>937</v>
      </c>
      <c r="I81" s="379">
        <v>45000</v>
      </c>
      <c r="J81" s="321">
        <f>-K2078/0.0833333333333333</f>
        <v>0</v>
      </c>
      <c r="K81" s="321"/>
      <c r="L81" s="322">
        <v>43390</v>
      </c>
      <c r="M81" s="322">
        <v>43383</v>
      </c>
      <c r="N81" s="323">
        <v>44478</v>
      </c>
      <c r="O81" s="324">
        <f>YEAR(N81)</f>
        <v>2021</v>
      </c>
      <c r="P81" s="324">
        <f>MONTH(N81)</f>
        <v>10</v>
      </c>
      <c r="Q81" s="325" t="str">
        <f>IF(P81&gt;9,CONCATENATE(O81,P81),CONCATENATE(O81,"0",P81))</f>
        <v>202110</v>
      </c>
      <c r="R81" s="311">
        <v>0</v>
      </c>
      <c r="S81" s="326">
        <v>0</v>
      </c>
      <c r="T81" s="326">
        <v>0</v>
      </c>
      <c r="U81" s="415"/>
      <c r="V81" s="306"/>
      <c r="W81" s="305"/>
      <c r="X81" s="306"/>
      <c r="Y8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" s="352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6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</row>
    <row r="82" spans="1:100" s="8" customFormat="1" ht="38.25" customHeight="1" x14ac:dyDescent="0.2">
      <c r="A82" s="319" t="s">
        <v>808</v>
      </c>
      <c r="B82" s="328"/>
      <c r="C82" s="320"/>
      <c r="D82" s="328" t="s">
        <v>1818</v>
      </c>
      <c r="E82" s="328" t="s">
        <v>116</v>
      </c>
      <c r="F82" s="312" t="s">
        <v>1819</v>
      </c>
      <c r="G82" s="415" t="s">
        <v>1820</v>
      </c>
      <c r="H82" s="415" t="s">
        <v>1724</v>
      </c>
      <c r="I82" s="379">
        <v>45910.07</v>
      </c>
      <c r="J82" s="321">
        <f>-K2077/0.0833333333333333</f>
        <v>0</v>
      </c>
      <c r="K82" s="321"/>
      <c r="L82" s="322">
        <v>43425</v>
      </c>
      <c r="M82" s="322">
        <v>43425</v>
      </c>
      <c r="N82" s="322">
        <v>44520</v>
      </c>
      <c r="O82" s="333">
        <f>YEAR(N82)</f>
        <v>2021</v>
      </c>
      <c r="P82" s="324">
        <f>MONTH(N82)</f>
        <v>11</v>
      </c>
      <c r="Q82" s="334" t="str">
        <f>IF(P82&gt;9,CONCATENATE(O82,P82),CONCATENATE(O82,"0",P82))</f>
        <v>202111</v>
      </c>
      <c r="R82" s="311">
        <v>0</v>
      </c>
      <c r="S82" s="326">
        <v>0</v>
      </c>
      <c r="T82" s="326">
        <v>0</v>
      </c>
      <c r="U82" s="415"/>
      <c r="V82" s="306"/>
      <c r="W82" s="305"/>
      <c r="X82" s="306"/>
      <c r="Y8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" s="352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</row>
    <row r="83" spans="1:100" s="8" customFormat="1" ht="38.25" customHeight="1" x14ac:dyDescent="0.2">
      <c r="A83" s="328" t="s">
        <v>808</v>
      </c>
      <c r="B83" s="328"/>
      <c r="C83" s="320"/>
      <c r="D83" s="327" t="s">
        <v>1904</v>
      </c>
      <c r="E83" s="328" t="s">
        <v>117</v>
      </c>
      <c r="F83" s="312" t="s">
        <v>1901</v>
      </c>
      <c r="G83" s="415" t="s">
        <v>1902</v>
      </c>
      <c r="H83" s="415" t="s">
        <v>1905</v>
      </c>
      <c r="I83" s="379">
        <v>1000000</v>
      </c>
      <c r="J83" s="321">
        <f>-K2010/0.0833333333333333</f>
        <v>0</v>
      </c>
      <c r="K83" s="321"/>
      <c r="L83" s="322">
        <v>43453</v>
      </c>
      <c r="M83" s="322">
        <v>43453</v>
      </c>
      <c r="N83" s="323">
        <v>44548</v>
      </c>
      <c r="O83" s="275" t="s">
        <v>278</v>
      </c>
      <c r="P83" s="326">
        <v>0</v>
      </c>
      <c r="Q83" s="326">
        <v>0</v>
      </c>
      <c r="R83" s="275" t="s">
        <v>278</v>
      </c>
      <c r="S83" s="281">
        <v>0</v>
      </c>
      <c r="T83" s="281">
        <v>0</v>
      </c>
      <c r="U83" s="415"/>
      <c r="V83" s="305"/>
      <c r="W83" s="305"/>
      <c r="X83" s="305"/>
      <c r="Y8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" s="352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305"/>
      <c r="AR83" s="305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</row>
    <row r="84" spans="1:100" s="8" customFormat="1" ht="38.25" customHeight="1" x14ac:dyDescent="0.2">
      <c r="A84" s="328" t="s">
        <v>808</v>
      </c>
      <c r="B84" s="328"/>
      <c r="C84" s="320"/>
      <c r="D84" s="327" t="s">
        <v>1908</v>
      </c>
      <c r="E84" s="328" t="s">
        <v>117</v>
      </c>
      <c r="F84" s="312" t="s">
        <v>1901</v>
      </c>
      <c r="G84" s="415" t="s">
        <v>1902</v>
      </c>
      <c r="H84" s="415" t="s">
        <v>1909</v>
      </c>
      <c r="I84" s="379">
        <v>1000000</v>
      </c>
      <c r="J84" s="321">
        <f>-K2010/0.0833333333333333</f>
        <v>0</v>
      </c>
      <c r="K84" s="321"/>
      <c r="L84" s="322">
        <v>43453</v>
      </c>
      <c r="M84" s="322">
        <v>43453</v>
      </c>
      <c r="N84" s="323">
        <v>44548</v>
      </c>
      <c r="O84" s="333">
        <f>YEAR(N84)</f>
        <v>2021</v>
      </c>
      <c r="P84" s="458">
        <f>MONTH(N84)</f>
        <v>12</v>
      </c>
      <c r="Q84" s="459" t="str">
        <f>IF(P84&gt;9,CONCATENATE(O84,P84),CONCATENATE(O84,"0",P84))</f>
        <v>202112</v>
      </c>
      <c r="R84" s="275" t="s">
        <v>278</v>
      </c>
      <c r="S84" s="281">
        <v>0</v>
      </c>
      <c r="T84" s="281">
        <v>0</v>
      </c>
      <c r="U84" s="415"/>
      <c r="V84" s="305"/>
      <c r="W84" s="305"/>
      <c r="X84" s="305"/>
      <c r="Y8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" s="352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5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</row>
    <row r="85" spans="1:100" s="8" customFormat="1" ht="38.25" customHeight="1" x14ac:dyDescent="0.2">
      <c r="A85" s="328" t="s">
        <v>808</v>
      </c>
      <c r="B85" s="328"/>
      <c r="C85" s="320"/>
      <c r="D85" s="327" t="s">
        <v>1906</v>
      </c>
      <c r="E85" s="328" t="s">
        <v>117</v>
      </c>
      <c r="F85" s="312" t="s">
        <v>1901</v>
      </c>
      <c r="G85" s="415" t="s">
        <v>1902</v>
      </c>
      <c r="H85" s="415" t="s">
        <v>1907</v>
      </c>
      <c r="I85" s="379">
        <v>1000000</v>
      </c>
      <c r="J85" s="321">
        <f>-K2010/0.0833333333333333</f>
        <v>0</v>
      </c>
      <c r="K85" s="321"/>
      <c r="L85" s="322">
        <v>43453</v>
      </c>
      <c r="M85" s="322">
        <v>43453</v>
      </c>
      <c r="N85" s="323">
        <v>44548</v>
      </c>
      <c r="O85" s="333">
        <f>YEAR(N85)</f>
        <v>2021</v>
      </c>
      <c r="P85" s="458">
        <f>MONTH(N85)</f>
        <v>12</v>
      </c>
      <c r="Q85" s="459" t="str">
        <f>IF(P85&gt;9,CONCATENATE(O85,P85),CONCATENATE(O85,"0",P85))</f>
        <v>202112</v>
      </c>
      <c r="R85" s="275" t="s">
        <v>278</v>
      </c>
      <c r="S85" s="281">
        <v>0</v>
      </c>
      <c r="T85" s="281">
        <v>0</v>
      </c>
      <c r="U85" s="415"/>
      <c r="V85" s="305"/>
      <c r="W85" s="305"/>
      <c r="X85" s="305"/>
      <c r="Y8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" s="352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</row>
    <row r="86" spans="1:100" s="8" customFormat="1" ht="38.25" customHeight="1" x14ac:dyDescent="0.2">
      <c r="A86" s="328" t="s">
        <v>808</v>
      </c>
      <c r="B86" s="328"/>
      <c r="C86" s="320"/>
      <c r="D86" s="327" t="s">
        <v>1900</v>
      </c>
      <c r="E86" s="328" t="s">
        <v>117</v>
      </c>
      <c r="F86" s="312" t="s">
        <v>1901</v>
      </c>
      <c r="G86" s="415" t="s">
        <v>1902</v>
      </c>
      <c r="H86" s="415" t="s">
        <v>1903</v>
      </c>
      <c r="I86" s="379">
        <v>1000000</v>
      </c>
      <c r="J86" s="321">
        <f>-K2009/0.0833333333333333</f>
        <v>0</v>
      </c>
      <c r="K86" s="321"/>
      <c r="L86" s="322">
        <v>43453</v>
      </c>
      <c r="M86" s="322">
        <v>43453</v>
      </c>
      <c r="N86" s="323">
        <v>44548</v>
      </c>
      <c r="O86" s="324">
        <f>YEAR(N86)</f>
        <v>2021</v>
      </c>
      <c r="P86" s="324">
        <f>MONTH(N86)</f>
        <v>12</v>
      </c>
      <c r="Q86" s="325" t="str">
        <f>IF(P86&gt;9,CONCATENATE(O86,P86),CONCATENATE(O86,"0",P86))</f>
        <v>202112</v>
      </c>
      <c r="R86" s="275" t="s">
        <v>278</v>
      </c>
      <c r="S86" s="326">
        <v>0</v>
      </c>
      <c r="T86" s="326">
        <v>0</v>
      </c>
      <c r="U86" s="415"/>
      <c r="V86" s="305"/>
      <c r="W86" s="305"/>
      <c r="X86" s="305"/>
      <c r="Y8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" s="352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</row>
    <row r="87" spans="1:100" s="8" customFormat="1" ht="38.25" customHeight="1" x14ac:dyDescent="0.2">
      <c r="A87" s="319" t="s">
        <v>808</v>
      </c>
      <c r="B87" s="328" t="s">
        <v>309</v>
      </c>
      <c r="C87" s="320" t="s">
        <v>294</v>
      </c>
      <c r="D87" s="319" t="s">
        <v>891</v>
      </c>
      <c r="E87" s="328" t="s">
        <v>116</v>
      </c>
      <c r="F87" s="312" t="s">
        <v>25</v>
      </c>
      <c r="G87" s="415" t="s">
        <v>826</v>
      </c>
      <c r="H87" s="415" t="s">
        <v>302</v>
      </c>
      <c r="I87" s="379">
        <v>360000</v>
      </c>
      <c r="J87" s="321">
        <f>-K2123/0.0833333333333333</f>
        <v>0</v>
      </c>
      <c r="K87" s="321"/>
      <c r="L87" s="322">
        <v>42802</v>
      </c>
      <c r="M87" s="322">
        <v>42802</v>
      </c>
      <c r="N87" s="323">
        <v>44627</v>
      </c>
      <c r="O87" s="324">
        <f>YEAR(N87)</f>
        <v>2022</v>
      </c>
      <c r="P87" s="324">
        <f>MONTH(N87)</f>
        <v>3</v>
      </c>
      <c r="Q87" s="325" t="str">
        <f>IF(P87&gt;9,CONCATENATE(O87,P87),CONCATENATE(O87,"0",P87))</f>
        <v>202203</v>
      </c>
      <c r="R87" s="311">
        <v>0</v>
      </c>
      <c r="S87" s="326">
        <v>0</v>
      </c>
      <c r="T87" s="326">
        <v>0</v>
      </c>
      <c r="U87" s="415"/>
      <c r="V87" s="306"/>
      <c r="W87" s="305"/>
      <c r="X87" s="306"/>
      <c r="Y8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" s="352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</row>
    <row r="88" spans="1:100" s="8" customFormat="1" ht="38.25" customHeight="1" x14ac:dyDescent="0.2">
      <c r="A88" s="319" t="s">
        <v>808</v>
      </c>
      <c r="B88" s="319" t="s">
        <v>309</v>
      </c>
      <c r="C88" s="340" t="s">
        <v>294</v>
      </c>
      <c r="D88" s="316" t="s">
        <v>892</v>
      </c>
      <c r="E88" s="319" t="s">
        <v>116</v>
      </c>
      <c r="F88" s="277" t="s">
        <v>25</v>
      </c>
      <c r="G88" s="416" t="s">
        <v>840</v>
      </c>
      <c r="H88" s="416" t="s">
        <v>101</v>
      </c>
      <c r="I88" s="381">
        <v>225300</v>
      </c>
      <c r="J88" s="278">
        <f>-K2124/0.0833333333333333</f>
        <v>0</v>
      </c>
      <c r="K88" s="278"/>
      <c r="L88" s="279">
        <v>42816</v>
      </c>
      <c r="M88" s="279">
        <v>42816</v>
      </c>
      <c r="N88" s="280">
        <v>44641</v>
      </c>
      <c r="O88" s="294">
        <f>YEAR(N88)</f>
        <v>2022</v>
      </c>
      <c r="P88" s="294">
        <f>MONTH(N88)</f>
        <v>3</v>
      </c>
      <c r="Q88" s="286" t="str">
        <f>IF(P88&gt;9,CONCATENATE(O88,P88),CONCATENATE(O88,"0",P88))</f>
        <v>202203</v>
      </c>
      <c r="R88" s="275">
        <v>0</v>
      </c>
      <c r="S88" s="281">
        <v>0</v>
      </c>
      <c r="T88" s="281">
        <v>0</v>
      </c>
      <c r="U88" s="416"/>
      <c r="V88" s="315"/>
      <c r="W88" s="313"/>
      <c r="X88" s="315"/>
      <c r="Y8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" s="313"/>
      <c r="AA88" s="313"/>
      <c r="AB88" s="313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  <c r="AN88" s="313"/>
      <c r="AO88" s="313"/>
      <c r="AP88" s="313"/>
      <c r="AQ88" s="313"/>
      <c r="AR88" s="306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</row>
    <row r="89" spans="1:100" s="8" customFormat="1" ht="38.25" customHeight="1" x14ac:dyDescent="0.2">
      <c r="A89" s="328" t="s">
        <v>808</v>
      </c>
      <c r="B89" s="328"/>
      <c r="C89" s="320"/>
      <c r="D89" s="327" t="s">
        <v>2182</v>
      </c>
      <c r="E89" s="328" t="s">
        <v>117</v>
      </c>
      <c r="F89" s="312" t="s">
        <v>2183</v>
      </c>
      <c r="G89" s="415" t="s">
        <v>2184</v>
      </c>
      <c r="H89" s="415" t="s">
        <v>2185</v>
      </c>
      <c r="I89" s="379">
        <v>500000</v>
      </c>
      <c r="J89" s="321">
        <f>-K2041/0.0833333333333333</f>
        <v>0</v>
      </c>
      <c r="K89" s="321"/>
      <c r="L89" s="322">
        <v>43551</v>
      </c>
      <c r="M89" s="322">
        <v>43545</v>
      </c>
      <c r="N89" s="323">
        <v>44646</v>
      </c>
      <c r="O89" s="324">
        <f>YEAR(N89)</f>
        <v>2022</v>
      </c>
      <c r="P89" s="324">
        <f>MONTH(N89)</f>
        <v>3</v>
      </c>
      <c r="Q89" s="325" t="str">
        <f>IF(P89&gt;9,CONCATENATE(O89,P89),CONCATENATE(O89,"0",P89))</f>
        <v>202203</v>
      </c>
      <c r="R89" s="311">
        <v>0</v>
      </c>
      <c r="S89" s="326">
        <v>0.16</v>
      </c>
      <c r="T89" s="326">
        <v>0.05</v>
      </c>
      <c r="U89" s="415"/>
      <c r="V89" s="306"/>
      <c r="W89" s="305"/>
      <c r="X89" s="306"/>
      <c r="Y8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" s="352"/>
      <c r="AA89" s="30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  <c r="AP89" s="306"/>
      <c r="AQ89" s="306"/>
      <c r="AR89" s="305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</row>
    <row r="90" spans="1:100" s="8" customFormat="1" ht="38.25" customHeight="1" x14ac:dyDescent="0.2">
      <c r="A90" s="328" t="s">
        <v>808</v>
      </c>
      <c r="B90" s="328"/>
      <c r="C90" s="320"/>
      <c r="D90" s="328" t="s">
        <v>2290</v>
      </c>
      <c r="E90" s="328" t="s">
        <v>117</v>
      </c>
      <c r="F90" s="312" t="s">
        <v>2289</v>
      </c>
      <c r="G90" s="415" t="s">
        <v>2291</v>
      </c>
      <c r="H90" s="415" t="s">
        <v>2292</v>
      </c>
      <c r="I90" s="379">
        <v>500000</v>
      </c>
      <c r="J90" s="321">
        <f>-K2076/0.0833333333333333</f>
        <v>0</v>
      </c>
      <c r="K90" s="321"/>
      <c r="L90" s="322">
        <v>43579</v>
      </c>
      <c r="M90" s="322">
        <v>43553</v>
      </c>
      <c r="N90" s="322">
        <v>44648</v>
      </c>
      <c r="O90" s="333">
        <f>YEAR(N90)</f>
        <v>2022</v>
      </c>
      <c r="P90" s="324">
        <f>MONTH(N90)</f>
        <v>3</v>
      </c>
      <c r="Q90" s="334" t="str">
        <f>IF(P90&gt;9,CONCATENATE(O90,P90),CONCATENATE(O90,"0",P90))</f>
        <v>202203</v>
      </c>
      <c r="R90" s="311">
        <v>0</v>
      </c>
      <c r="S90" s="326">
        <v>0.37</v>
      </c>
      <c r="T90" s="326">
        <v>0.12</v>
      </c>
      <c r="U90" s="415"/>
      <c r="V90" s="306"/>
      <c r="W90" s="305"/>
      <c r="X90" s="306"/>
      <c r="Y9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" s="352"/>
      <c r="AA90" s="306"/>
      <c r="AB90" s="306"/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  <c r="AM90" s="306"/>
      <c r="AN90" s="306"/>
      <c r="AO90" s="306"/>
      <c r="AP90" s="306"/>
      <c r="AQ90" s="306"/>
      <c r="AR90" s="305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</row>
    <row r="91" spans="1:100" s="8" customFormat="1" ht="38.25" customHeight="1" x14ac:dyDescent="0.2">
      <c r="A91" s="328" t="s">
        <v>808</v>
      </c>
      <c r="B91" s="328"/>
      <c r="C91" s="320"/>
      <c r="D91" s="328" t="s">
        <v>2337</v>
      </c>
      <c r="E91" s="328" t="s">
        <v>115</v>
      </c>
      <c r="F91" s="312" t="s">
        <v>25</v>
      </c>
      <c r="G91" s="415" t="s">
        <v>2338</v>
      </c>
      <c r="H91" s="415" t="s">
        <v>2339</v>
      </c>
      <c r="I91" s="379">
        <v>50000</v>
      </c>
      <c r="J91" s="321">
        <f>-K2092/0.0833333333333333</f>
        <v>0</v>
      </c>
      <c r="K91" s="321"/>
      <c r="L91" s="322">
        <v>43593</v>
      </c>
      <c r="M91" s="322">
        <v>43586</v>
      </c>
      <c r="N91" s="322">
        <v>44671</v>
      </c>
      <c r="O91" s="333">
        <f>YEAR(N91)</f>
        <v>2022</v>
      </c>
      <c r="P91" s="324">
        <f>MONTH(N91)</f>
        <v>4</v>
      </c>
      <c r="Q91" s="334" t="str">
        <f>IF(P91&gt;9,CONCATENATE(O91,P91),CONCATENATE(O91,"0",P91))</f>
        <v>202204</v>
      </c>
      <c r="R91" s="311">
        <v>0</v>
      </c>
      <c r="S91" s="326">
        <v>0</v>
      </c>
      <c r="T91" s="326">
        <v>0</v>
      </c>
      <c r="U91" s="415"/>
      <c r="V91" s="306"/>
      <c r="W91" s="305"/>
      <c r="X91" s="306"/>
      <c r="Y9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" s="352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5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</row>
    <row r="92" spans="1:100" s="8" customFormat="1" ht="38.25" customHeight="1" x14ac:dyDescent="0.2">
      <c r="A92" s="319" t="s">
        <v>808</v>
      </c>
      <c r="B92" s="328"/>
      <c r="C92" s="320"/>
      <c r="D92" s="328" t="s">
        <v>2831</v>
      </c>
      <c r="E92" s="319" t="s">
        <v>116</v>
      </c>
      <c r="F92" s="312" t="s">
        <v>25</v>
      </c>
      <c r="G92" s="415" t="s">
        <v>2832</v>
      </c>
      <c r="H92" s="415" t="s">
        <v>2833</v>
      </c>
      <c r="I92" s="379">
        <v>34194.9</v>
      </c>
      <c r="J92" s="321">
        <f>-K2115/0.0833333333333333</f>
        <v>0</v>
      </c>
      <c r="K92" s="321"/>
      <c r="L92" s="322">
        <v>43761</v>
      </c>
      <c r="M92" s="322">
        <v>43740</v>
      </c>
      <c r="N92" s="322">
        <v>44835</v>
      </c>
      <c r="O92" s="333">
        <f>YEAR(N92)</f>
        <v>2022</v>
      </c>
      <c r="P92" s="324">
        <f>MONTH(N92)</f>
        <v>10</v>
      </c>
      <c r="Q92" s="334" t="str">
        <f>IF(P92&gt;9,CONCATENATE(O92,P92),CONCATENATE(O92,"0",P92))</f>
        <v>202210</v>
      </c>
      <c r="R92" s="311">
        <v>0</v>
      </c>
      <c r="S92" s="326">
        <v>0</v>
      </c>
      <c r="T92" s="326">
        <v>0</v>
      </c>
      <c r="U92" s="415"/>
      <c r="V92" s="306"/>
      <c r="W92" s="305"/>
      <c r="X92" s="306"/>
      <c r="Y9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" s="352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306"/>
      <c r="AP92" s="306"/>
      <c r="AQ92" s="306"/>
      <c r="AR92" s="306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</row>
    <row r="93" spans="1:100" s="8" customFormat="1" ht="38.25" customHeight="1" x14ac:dyDescent="0.2">
      <c r="A93" s="319" t="s">
        <v>808</v>
      </c>
      <c r="B93" s="328"/>
      <c r="C93" s="320"/>
      <c r="D93" s="328" t="s">
        <v>2782</v>
      </c>
      <c r="E93" s="319" t="s">
        <v>116</v>
      </c>
      <c r="F93" s="312" t="s">
        <v>25</v>
      </c>
      <c r="G93" s="415" t="s">
        <v>2783</v>
      </c>
      <c r="H93" s="415" t="s">
        <v>2784</v>
      </c>
      <c r="I93" s="379">
        <v>122750</v>
      </c>
      <c r="J93" s="321">
        <f>-K2115/0.0833333333333333</f>
        <v>0</v>
      </c>
      <c r="K93" s="321"/>
      <c r="L93" s="322">
        <v>43754</v>
      </c>
      <c r="M93" s="322">
        <v>43754</v>
      </c>
      <c r="N93" s="322">
        <v>44849</v>
      </c>
      <c r="O93" s="333">
        <f>YEAR(N93)</f>
        <v>2022</v>
      </c>
      <c r="P93" s="324">
        <f>MONTH(N93)</f>
        <v>10</v>
      </c>
      <c r="Q93" s="334" t="str">
        <f>IF(P93&gt;9,CONCATENATE(O93,P93),CONCATENATE(O93,"0",P93))</f>
        <v>202210</v>
      </c>
      <c r="R93" s="311">
        <v>0</v>
      </c>
      <c r="S93" s="326">
        <v>0</v>
      </c>
      <c r="T93" s="326">
        <v>0</v>
      </c>
      <c r="U93" s="415"/>
      <c r="V93" s="306"/>
      <c r="W93" s="305"/>
      <c r="X93" s="306"/>
      <c r="Y9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" s="352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306"/>
      <c r="AP93" s="306"/>
      <c r="AQ93" s="306"/>
      <c r="AR93" s="306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</row>
    <row r="94" spans="1:100" s="8" customFormat="1" ht="38.25" customHeight="1" x14ac:dyDescent="0.2">
      <c r="A94" s="319" t="s">
        <v>808</v>
      </c>
      <c r="B94" s="328"/>
      <c r="C94" s="320"/>
      <c r="D94" s="328" t="s">
        <v>1651</v>
      </c>
      <c r="E94" s="328" t="s">
        <v>116</v>
      </c>
      <c r="F94" s="312" t="s">
        <v>25</v>
      </c>
      <c r="G94" s="415" t="s">
        <v>1652</v>
      </c>
      <c r="H94" s="415" t="s">
        <v>1653</v>
      </c>
      <c r="I94" s="379">
        <v>407007.84</v>
      </c>
      <c r="J94" s="321">
        <f>-K2081/0.0833333333333333</f>
        <v>0</v>
      </c>
      <c r="K94" s="321"/>
      <c r="L94" s="322">
        <v>43640</v>
      </c>
      <c r="M94" s="322">
        <v>43282</v>
      </c>
      <c r="N94" s="323">
        <v>44926</v>
      </c>
      <c r="O94" s="324">
        <f>YEAR(N94)</f>
        <v>2022</v>
      </c>
      <c r="P94" s="324">
        <f>MONTH(N94)</f>
        <v>12</v>
      </c>
      <c r="Q94" s="325" t="str">
        <f>IF(P94&gt;9,CONCATENATE(O94,P94),CONCATENATE(O94,"0",P94))</f>
        <v>202212</v>
      </c>
      <c r="R94" s="311">
        <v>0</v>
      </c>
      <c r="S94" s="326">
        <v>0</v>
      </c>
      <c r="T94" s="326">
        <v>0</v>
      </c>
      <c r="U94" s="415"/>
      <c r="V94" s="306"/>
      <c r="W94" s="305"/>
      <c r="X94" s="306"/>
      <c r="Y9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" s="352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6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</row>
    <row r="95" spans="1:100" s="8" customFormat="1" ht="38.25" customHeight="1" x14ac:dyDescent="0.2">
      <c r="A95" s="328" t="s">
        <v>808</v>
      </c>
      <c r="B95" s="328"/>
      <c r="C95" s="320"/>
      <c r="D95" s="327" t="s">
        <v>1207</v>
      </c>
      <c r="E95" s="328" t="s">
        <v>116</v>
      </c>
      <c r="F95" s="312" t="s">
        <v>587</v>
      </c>
      <c r="G95" s="415" t="s">
        <v>588</v>
      </c>
      <c r="H95" s="431" t="s">
        <v>1208</v>
      </c>
      <c r="I95" s="379">
        <v>21821156.510000002</v>
      </c>
      <c r="J95" s="321">
        <f>-K1954/0.0833333333333333</f>
        <v>0</v>
      </c>
      <c r="K95" s="321"/>
      <c r="L95" s="322">
        <v>43495</v>
      </c>
      <c r="M95" s="322">
        <v>43497</v>
      </c>
      <c r="N95" s="322">
        <v>45230</v>
      </c>
      <c r="O95" s="333">
        <f>YEAR(N95)</f>
        <v>2023</v>
      </c>
      <c r="P95" s="324">
        <f>MONTH(N95)</f>
        <v>10</v>
      </c>
      <c r="Q95" s="334" t="str">
        <f>IF(P95&gt;9,CONCATENATE(O95,P95),CONCATENATE(O95,"0",P95))</f>
        <v>202310</v>
      </c>
      <c r="R95" s="311">
        <v>0</v>
      </c>
      <c r="S95" s="326">
        <v>0</v>
      </c>
      <c r="T95" s="326">
        <v>0</v>
      </c>
      <c r="U95" s="415"/>
      <c r="V95" s="306"/>
      <c r="W95" s="305"/>
      <c r="X95" s="306"/>
      <c r="Y9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" s="352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  <c r="AR95" s="306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</row>
    <row r="96" spans="1:100" s="8" customFormat="1" ht="38.25" customHeight="1" x14ac:dyDescent="0.2">
      <c r="A96" s="319" t="s">
        <v>808</v>
      </c>
      <c r="B96" s="328"/>
      <c r="C96" s="320"/>
      <c r="D96" s="327" t="s">
        <v>1197</v>
      </c>
      <c r="E96" s="319" t="s">
        <v>116</v>
      </c>
      <c r="F96" s="312" t="s">
        <v>25</v>
      </c>
      <c r="G96" s="415" t="s">
        <v>1198</v>
      </c>
      <c r="H96" s="415" t="s">
        <v>1199</v>
      </c>
      <c r="I96" s="379">
        <v>3906933.5</v>
      </c>
      <c r="J96" s="321">
        <f>-K1937/0.0833333333333333</f>
        <v>0</v>
      </c>
      <c r="K96" s="321"/>
      <c r="L96" s="322">
        <v>42669</v>
      </c>
      <c r="M96" s="322">
        <v>42669</v>
      </c>
      <c r="N96" s="323">
        <v>45930</v>
      </c>
      <c r="O96" s="324">
        <f>YEAR(N96)</f>
        <v>2025</v>
      </c>
      <c r="P96" s="324">
        <f>MONTH(N96)</f>
        <v>9</v>
      </c>
      <c r="Q96" s="325" t="str">
        <f>IF(P96&gt;9,CONCATENATE(O96,P96),CONCATENATE(O96,"0",P96))</f>
        <v>202509</v>
      </c>
      <c r="R96" s="311">
        <v>0</v>
      </c>
      <c r="S96" s="326">
        <v>0</v>
      </c>
      <c r="T96" s="326">
        <v>0</v>
      </c>
      <c r="U96" s="415"/>
      <c r="V96" s="306"/>
      <c r="W96" s="305"/>
      <c r="X96" s="306"/>
      <c r="Y9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" s="352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305"/>
      <c r="AQ96" s="305"/>
      <c r="AR96" s="306"/>
    </row>
    <row r="97" spans="1:44" s="8" customFormat="1" ht="38.25" customHeight="1" x14ac:dyDescent="0.2">
      <c r="A97" s="319" t="s">
        <v>808</v>
      </c>
      <c r="B97" s="328"/>
      <c r="C97" s="320"/>
      <c r="D97" s="328" t="s">
        <v>1751</v>
      </c>
      <c r="E97" s="319" t="s">
        <v>116</v>
      </c>
      <c r="F97" s="312" t="s">
        <v>20</v>
      </c>
      <c r="G97" s="415" t="s">
        <v>1752</v>
      </c>
      <c r="H97" s="415" t="s">
        <v>99</v>
      </c>
      <c r="I97" s="379">
        <v>29781.599999999999</v>
      </c>
      <c r="J97" s="321">
        <f>-K2089/0.0833333333333333</f>
        <v>0</v>
      </c>
      <c r="K97" s="321"/>
      <c r="L97" s="322">
        <v>43404</v>
      </c>
      <c r="M97" s="322">
        <v>43404</v>
      </c>
      <c r="N97" s="322">
        <v>47057</v>
      </c>
      <c r="O97" s="333">
        <f>YEAR(N97)</f>
        <v>2028</v>
      </c>
      <c r="P97" s="324">
        <f>MONTH(N97)</f>
        <v>10</v>
      </c>
      <c r="Q97" s="334" t="str">
        <f>IF(P97&gt;9,CONCATENATE(O97,P97),CONCATENATE(O97,"0",P97))</f>
        <v>202810</v>
      </c>
      <c r="R97" s="311">
        <v>0</v>
      </c>
      <c r="S97" s="326">
        <v>0</v>
      </c>
      <c r="T97" s="326">
        <v>0</v>
      </c>
      <c r="U97" s="415"/>
      <c r="V97" s="306"/>
      <c r="W97" s="305"/>
      <c r="X97" s="306"/>
      <c r="Y9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" s="352"/>
      <c r="AA97" s="306"/>
      <c r="AB97" s="306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</row>
    <row r="98" spans="1:44" s="8" customFormat="1" ht="38.25" customHeight="1" x14ac:dyDescent="0.2">
      <c r="A98" s="328" t="s">
        <v>816</v>
      </c>
      <c r="B98" s="328"/>
      <c r="C98" s="320"/>
      <c r="D98" s="327" t="s">
        <v>1809</v>
      </c>
      <c r="E98" s="328" t="s">
        <v>117</v>
      </c>
      <c r="F98" s="312" t="s">
        <v>1810</v>
      </c>
      <c r="G98" s="415" t="s">
        <v>1811</v>
      </c>
      <c r="H98" s="415" t="s">
        <v>1274</v>
      </c>
      <c r="I98" s="379">
        <v>109200</v>
      </c>
      <c r="J98" s="321">
        <f>-K2075/0.0833333333333333</f>
        <v>0</v>
      </c>
      <c r="K98" s="321"/>
      <c r="L98" s="322">
        <v>43453</v>
      </c>
      <c r="M98" s="322">
        <v>43423</v>
      </c>
      <c r="N98" s="323">
        <v>43788</v>
      </c>
      <c r="O98" s="324">
        <f>YEAR(N98)</f>
        <v>2019</v>
      </c>
      <c r="P98" s="324">
        <f>MONTH(N98)</f>
        <v>11</v>
      </c>
      <c r="Q98" s="325" t="str">
        <f>IF(P98&gt;9,CONCATENATE(O98,P98),CONCATENATE(O98,"0",P98))</f>
        <v>201911</v>
      </c>
      <c r="R98" s="311">
        <v>0</v>
      </c>
      <c r="S98" s="326">
        <v>0</v>
      </c>
      <c r="T98" s="326">
        <v>0</v>
      </c>
      <c r="U98" s="415"/>
      <c r="V98" s="306"/>
      <c r="W98" s="305"/>
      <c r="X98" s="306"/>
      <c r="Y9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" s="305"/>
      <c r="AA98" s="306"/>
      <c r="AB98" s="306"/>
      <c r="AC98" s="306"/>
      <c r="AD98" s="306"/>
      <c r="AE98" s="306"/>
      <c r="AF98" s="306"/>
      <c r="AG98" s="306"/>
      <c r="AH98" s="306"/>
      <c r="AI98" s="306"/>
      <c r="AJ98" s="306"/>
      <c r="AK98" s="306"/>
      <c r="AL98" s="306"/>
      <c r="AM98" s="306"/>
      <c r="AN98" s="306"/>
      <c r="AO98" s="306"/>
      <c r="AP98" s="306"/>
      <c r="AQ98" s="306"/>
      <c r="AR98" s="306"/>
    </row>
    <row r="99" spans="1:44" s="8" customFormat="1" ht="38.25" customHeight="1" x14ac:dyDescent="0.2">
      <c r="A99" s="328" t="s">
        <v>816</v>
      </c>
      <c r="B99" s="319" t="s">
        <v>292</v>
      </c>
      <c r="C99" s="340" t="s">
        <v>294</v>
      </c>
      <c r="D99" s="327" t="s">
        <v>979</v>
      </c>
      <c r="E99" s="319" t="s">
        <v>118</v>
      </c>
      <c r="F99" s="277" t="s">
        <v>435</v>
      </c>
      <c r="G99" s="416" t="s">
        <v>436</v>
      </c>
      <c r="H99" s="416" t="s">
        <v>426</v>
      </c>
      <c r="I99" s="381">
        <v>750000</v>
      </c>
      <c r="J99" s="278">
        <f>-K2604/0.0833333333333333</f>
        <v>0</v>
      </c>
      <c r="K99" s="278"/>
      <c r="L99" s="279">
        <v>43397</v>
      </c>
      <c r="M99" s="279">
        <v>43435</v>
      </c>
      <c r="N99" s="280">
        <v>43799</v>
      </c>
      <c r="O99" s="294">
        <f>YEAR(N99)</f>
        <v>2019</v>
      </c>
      <c r="P99" s="294">
        <f>MONTH(N99)</f>
        <v>11</v>
      </c>
      <c r="Q99" s="286" t="str">
        <f>IF(P99&gt;9,CONCATENATE(O99,P99),CONCATENATE(O99,"0",P99))</f>
        <v>201911</v>
      </c>
      <c r="R99" s="275">
        <v>0</v>
      </c>
      <c r="S99" s="281">
        <v>0</v>
      </c>
      <c r="T99" s="281">
        <v>0</v>
      </c>
      <c r="U99" s="416"/>
      <c r="V99" s="315"/>
      <c r="W99" s="313"/>
      <c r="X99" s="315"/>
      <c r="Y9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" s="352"/>
      <c r="AA99" s="306"/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  <c r="AM99" s="306"/>
      <c r="AN99" s="306"/>
      <c r="AO99" s="306"/>
      <c r="AP99" s="306"/>
      <c r="AQ99" s="306"/>
      <c r="AR99" s="305"/>
    </row>
    <row r="100" spans="1:44" s="8" customFormat="1" ht="38.25" customHeight="1" x14ac:dyDescent="0.2">
      <c r="A100" s="328" t="s">
        <v>816</v>
      </c>
      <c r="B100" s="328" t="s">
        <v>292</v>
      </c>
      <c r="C100" s="320" t="s">
        <v>294</v>
      </c>
      <c r="D100" s="327" t="s">
        <v>980</v>
      </c>
      <c r="E100" s="328" t="s">
        <v>118</v>
      </c>
      <c r="F100" s="312" t="s">
        <v>435</v>
      </c>
      <c r="G100" s="415" t="s">
        <v>436</v>
      </c>
      <c r="H100" s="415" t="s">
        <v>981</v>
      </c>
      <c r="I100" s="379">
        <v>3750000</v>
      </c>
      <c r="J100" s="321">
        <f>-K2605/0.0833333333333333</f>
        <v>0</v>
      </c>
      <c r="K100" s="321"/>
      <c r="L100" s="322">
        <v>43397</v>
      </c>
      <c r="M100" s="322">
        <v>43435</v>
      </c>
      <c r="N100" s="323">
        <v>43799</v>
      </c>
      <c r="O100" s="324">
        <f>YEAR(N100)</f>
        <v>2019</v>
      </c>
      <c r="P100" s="324">
        <f>MONTH(N100)</f>
        <v>11</v>
      </c>
      <c r="Q100" s="325" t="str">
        <f>IF(P100&gt;9,CONCATENATE(O100,P100),CONCATENATE(O100,"0",P100))</f>
        <v>201911</v>
      </c>
      <c r="R100" s="311">
        <v>0</v>
      </c>
      <c r="S100" s="326">
        <v>0</v>
      </c>
      <c r="T100" s="326">
        <v>0</v>
      </c>
      <c r="U100" s="415"/>
      <c r="V100" s="306"/>
      <c r="W100" s="305"/>
      <c r="X100" s="306"/>
      <c r="Y10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" s="352"/>
      <c r="AA100" s="306"/>
      <c r="AB100" s="306"/>
      <c r="AC100" s="306"/>
      <c r="AD100" s="306"/>
      <c r="AE100" s="306"/>
      <c r="AF100" s="306"/>
      <c r="AG100" s="306"/>
      <c r="AH100" s="306"/>
      <c r="AI100" s="306"/>
      <c r="AJ100" s="306"/>
      <c r="AK100" s="306"/>
      <c r="AL100" s="306"/>
      <c r="AM100" s="306"/>
      <c r="AN100" s="306"/>
      <c r="AO100" s="306"/>
      <c r="AP100" s="306"/>
      <c r="AQ100" s="306"/>
      <c r="AR100" s="305"/>
    </row>
    <row r="101" spans="1:44" s="8" customFormat="1" ht="38.25" customHeight="1" x14ac:dyDescent="0.2">
      <c r="A101" s="328" t="s">
        <v>816</v>
      </c>
      <c r="B101" s="328"/>
      <c r="C101" s="320"/>
      <c r="D101" s="327" t="s">
        <v>1974</v>
      </c>
      <c r="E101" s="319" t="s">
        <v>118</v>
      </c>
      <c r="F101" s="312" t="s">
        <v>1975</v>
      </c>
      <c r="G101" s="415" t="s">
        <v>1976</v>
      </c>
      <c r="H101" s="415" t="s">
        <v>1915</v>
      </c>
      <c r="I101" s="379">
        <v>224806</v>
      </c>
      <c r="J101" s="321">
        <f>-K2091/0.0833333333333333</f>
        <v>0</v>
      </c>
      <c r="K101" s="321"/>
      <c r="L101" s="322">
        <v>43481</v>
      </c>
      <c r="M101" s="322">
        <v>43446</v>
      </c>
      <c r="N101" s="323">
        <v>43810</v>
      </c>
      <c r="O101" s="324">
        <f>YEAR(N101)</f>
        <v>2019</v>
      </c>
      <c r="P101" s="324">
        <f>MONTH(N101)</f>
        <v>12</v>
      </c>
      <c r="Q101" s="325" t="str">
        <f>IF(P101&gt;9,CONCATENATE(O101,P101),CONCATENATE(O101,"0",P101))</f>
        <v>201912</v>
      </c>
      <c r="R101" s="311">
        <v>0</v>
      </c>
      <c r="S101" s="326">
        <v>0</v>
      </c>
      <c r="T101" s="326">
        <v>0</v>
      </c>
      <c r="U101" s="415"/>
      <c r="V101" s="306"/>
      <c r="W101" s="305"/>
      <c r="X101" s="306"/>
      <c r="Y10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" s="352"/>
      <c r="AA101" s="305"/>
      <c r="AB101" s="305"/>
      <c r="AC101" s="305"/>
      <c r="AD101" s="305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  <c r="AR101" s="305"/>
    </row>
    <row r="102" spans="1:44" s="8" customFormat="1" ht="38.25" customHeight="1" x14ac:dyDescent="0.2">
      <c r="A102" s="328" t="s">
        <v>816</v>
      </c>
      <c r="B102" s="328"/>
      <c r="C102" s="320"/>
      <c r="D102" s="327" t="s">
        <v>1859</v>
      </c>
      <c r="E102" s="319" t="s">
        <v>118</v>
      </c>
      <c r="F102" s="312" t="s">
        <v>1860</v>
      </c>
      <c r="G102" s="415" t="s">
        <v>1861</v>
      </c>
      <c r="H102" s="415" t="s">
        <v>1377</v>
      </c>
      <c r="I102" s="379">
        <v>114760</v>
      </c>
      <c r="J102" s="321">
        <f>-K2078/0.0833333333333333</f>
        <v>0</v>
      </c>
      <c r="K102" s="321"/>
      <c r="L102" s="322">
        <v>43446</v>
      </c>
      <c r="M102" s="322">
        <v>43451</v>
      </c>
      <c r="N102" s="323">
        <v>43815</v>
      </c>
      <c r="O102" s="324">
        <f>YEAR(N102)</f>
        <v>2019</v>
      </c>
      <c r="P102" s="324">
        <f>MONTH(N102)</f>
        <v>12</v>
      </c>
      <c r="Q102" s="325" t="str">
        <f>IF(P102&gt;9,CONCATENATE(O102,P102),CONCATENATE(O102,"0",P102))</f>
        <v>201912</v>
      </c>
      <c r="R102" s="311">
        <v>0</v>
      </c>
      <c r="S102" s="326">
        <v>0</v>
      </c>
      <c r="T102" s="326">
        <v>0</v>
      </c>
      <c r="U102" s="415"/>
      <c r="V102" s="306"/>
      <c r="W102" s="305"/>
      <c r="X102" s="306"/>
      <c r="Y10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" s="305"/>
      <c r="AA102" s="305"/>
      <c r="AB102" s="305"/>
      <c r="AC102" s="305"/>
      <c r="AD102" s="305"/>
      <c r="AE102" s="305"/>
      <c r="AF102" s="305"/>
      <c r="AG102" s="305"/>
      <c r="AH102" s="305"/>
      <c r="AI102" s="305"/>
      <c r="AJ102" s="305"/>
      <c r="AK102" s="305"/>
      <c r="AL102" s="305"/>
      <c r="AM102" s="305"/>
      <c r="AN102" s="305"/>
      <c r="AO102" s="305"/>
      <c r="AP102" s="305"/>
      <c r="AQ102" s="305"/>
      <c r="AR102" s="306"/>
    </row>
    <row r="103" spans="1:44" s="8" customFormat="1" ht="38.25" customHeight="1" x14ac:dyDescent="0.2">
      <c r="A103" s="328" t="s">
        <v>816</v>
      </c>
      <c r="B103" s="328"/>
      <c r="C103" s="320"/>
      <c r="D103" s="327" t="s">
        <v>1890</v>
      </c>
      <c r="E103" s="319" t="s">
        <v>118</v>
      </c>
      <c r="F103" s="312" t="s">
        <v>1891</v>
      </c>
      <c r="G103" s="415" t="s">
        <v>1892</v>
      </c>
      <c r="H103" s="415" t="s">
        <v>1385</v>
      </c>
      <c r="I103" s="379">
        <v>358092</v>
      </c>
      <c r="J103" s="321">
        <f>-K2082/0.0833333333333333</f>
        <v>0</v>
      </c>
      <c r="K103" s="321"/>
      <c r="L103" s="322">
        <v>43446</v>
      </c>
      <c r="M103" s="322">
        <v>43453</v>
      </c>
      <c r="N103" s="323">
        <v>43817</v>
      </c>
      <c r="O103" s="324">
        <f>YEAR(N103)</f>
        <v>2019</v>
      </c>
      <c r="P103" s="324">
        <f>MONTH(N103)</f>
        <v>12</v>
      </c>
      <c r="Q103" s="325" t="str">
        <f>IF(P103&gt;9,CONCATENATE(O103,P103),CONCATENATE(O103,"0",P103))</f>
        <v>201912</v>
      </c>
      <c r="R103" s="311">
        <v>0</v>
      </c>
      <c r="S103" s="326">
        <v>0</v>
      </c>
      <c r="T103" s="326">
        <v>0</v>
      </c>
      <c r="U103" s="415"/>
      <c r="V103" s="306"/>
      <c r="W103" s="305"/>
      <c r="X103" s="352"/>
      <c r="Y10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" s="305"/>
      <c r="AA103" s="305"/>
      <c r="AB103" s="305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  <c r="AO103" s="305"/>
      <c r="AP103" s="305"/>
      <c r="AQ103" s="305"/>
      <c r="AR103" s="306"/>
    </row>
    <row r="104" spans="1:44" s="8" customFormat="1" ht="38.25" customHeight="1" x14ac:dyDescent="0.2">
      <c r="A104" s="328" t="s">
        <v>816</v>
      </c>
      <c r="B104" s="328"/>
      <c r="C104" s="320"/>
      <c r="D104" s="328" t="s">
        <v>1896</v>
      </c>
      <c r="E104" s="319" t="s">
        <v>118</v>
      </c>
      <c r="F104" s="312" t="s">
        <v>1897</v>
      </c>
      <c r="G104" s="415" t="s">
        <v>1898</v>
      </c>
      <c r="H104" s="415" t="s">
        <v>1899</v>
      </c>
      <c r="I104" s="379">
        <v>1800000</v>
      </c>
      <c r="J104" s="321">
        <f>-K2084/0.0833333333333333</f>
        <v>0</v>
      </c>
      <c r="K104" s="321"/>
      <c r="L104" s="322">
        <v>43453</v>
      </c>
      <c r="M104" s="322">
        <v>43466</v>
      </c>
      <c r="N104" s="323">
        <v>43830</v>
      </c>
      <c r="O104" s="324">
        <f>YEAR(N104)</f>
        <v>2019</v>
      </c>
      <c r="P104" s="324">
        <f>MONTH(N104)</f>
        <v>12</v>
      </c>
      <c r="Q104" s="325" t="str">
        <f>IF(P104&gt;9,CONCATENATE(O104,P104),CONCATENATE(O104,"0",P104))</f>
        <v>201912</v>
      </c>
      <c r="R104" s="311">
        <v>0</v>
      </c>
      <c r="S104" s="326">
        <v>0</v>
      </c>
      <c r="T104" s="326">
        <v>0</v>
      </c>
      <c r="U104" s="415"/>
      <c r="V104" s="306"/>
      <c r="W104" s="305"/>
      <c r="X104" s="306"/>
      <c r="Y10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" s="305"/>
      <c r="AA104" s="305"/>
      <c r="AB104" s="305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  <c r="AR104" s="306"/>
    </row>
    <row r="105" spans="1:44" s="8" customFormat="1" ht="38.25" customHeight="1" x14ac:dyDescent="0.2">
      <c r="A105" s="328" t="s">
        <v>816</v>
      </c>
      <c r="B105" s="328"/>
      <c r="C105" s="320"/>
      <c r="D105" s="327" t="s">
        <v>2317</v>
      </c>
      <c r="E105" s="319" t="s">
        <v>118</v>
      </c>
      <c r="F105" s="312" t="s">
        <v>2318</v>
      </c>
      <c r="G105" s="415" t="s">
        <v>2319</v>
      </c>
      <c r="H105" s="415" t="s">
        <v>1598</v>
      </c>
      <c r="I105" s="379">
        <v>49000</v>
      </c>
      <c r="J105" s="321">
        <f>-K2106/0.0833333333333333</f>
        <v>0</v>
      </c>
      <c r="K105" s="321"/>
      <c r="L105" s="322">
        <v>43586</v>
      </c>
      <c r="M105" s="322">
        <v>43191</v>
      </c>
      <c r="N105" s="323">
        <v>43921</v>
      </c>
      <c r="O105" s="324">
        <f>YEAR(N105)</f>
        <v>2020</v>
      </c>
      <c r="P105" s="324">
        <f>MONTH(N105)</f>
        <v>3</v>
      </c>
      <c r="Q105" s="325" t="str">
        <f>IF(P105&gt;9,CONCATENATE(O105,P105),CONCATENATE(O105,"0",P105))</f>
        <v>202003</v>
      </c>
      <c r="R105" s="311">
        <v>0</v>
      </c>
      <c r="S105" s="326">
        <v>0</v>
      </c>
      <c r="T105" s="326">
        <v>0</v>
      </c>
      <c r="U105" s="415"/>
      <c r="V105" s="306"/>
      <c r="W105" s="305"/>
      <c r="X105" s="306"/>
      <c r="Y10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" s="305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  <c r="AO105" s="305"/>
      <c r="AP105" s="305"/>
      <c r="AQ105" s="305"/>
      <c r="AR105" s="306"/>
    </row>
    <row r="106" spans="1:44" s="8" customFormat="1" ht="38.25" customHeight="1" x14ac:dyDescent="0.2">
      <c r="A106" s="328" t="s">
        <v>816</v>
      </c>
      <c r="B106" s="319"/>
      <c r="C106" s="340"/>
      <c r="D106" s="316" t="s">
        <v>2230</v>
      </c>
      <c r="E106" s="319" t="s">
        <v>118</v>
      </c>
      <c r="F106" s="277" t="s">
        <v>2231</v>
      </c>
      <c r="G106" s="416" t="s">
        <v>2232</v>
      </c>
      <c r="H106" s="416" t="s">
        <v>2233</v>
      </c>
      <c r="I106" s="381">
        <v>197976</v>
      </c>
      <c r="J106" s="278">
        <f>-K2105/0.0833333333333333</f>
        <v>0</v>
      </c>
      <c r="K106" s="278"/>
      <c r="L106" s="279">
        <v>43565</v>
      </c>
      <c r="M106" s="279">
        <v>43565</v>
      </c>
      <c r="N106" s="280">
        <v>43930</v>
      </c>
      <c r="O106" s="294">
        <f>YEAR(N106)</f>
        <v>2020</v>
      </c>
      <c r="P106" s="294">
        <f>MONTH(N106)</f>
        <v>4</v>
      </c>
      <c r="Q106" s="286" t="str">
        <f>IF(P106&gt;9,CONCATENATE(O106,P106),CONCATENATE(O106,"0",P106))</f>
        <v>202004</v>
      </c>
      <c r="R106" s="275">
        <v>0</v>
      </c>
      <c r="S106" s="281">
        <v>0</v>
      </c>
      <c r="T106" s="281">
        <v>0</v>
      </c>
      <c r="U106" s="416"/>
      <c r="V106" s="315"/>
      <c r="W106" s="313"/>
      <c r="X106" s="315"/>
      <c r="Y10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" s="313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  <c r="AM106" s="315"/>
      <c r="AN106" s="315"/>
      <c r="AO106" s="315"/>
      <c r="AP106" s="315"/>
      <c r="AQ106" s="315"/>
      <c r="AR106" s="315"/>
    </row>
    <row r="107" spans="1:44" s="8" customFormat="1" ht="38.25" customHeight="1" x14ac:dyDescent="0.2">
      <c r="A107" s="328" t="s">
        <v>816</v>
      </c>
      <c r="B107" s="328"/>
      <c r="C107" s="320"/>
      <c r="D107" s="327" t="s">
        <v>2241</v>
      </c>
      <c r="E107" s="319" t="s">
        <v>118</v>
      </c>
      <c r="F107" s="312" t="s">
        <v>2242</v>
      </c>
      <c r="G107" s="415" t="s">
        <v>2243</v>
      </c>
      <c r="H107" s="415" t="s">
        <v>1193</v>
      </c>
      <c r="I107" s="379">
        <v>47000</v>
      </c>
      <c r="J107" s="321">
        <f>-K2106/0.0833333333333333</f>
        <v>0</v>
      </c>
      <c r="K107" s="321"/>
      <c r="L107" s="322">
        <v>43565</v>
      </c>
      <c r="M107" s="322">
        <v>43565</v>
      </c>
      <c r="N107" s="323">
        <v>43930</v>
      </c>
      <c r="O107" s="324">
        <f>YEAR(N107)</f>
        <v>2020</v>
      </c>
      <c r="P107" s="324">
        <f>MONTH(N107)</f>
        <v>4</v>
      </c>
      <c r="Q107" s="325" t="str">
        <f>IF(P107&gt;9,CONCATENATE(O107,P107),CONCATENATE(O107,"0",P107))</f>
        <v>202004</v>
      </c>
      <c r="R107" s="311">
        <v>0</v>
      </c>
      <c r="S107" s="326">
        <v>0</v>
      </c>
      <c r="T107" s="326">
        <v>0</v>
      </c>
      <c r="U107" s="415"/>
      <c r="V107" s="306"/>
      <c r="W107" s="305"/>
      <c r="X107" s="306"/>
      <c r="Y10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" s="305"/>
      <c r="AA107" s="306"/>
      <c r="AB107" s="306"/>
      <c r="AC107" s="306"/>
      <c r="AD107" s="306"/>
      <c r="AE107" s="306"/>
      <c r="AF107" s="306"/>
      <c r="AG107" s="306"/>
      <c r="AH107" s="306"/>
      <c r="AI107" s="306"/>
      <c r="AJ107" s="306"/>
      <c r="AK107" s="306"/>
      <c r="AL107" s="306"/>
      <c r="AM107" s="306"/>
      <c r="AN107" s="306"/>
      <c r="AO107" s="306"/>
      <c r="AP107" s="306"/>
      <c r="AQ107" s="306"/>
      <c r="AR107" s="306"/>
    </row>
    <row r="108" spans="1:44" s="8" customFormat="1" ht="38.25" customHeight="1" x14ac:dyDescent="0.2">
      <c r="A108" s="328" t="s">
        <v>816</v>
      </c>
      <c r="B108" s="319"/>
      <c r="C108" s="340"/>
      <c r="D108" s="316" t="s">
        <v>2238</v>
      </c>
      <c r="E108" s="319" t="s">
        <v>118</v>
      </c>
      <c r="F108" s="277" t="s">
        <v>2239</v>
      </c>
      <c r="G108" s="416" t="s">
        <v>2240</v>
      </c>
      <c r="H108" s="416" t="s">
        <v>1455</v>
      </c>
      <c r="I108" s="381">
        <v>616999</v>
      </c>
      <c r="J108" s="278">
        <f>-K2106/0.0833333333333333</f>
        <v>0</v>
      </c>
      <c r="K108" s="278"/>
      <c r="L108" s="279">
        <v>43565</v>
      </c>
      <c r="M108" s="279">
        <v>43565</v>
      </c>
      <c r="N108" s="280">
        <v>43930</v>
      </c>
      <c r="O108" s="294">
        <f>YEAR(N108)</f>
        <v>2020</v>
      </c>
      <c r="P108" s="294">
        <f>MONTH(N108)</f>
        <v>4</v>
      </c>
      <c r="Q108" s="286" t="str">
        <f>IF(P108&gt;9,CONCATENATE(O108,P108),CONCATENATE(O108,"0",P108))</f>
        <v>202004</v>
      </c>
      <c r="R108" s="275">
        <v>0</v>
      </c>
      <c r="S108" s="281">
        <v>0</v>
      </c>
      <c r="T108" s="281">
        <v>0</v>
      </c>
      <c r="U108" s="416"/>
      <c r="V108" s="315"/>
      <c r="W108" s="313"/>
      <c r="X108" s="315"/>
      <c r="Y10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" s="313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  <c r="AM108" s="315"/>
      <c r="AN108" s="315"/>
      <c r="AO108" s="315"/>
      <c r="AP108" s="315"/>
      <c r="AQ108" s="315"/>
      <c r="AR108" s="315"/>
    </row>
    <row r="109" spans="1:44" s="8" customFormat="1" ht="38.25" customHeight="1" x14ac:dyDescent="0.2">
      <c r="A109" s="328" t="s">
        <v>816</v>
      </c>
      <c r="B109" s="328"/>
      <c r="C109" s="320"/>
      <c r="D109" s="327" t="s">
        <v>2234</v>
      </c>
      <c r="E109" s="319" t="s">
        <v>118</v>
      </c>
      <c r="F109" s="312" t="s">
        <v>2235</v>
      </c>
      <c r="G109" s="415" t="s">
        <v>2236</v>
      </c>
      <c r="H109" s="415" t="s">
        <v>2237</v>
      </c>
      <c r="I109" s="379">
        <v>85965</v>
      </c>
      <c r="J109" s="321">
        <f>-K2106/0.0833333333333333</f>
        <v>0</v>
      </c>
      <c r="K109" s="321"/>
      <c r="L109" s="322">
        <v>43565</v>
      </c>
      <c r="M109" s="322">
        <v>43565</v>
      </c>
      <c r="N109" s="323">
        <v>43930</v>
      </c>
      <c r="O109" s="324">
        <f>YEAR(N109)</f>
        <v>2020</v>
      </c>
      <c r="P109" s="324">
        <f>MONTH(N109)</f>
        <v>4</v>
      </c>
      <c r="Q109" s="325" t="str">
        <f>IF(P109&gt;9,CONCATENATE(O109,P109),CONCATENATE(O109,"0",P109))</f>
        <v>202004</v>
      </c>
      <c r="R109" s="311">
        <v>0</v>
      </c>
      <c r="S109" s="326">
        <v>0</v>
      </c>
      <c r="T109" s="326">
        <v>0</v>
      </c>
      <c r="U109" s="415"/>
      <c r="V109" s="306"/>
      <c r="W109" s="305"/>
      <c r="X109" s="306"/>
      <c r="Y10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" s="305"/>
      <c r="AA109" s="306"/>
      <c r="AB109" s="306"/>
      <c r="AC109" s="306"/>
      <c r="AD109" s="306"/>
      <c r="AE109" s="306"/>
      <c r="AF109" s="306"/>
      <c r="AG109" s="306"/>
      <c r="AH109" s="306"/>
      <c r="AI109" s="306"/>
      <c r="AJ109" s="306"/>
      <c r="AK109" s="306"/>
      <c r="AL109" s="306"/>
      <c r="AM109" s="306"/>
      <c r="AN109" s="306"/>
      <c r="AO109" s="306"/>
      <c r="AP109" s="306"/>
      <c r="AQ109" s="306"/>
      <c r="AR109" s="306"/>
    </row>
    <row r="110" spans="1:44" s="8" customFormat="1" ht="38.25" customHeight="1" x14ac:dyDescent="0.2">
      <c r="A110" s="328" t="s">
        <v>816</v>
      </c>
      <c r="B110" s="328"/>
      <c r="C110" s="320"/>
      <c r="D110" s="327" t="s">
        <v>2244</v>
      </c>
      <c r="E110" s="319" t="s">
        <v>118</v>
      </c>
      <c r="F110" s="312" t="s">
        <v>2245</v>
      </c>
      <c r="G110" s="415" t="s">
        <v>2246</v>
      </c>
      <c r="H110" s="415" t="s">
        <v>2247</v>
      </c>
      <c r="I110" s="379">
        <v>128623</v>
      </c>
      <c r="J110" s="321">
        <f>-K2109/0.0833333333333333</f>
        <v>0</v>
      </c>
      <c r="K110" s="321"/>
      <c r="L110" s="322">
        <v>43565</v>
      </c>
      <c r="M110" s="322">
        <v>43565</v>
      </c>
      <c r="N110" s="323">
        <v>43930</v>
      </c>
      <c r="O110" s="324">
        <f>YEAR(N110)</f>
        <v>2020</v>
      </c>
      <c r="P110" s="324">
        <f>MONTH(N110)</f>
        <v>4</v>
      </c>
      <c r="Q110" s="325" t="str">
        <f>IF(P110&gt;9,CONCATENATE(O110,P110),CONCATENATE(O110,"0",P110))</f>
        <v>202004</v>
      </c>
      <c r="R110" s="311">
        <v>0</v>
      </c>
      <c r="S110" s="326">
        <v>0</v>
      </c>
      <c r="T110" s="326">
        <v>0</v>
      </c>
      <c r="U110" s="415"/>
      <c r="V110" s="306"/>
      <c r="W110" s="305"/>
      <c r="X110" s="306"/>
      <c r="Y11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" s="352"/>
      <c r="AA110" s="306"/>
      <c r="AB110" s="306"/>
      <c r="AC110" s="306"/>
      <c r="AD110" s="306"/>
      <c r="AE110" s="306"/>
      <c r="AF110" s="306"/>
      <c r="AG110" s="306"/>
      <c r="AH110" s="306"/>
      <c r="AI110" s="306"/>
      <c r="AJ110" s="306"/>
      <c r="AK110" s="306"/>
      <c r="AL110" s="306"/>
      <c r="AM110" s="306"/>
      <c r="AN110" s="306"/>
      <c r="AO110" s="306"/>
      <c r="AP110" s="306"/>
      <c r="AQ110" s="306"/>
      <c r="AR110" s="305"/>
    </row>
    <row r="111" spans="1:44" s="8" customFormat="1" ht="38.25" customHeight="1" x14ac:dyDescent="0.2">
      <c r="A111" s="328" t="s">
        <v>816</v>
      </c>
      <c r="B111" s="328"/>
      <c r="C111" s="320"/>
      <c r="D111" s="327" t="s">
        <v>2248</v>
      </c>
      <c r="E111" s="319" t="s">
        <v>118</v>
      </c>
      <c r="F111" s="312" t="s">
        <v>2249</v>
      </c>
      <c r="G111" s="415" t="s">
        <v>2250</v>
      </c>
      <c r="H111" s="415" t="s">
        <v>1384</v>
      </c>
      <c r="I111" s="379">
        <v>445244</v>
      </c>
      <c r="J111" s="321">
        <f>-K2110/0.0833333333333333</f>
        <v>0</v>
      </c>
      <c r="K111" s="321"/>
      <c r="L111" s="322">
        <v>43565</v>
      </c>
      <c r="M111" s="322">
        <v>43565</v>
      </c>
      <c r="N111" s="323">
        <v>43930</v>
      </c>
      <c r="O111" s="324">
        <f>YEAR(N111)</f>
        <v>2020</v>
      </c>
      <c r="P111" s="324">
        <f>MONTH(N111)</f>
        <v>4</v>
      </c>
      <c r="Q111" s="325" t="str">
        <f>IF(P111&gt;9,CONCATENATE(O111,P111),CONCATENATE(O111,"0",P111))</f>
        <v>202004</v>
      </c>
      <c r="R111" s="311">
        <v>0</v>
      </c>
      <c r="S111" s="326">
        <v>0</v>
      </c>
      <c r="T111" s="326">
        <v>0</v>
      </c>
      <c r="U111" s="415"/>
      <c r="V111" s="306"/>
      <c r="W111" s="305"/>
      <c r="X111" s="306"/>
      <c r="Y11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1" s="352"/>
      <c r="AA111" s="306"/>
      <c r="AB111" s="306"/>
      <c r="AC111" s="306"/>
      <c r="AD111" s="306"/>
      <c r="AE111" s="306"/>
      <c r="AF111" s="306"/>
      <c r="AG111" s="306"/>
      <c r="AH111" s="306"/>
      <c r="AI111" s="306"/>
      <c r="AJ111" s="306"/>
      <c r="AK111" s="306"/>
      <c r="AL111" s="306"/>
      <c r="AM111" s="306"/>
      <c r="AN111" s="306"/>
      <c r="AO111" s="306"/>
      <c r="AP111" s="306"/>
      <c r="AQ111" s="306"/>
      <c r="AR111" s="305"/>
    </row>
    <row r="112" spans="1:44" s="8" customFormat="1" ht="38.25" customHeight="1" x14ac:dyDescent="0.2">
      <c r="A112" s="328" t="s">
        <v>816</v>
      </c>
      <c r="B112" s="328"/>
      <c r="C112" s="320"/>
      <c r="D112" s="327" t="s">
        <v>2553</v>
      </c>
      <c r="E112" s="319" t="s">
        <v>118</v>
      </c>
      <c r="F112" s="312" t="s">
        <v>2554</v>
      </c>
      <c r="G112" s="415" t="s">
        <v>2555</v>
      </c>
      <c r="H112" s="415" t="s">
        <v>1915</v>
      </c>
      <c r="I112" s="379">
        <v>1194567</v>
      </c>
      <c r="J112" s="321">
        <f>-K2120/0.0833333333333333</f>
        <v>0</v>
      </c>
      <c r="K112" s="321"/>
      <c r="L112" s="322">
        <v>43614</v>
      </c>
      <c r="M112" s="322">
        <v>43614</v>
      </c>
      <c r="N112" s="323">
        <v>43979</v>
      </c>
      <c r="O112" s="324">
        <f>YEAR(N112)</f>
        <v>2020</v>
      </c>
      <c r="P112" s="324">
        <f>MONTH(N112)</f>
        <v>5</v>
      </c>
      <c r="Q112" s="325" t="str">
        <f>IF(P112&gt;9,CONCATENATE(O112,P112),CONCATENATE(O112,"0",P112))</f>
        <v>202005</v>
      </c>
      <c r="R112" s="311">
        <v>0</v>
      </c>
      <c r="S112" s="326">
        <v>0</v>
      </c>
      <c r="T112" s="326">
        <v>0</v>
      </c>
      <c r="U112" s="415"/>
      <c r="V112" s="306"/>
      <c r="W112" s="305"/>
      <c r="X112" s="306"/>
      <c r="Y11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05"/>
      <c r="AL112" s="305"/>
      <c r="AM112" s="305"/>
      <c r="AN112" s="305"/>
      <c r="AO112" s="305"/>
      <c r="AP112" s="305"/>
      <c r="AQ112" s="305"/>
      <c r="AR112" s="306"/>
    </row>
    <row r="113" spans="1:44" s="8" customFormat="1" ht="38.25" customHeight="1" x14ac:dyDescent="0.2">
      <c r="A113" s="328" t="s">
        <v>816</v>
      </c>
      <c r="B113" s="328"/>
      <c r="C113" s="320"/>
      <c r="D113" s="327" t="s">
        <v>2410</v>
      </c>
      <c r="E113" s="328" t="s">
        <v>118</v>
      </c>
      <c r="F113" s="312" t="s">
        <v>2411</v>
      </c>
      <c r="G113" s="415" t="s">
        <v>2412</v>
      </c>
      <c r="H113" s="415" t="s">
        <v>2409</v>
      </c>
      <c r="I113" s="379">
        <v>199692</v>
      </c>
      <c r="J113" s="321" t="s">
        <v>2413</v>
      </c>
      <c r="K113" s="321"/>
      <c r="L113" s="322">
        <v>43628</v>
      </c>
      <c r="M113" s="322">
        <v>43628</v>
      </c>
      <c r="N113" s="323">
        <v>43993</v>
      </c>
      <c r="O113" s="324">
        <f>YEAR(N113)</f>
        <v>2020</v>
      </c>
      <c r="P113" s="324">
        <f>MONTH(N113)</f>
        <v>6</v>
      </c>
      <c r="Q113" s="325" t="str">
        <f>IF(P113&gt;9,CONCATENATE(O113,P113),CONCATENATE(O113,"0",P113))</f>
        <v>202006</v>
      </c>
      <c r="R113" s="311">
        <v>0</v>
      </c>
      <c r="S113" s="326">
        <v>0</v>
      </c>
      <c r="T113" s="326">
        <v>0</v>
      </c>
      <c r="U113" s="415"/>
      <c r="V113" s="306"/>
      <c r="W113" s="305"/>
      <c r="X113" s="306"/>
      <c r="Y11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05"/>
      <c r="AM113" s="305"/>
      <c r="AN113" s="305"/>
      <c r="AO113" s="305"/>
      <c r="AP113" s="305"/>
      <c r="AQ113" s="305"/>
      <c r="AR113" s="306"/>
    </row>
    <row r="114" spans="1:44" s="8" customFormat="1" ht="38.25" customHeight="1" x14ac:dyDescent="0.2">
      <c r="A114" s="328" t="s">
        <v>816</v>
      </c>
      <c r="B114" s="328"/>
      <c r="C114" s="320"/>
      <c r="D114" s="327" t="s">
        <v>2406</v>
      </c>
      <c r="E114" s="328" t="s">
        <v>112</v>
      </c>
      <c r="F114" s="312" t="s">
        <v>2407</v>
      </c>
      <c r="G114" s="415" t="s">
        <v>2408</v>
      </c>
      <c r="H114" s="415" t="s">
        <v>2409</v>
      </c>
      <c r="I114" s="379">
        <v>149769</v>
      </c>
      <c r="J114" s="321">
        <f>-K2119/0.0833333333333333</f>
        <v>0</v>
      </c>
      <c r="K114" s="321"/>
      <c r="L114" s="322">
        <v>43628</v>
      </c>
      <c r="M114" s="322">
        <v>43628</v>
      </c>
      <c r="N114" s="323">
        <v>43993</v>
      </c>
      <c r="O114" s="324">
        <f>YEAR(N114)</f>
        <v>2020</v>
      </c>
      <c r="P114" s="324">
        <f>MONTH(N114)</f>
        <v>6</v>
      </c>
      <c r="Q114" s="325" t="str">
        <f>IF(P114&gt;9,CONCATENATE(O114,P114),CONCATENATE(O114,"0",P114))</f>
        <v>202006</v>
      </c>
      <c r="R114" s="311">
        <v>0</v>
      </c>
      <c r="S114" s="326">
        <v>0</v>
      </c>
      <c r="T114" s="326">
        <v>0</v>
      </c>
      <c r="U114" s="415"/>
      <c r="V114" s="306"/>
      <c r="W114" s="305"/>
      <c r="X114" s="306"/>
      <c r="Y11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  <c r="AJ114" s="305"/>
      <c r="AK114" s="305"/>
      <c r="AL114" s="305"/>
      <c r="AM114" s="305"/>
      <c r="AN114" s="305"/>
      <c r="AO114" s="305"/>
      <c r="AP114" s="305"/>
      <c r="AQ114" s="305"/>
      <c r="AR114" s="306"/>
    </row>
    <row r="115" spans="1:44" s="8" customFormat="1" ht="38.25" customHeight="1" x14ac:dyDescent="0.2">
      <c r="A115" s="328" t="s">
        <v>816</v>
      </c>
      <c r="B115" s="328"/>
      <c r="C115" s="320"/>
      <c r="D115" s="327" t="s">
        <v>2514</v>
      </c>
      <c r="E115" s="319" t="s">
        <v>118</v>
      </c>
      <c r="F115" s="312" t="s">
        <v>2515</v>
      </c>
      <c r="G115" s="415" t="s">
        <v>2516</v>
      </c>
      <c r="H115" s="415" t="s">
        <v>1455</v>
      </c>
      <c r="I115" s="379">
        <v>1304285</v>
      </c>
      <c r="J115" s="321">
        <f>-K2121/0.0833333333333333</f>
        <v>0</v>
      </c>
      <c r="K115" s="321"/>
      <c r="L115" s="322">
        <v>43698</v>
      </c>
      <c r="M115" s="322">
        <v>43635</v>
      </c>
      <c r="N115" s="323">
        <v>44000</v>
      </c>
      <c r="O115" s="324">
        <f>YEAR(N115)</f>
        <v>2020</v>
      </c>
      <c r="P115" s="324">
        <f>MONTH(N115)</f>
        <v>6</v>
      </c>
      <c r="Q115" s="325" t="str">
        <f>IF(P115&gt;9,CONCATENATE(O115,P115),CONCATENATE(O115,"0",P115))</f>
        <v>202006</v>
      </c>
      <c r="R115" s="311">
        <v>0</v>
      </c>
      <c r="S115" s="326">
        <v>0</v>
      </c>
      <c r="T115" s="326">
        <v>0</v>
      </c>
      <c r="U115" s="415"/>
      <c r="V115" s="306"/>
      <c r="W115" s="305"/>
      <c r="X115" s="306"/>
      <c r="Y11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05"/>
      <c r="AL115" s="305"/>
      <c r="AM115" s="305"/>
      <c r="AN115" s="305"/>
      <c r="AO115" s="305"/>
      <c r="AP115" s="305"/>
      <c r="AQ115" s="305"/>
      <c r="AR115" s="306"/>
    </row>
    <row r="116" spans="1:44" s="8" customFormat="1" ht="38.25" customHeight="1" x14ac:dyDescent="0.2">
      <c r="A116" s="328" t="s">
        <v>816</v>
      </c>
      <c r="B116" s="328"/>
      <c r="C116" s="320"/>
      <c r="D116" s="327" t="s">
        <v>1272</v>
      </c>
      <c r="E116" s="328" t="s">
        <v>117</v>
      </c>
      <c r="F116" s="312" t="s">
        <v>1275</v>
      </c>
      <c r="G116" s="415" t="s">
        <v>1273</v>
      </c>
      <c r="H116" s="415" t="s">
        <v>1274</v>
      </c>
      <c r="I116" s="379">
        <v>74000</v>
      </c>
      <c r="J116" s="321">
        <f>-K1995/0.0833333333333333</f>
        <v>0</v>
      </c>
      <c r="K116" s="321"/>
      <c r="L116" s="322">
        <v>43579</v>
      </c>
      <c r="M116" s="322">
        <v>42860</v>
      </c>
      <c r="N116" s="322">
        <v>44012</v>
      </c>
      <c r="O116" s="333">
        <f>YEAR(N116)</f>
        <v>2020</v>
      </c>
      <c r="P116" s="324">
        <f>MONTH(N116)</f>
        <v>6</v>
      </c>
      <c r="Q116" s="334" t="str">
        <f>IF(P116&gt;9,CONCATENATE(O116,P116),CONCATENATE(O116,"0",P116))</f>
        <v>202006</v>
      </c>
      <c r="R116" s="311" t="s">
        <v>162</v>
      </c>
      <c r="S116" s="326">
        <v>0</v>
      </c>
      <c r="T116" s="326">
        <v>0</v>
      </c>
      <c r="U116" s="415"/>
      <c r="V116" s="306"/>
      <c r="W116" s="305"/>
      <c r="X116" s="306"/>
      <c r="Y11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6" s="352"/>
      <c r="AA116" s="305"/>
      <c r="AB116" s="305"/>
      <c r="AC116" s="305"/>
      <c r="AD116" s="305"/>
      <c r="AE116" s="305"/>
      <c r="AF116" s="305"/>
      <c r="AG116" s="305"/>
      <c r="AH116" s="305"/>
      <c r="AI116" s="305"/>
      <c r="AJ116" s="305"/>
      <c r="AK116" s="305"/>
      <c r="AL116" s="305"/>
      <c r="AM116" s="305"/>
      <c r="AN116" s="305"/>
      <c r="AO116" s="305"/>
      <c r="AP116" s="305"/>
      <c r="AQ116" s="305"/>
      <c r="AR116" s="306"/>
    </row>
    <row r="117" spans="1:44" s="8" customFormat="1" ht="38.25" customHeight="1" x14ac:dyDescent="0.2">
      <c r="A117" s="328" t="s">
        <v>816</v>
      </c>
      <c r="B117" s="328"/>
      <c r="C117" s="320"/>
      <c r="D117" s="327" t="s">
        <v>2533</v>
      </c>
      <c r="E117" s="319" t="s">
        <v>118</v>
      </c>
      <c r="F117" s="312" t="s">
        <v>2534</v>
      </c>
      <c r="G117" s="415" t="s">
        <v>2535</v>
      </c>
      <c r="H117" s="415" t="s">
        <v>1530</v>
      </c>
      <c r="I117" s="379">
        <v>624432</v>
      </c>
      <c r="J117" s="321">
        <f>-K2124/0.0833333333333333</f>
        <v>0</v>
      </c>
      <c r="K117" s="321"/>
      <c r="L117" s="322">
        <v>43670</v>
      </c>
      <c r="M117" s="322">
        <v>43670</v>
      </c>
      <c r="N117" s="323">
        <v>44035</v>
      </c>
      <c r="O117" s="324">
        <f>YEAR(N117)</f>
        <v>2020</v>
      </c>
      <c r="P117" s="324">
        <f>MONTH(N117)</f>
        <v>7</v>
      </c>
      <c r="Q117" s="325" t="str">
        <f>IF(P117&gt;9,CONCATENATE(O117,P117),CONCATENATE(O117,"0",P117))</f>
        <v>202007</v>
      </c>
      <c r="R117" s="311">
        <v>0</v>
      </c>
      <c r="S117" s="326">
        <v>0</v>
      </c>
      <c r="T117" s="326">
        <v>0</v>
      </c>
      <c r="U117" s="415"/>
      <c r="V117" s="306"/>
      <c r="W117" s="305"/>
      <c r="X117" s="306"/>
      <c r="Y11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7" s="305"/>
      <c r="AA117" s="305"/>
      <c r="AB117" s="305"/>
      <c r="AC117" s="305"/>
      <c r="AD117" s="305"/>
      <c r="AE117" s="305"/>
      <c r="AF117" s="305"/>
      <c r="AG117" s="305"/>
      <c r="AH117" s="305"/>
      <c r="AI117" s="305"/>
      <c r="AJ117" s="305"/>
      <c r="AK117" s="305"/>
      <c r="AL117" s="305"/>
      <c r="AM117" s="305"/>
      <c r="AN117" s="305"/>
      <c r="AO117" s="305"/>
      <c r="AP117" s="305"/>
      <c r="AQ117" s="305"/>
      <c r="AR117" s="306"/>
    </row>
    <row r="118" spans="1:44" s="8" customFormat="1" ht="38.25" customHeight="1" x14ac:dyDescent="0.2">
      <c r="A118" s="328" t="s">
        <v>816</v>
      </c>
      <c r="B118" s="328"/>
      <c r="C118" s="320"/>
      <c r="D118" s="327" t="s">
        <v>2618</v>
      </c>
      <c r="E118" s="319" t="s">
        <v>118</v>
      </c>
      <c r="F118" s="312" t="s">
        <v>2619</v>
      </c>
      <c r="G118" s="415" t="s">
        <v>2620</v>
      </c>
      <c r="H118" s="415" t="s">
        <v>1193</v>
      </c>
      <c r="I118" s="379">
        <v>173678.68</v>
      </c>
      <c r="J118" s="321">
        <f>-K2130/0.0833333333333333</f>
        <v>0</v>
      </c>
      <c r="K118" s="321"/>
      <c r="L118" s="322">
        <v>43677</v>
      </c>
      <c r="M118" s="322">
        <v>43677</v>
      </c>
      <c r="N118" s="323">
        <v>44042</v>
      </c>
      <c r="O118" s="324">
        <f>YEAR(N118)</f>
        <v>2020</v>
      </c>
      <c r="P118" s="324">
        <f>MONTH(N118)</f>
        <v>7</v>
      </c>
      <c r="Q118" s="325" t="str">
        <f>IF(P118&gt;9,CONCATENATE(O118,P118),CONCATENATE(O118,"0",P118))</f>
        <v>202007</v>
      </c>
      <c r="R118" s="311">
        <v>0</v>
      </c>
      <c r="S118" s="326">
        <v>0</v>
      </c>
      <c r="T118" s="326">
        <v>0</v>
      </c>
      <c r="U118" s="415"/>
      <c r="V118" s="306"/>
      <c r="W118" s="305"/>
      <c r="X118" s="306"/>
      <c r="Y11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8" s="305"/>
      <c r="AA118" s="305"/>
      <c r="AB118" s="305"/>
      <c r="AC118" s="305"/>
      <c r="AD118" s="305"/>
      <c r="AE118" s="305"/>
      <c r="AF118" s="305"/>
      <c r="AG118" s="305"/>
      <c r="AH118" s="305"/>
      <c r="AI118" s="305"/>
      <c r="AJ118" s="305"/>
      <c r="AK118" s="305"/>
      <c r="AL118" s="305"/>
      <c r="AM118" s="305"/>
      <c r="AN118" s="305"/>
      <c r="AO118" s="305"/>
      <c r="AP118" s="305"/>
      <c r="AQ118" s="305"/>
      <c r="AR118" s="306"/>
    </row>
    <row r="119" spans="1:44" s="8" customFormat="1" ht="38.25" customHeight="1" x14ac:dyDescent="0.2">
      <c r="A119" s="328" t="s">
        <v>816</v>
      </c>
      <c r="B119" s="328"/>
      <c r="C119" s="320"/>
      <c r="D119" s="327" t="s">
        <v>2587</v>
      </c>
      <c r="E119" s="319" t="s">
        <v>118</v>
      </c>
      <c r="F119" s="312" t="s">
        <v>2588</v>
      </c>
      <c r="G119" s="415" t="s">
        <v>2589</v>
      </c>
      <c r="H119" s="415" t="s">
        <v>2590</v>
      </c>
      <c r="I119" s="379">
        <v>174230</v>
      </c>
      <c r="J119" s="321">
        <f>-K2130/0.0833333333333333</f>
        <v>0</v>
      </c>
      <c r="K119" s="321"/>
      <c r="L119" s="322">
        <v>43698</v>
      </c>
      <c r="M119" s="322">
        <v>43698</v>
      </c>
      <c r="N119" s="323">
        <v>44063</v>
      </c>
      <c r="O119" s="324">
        <f>YEAR(N119)</f>
        <v>2020</v>
      </c>
      <c r="P119" s="324">
        <f>MONTH(N119)</f>
        <v>8</v>
      </c>
      <c r="Q119" s="325" t="str">
        <f>IF(P119&gt;9,CONCATENATE(O119,P119),CONCATENATE(O119,"0",P119))</f>
        <v>202008</v>
      </c>
      <c r="R119" s="311">
        <v>0</v>
      </c>
      <c r="S119" s="326">
        <v>0</v>
      </c>
      <c r="T119" s="326">
        <v>0</v>
      </c>
      <c r="U119" s="415"/>
      <c r="V119" s="306"/>
      <c r="W119" s="305"/>
      <c r="X119" s="306"/>
      <c r="Y11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9" s="305"/>
      <c r="AA119" s="305"/>
      <c r="AB119" s="305"/>
      <c r="AC119" s="305"/>
      <c r="AD119" s="305"/>
      <c r="AE119" s="305"/>
      <c r="AF119" s="305"/>
      <c r="AG119" s="305"/>
      <c r="AH119" s="305"/>
      <c r="AI119" s="305"/>
      <c r="AJ119" s="305"/>
      <c r="AK119" s="305"/>
      <c r="AL119" s="305"/>
      <c r="AM119" s="305"/>
      <c r="AN119" s="305"/>
      <c r="AO119" s="305"/>
      <c r="AP119" s="305"/>
      <c r="AQ119" s="305"/>
      <c r="AR119" s="306"/>
    </row>
    <row r="120" spans="1:44" s="8" customFormat="1" ht="38.25" customHeight="1" x14ac:dyDescent="0.2">
      <c r="A120" s="328" t="s">
        <v>816</v>
      </c>
      <c r="B120" s="319" t="s">
        <v>292</v>
      </c>
      <c r="C120" s="340" t="s">
        <v>294</v>
      </c>
      <c r="D120" s="316" t="s">
        <v>1010</v>
      </c>
      <c r="E120" s="319" t="s">
        <v>118</v>
      </c>
      <c r="F120" s="277" t="s">
        <v>703</v>
      </c>
      <c r="G120" s="416" t="s">
        <v>704</v>
      </c>
      <c r="H120" s="416" t="s">
        <v>146</v>
      </c>
      <c r="I120" s="381">
        <v>6000000</v>
      </c>
      <c r="J120" s="278">
        <f>-K2685/0.0833333333333333</f>
        <v>0</v>
      </c>
      <c r="K120" s="278"/>
      <c r="L120" s="279">
        <v>43719</v>
      </c>
      <c r="M120" s="279">
        <v>43739</v>
      </c>
      <c r="N120" s="280">
        <v>44104</v>
      </c>
      <c r="O120" s="294">
        <f>YEAR(N120)</f>
        <v>2020</v>
      </c>
      <c r="P120" s="294">
        <f>MONTH(N120)</f>
        <v>9</v>
      </c>
      <c r="Q120" s="286" t="str">
        <f>IF(P120&gt;9,CONCATENATE(O120,P120),CONCATENATE(O120,"0",P120))</f>
        <v>202009</v>
      </c>
      <c r="R120" s="311" t="s">
        <v>162</v>
      </c>
      <c r="S120" s="281">
        <v>0</v>
      </c>
      <c r="T120" s="281">
        <v>0</v>
      </c>
      <c r="U120" s="416"/>
      <c r="V120" s="315"/>
      <c r="W120" s="313"/>
      <c r="X120" s="315"/>
      <c r="Y12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0" s="352"/>
      <c r="AA120" s="305"/>
      <c r="AB120" s="305"/>
      <c r="AC120" s="305"/>
      <c r="AD120" s="305"/>
      <c r="AE120" s="305"/>
      <c r="AF120" s="305"/>
      <c r="AG120" s="305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</row>
    <row r="121" spans="1:44" s="8" customFormat="1" ht="38.25" customHeight="1" x14ac:dyDescent="0.2">
      <c r="A121" s="328" t="s">
        <v>816</v>
      </c>
      <c r="B121" s="328"/>
      <c r="C121" s="320"/>
      <c r="D121" s="327" t="s">
        <v>2837</v>
      </c>
      <c r="E121" s="319" t="s">
        <v>118</v>
      </c>
      <c r="F121" s="312" t="s">
        <v>2838</v>
      </c>
      <c r="G121" s="415" t="s">
        <v>2839</v>
      </c>
      <c r="H121" s="415" t="s">
        <v>2840</v>
      </c>
      <c r="I121" s="379">
        <v>40420.36</v>
      </c>
      <c r="J121" s="321">
        <f>-K2145/0.0833333333333333</f>
        <v>0</v>
      </c>
      <c r="K121" s="321"/>
      <c r="L121" s="322">
        <v>43740</v>
      </c>
      <c r="M121" s="322">
        <v>43740</v>
      </c>
      <c r="N121" s="323">
        <v>44105</v>
      </c>
      <c r="O121" s="324">
        <f>YEAR(N121)</f>
        <v>2020</v>
      </c>
      <c r="P121" s="324">
        <f>MONTH(N121)</f>
        <v>10</v>
      </c>
      <c r="Q121" s="325" t="str">
        <f>IF(P121&gt;9,CONCATENATE(O121,P121),CONCATENATE(O121,"0",P121))</f>
        <v>202010</v>
      </c>
      <c r="R121" s="311">
        <v>0</v>
      </c>
      <c r="S121" s="326">
        <v>0</v>
      </c>
      <c r="T121" s="326">
        <v>0</v>
      </c>
      <c r="U121" s="415"/>
      <c r="V121" s="306"/>
      <c r="W121" s="305"/>
      <c r="X121" s="306"/>
      <c r="Y12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05"/>
      <c r="AL121" s="305"/>
      <c r="AM121" s="305"/>
      <c r="AN121" s="305"/>
      <c r="AO121" s="305"/>
      <c r="AP121" s="305"/>
      <c r="AQ121" s="305"/>
      <c r="AR121" s="306"/>
    </row>
    <row r="122" spans="1:44" s="8" customFormat="1" ht="38.25" customHeight="1" x14ac:dyDescent="0.2">
      <c r="A122" s="328" t="s">
        <v>816</v>
      </c>
      <c r="B122" s="328"/>
      <c r="C122" s="320"/>
      <c r="D122" s="327" t="s">
        <v>2836</v>
      </c>
      <c r="E122" s="319" t="s">
        <v>118</v>
      </c>
      <c r="F122" s="312" t="s">
        <v>2816</v>
      </c>
      <c r="G122" s="415" t="s">
        <v>2817</v>
      </c>
      <c r="H122" s="415" t="s">
        <v>1384</v>
      </c>
      <c r="I122" s="379">
        <v>1421946</v>
      </c>
      <c r="J122" s="321">
        <f>-K2143/0.0833333333333333</f>
        <v>0</v>
      </c>
      <c r="K122" s="321"/>
      <c r="L122" s="322">
        <v>43761</v>
      </c>
      <c r="M122" s="322">
        <v>43761</v>
      </c>
      <c r="N122" s="323">
        <v>44126</v>
      </c>
      <c r="O122" s="324">
        <f>YEAR(N122)</f>
        <v>2020</v>
      </c>
      <c r="P122" s="324">
        <f>MONTH(N122)</f>
        <v>10</v>
      </c>
      <c r="Q122" s="325" t="str">
        <f>IF(P122&gt;9,CONCATENATE(O122,P122),CONCATENATE(O122,"0",P122))</f>
        <v>202010</v>
      </c>
      <c r="R122" s="311">
        <v>0</v>
      </c>
      <c r="S122" s="326">
        <v>0</v>
      </c>
      <c r="T122" s="326">
        <v>0</v>
      </c>
      <c r="U122" s="415"/>
      <c r="V122" s="306"/>
      <c r="W122" s="305"/>
      <c r="X122" s="306"/>
      <c r="Y12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  <c r="AJ122" s="305"/>
      <c r="AK122" s="305"/>
      <c r="AL122" s="305"/>
      <c r="AM122" s="305"/>
      <c r="AN122" s="305"/>
      <c r="AO122" s="305"/>
      <c r="AP122" s="305"/>
      <c r="AQ122" s="305"/>
      <c r="AR122" s="306"/>
    </row>
    <row r="123" spans="1:44" s="8" customFormat="1" ht="38.25" customHeight="1" x14ac:dyDescent="0.2">
      <c r="A123" s="328" t="s">
        <v>816</v>
      </c>
      <c r="B123" s="329" t="s">
        <v>309</v>
      </c>
      <c r="C123" s="320" t="s">
        <v>294</v>
      </c>
      <c r="D123" s="329" t="s">
        <v>1005</v>
      </c>
      <c r="E123" s="329" t="s">
        <v>114</v>
      </c>
      <c r="F123" s="317" t="s">
        <v>789</v>
      </c>
      <c r="G123" s="423" t="s">
        <v>790</v>
      </c>
      <c r="H123" s="423" t="s">
        <v>791</v>
      </c>
      <c r="I123" s="383">
        <v>150000</v>
      </c>
      <c r="J123" s="335">
        <f>-K2071/0.0833333333333333</f>
        <v>0</v>
      </c>
      <c r="K123" s="335"/>
      <c r="L123" s="318">
        <v>43761</v>
      </c>
      <c r="M123" s="318">
        <v>43820</v>
      </c>
      <c r="N123" s="318">
        <v>44185</v>
      </c>
      <c r="O123" s="336">
        <f>YEAR(N123)</f>
        <v>2020</v>
      </c>
      <c r="P123" s="324">
        <f>MONTH(N123)</f>
        <v>12</v>
      </c>
      <c r="Q123" s="337" t="str">
        <f>IF(P123&gt;9,CONCATENATE(O123,P123),CONCATENATE(O123,"0",P123))</f>
        <v>202012</v>
      </c>
      <c r="R123" s="311" t="s">
        <v>162</v>
      </c>
      <c r="S123" s="338">
        <v>0</v>
      </c>
      <c r="T123" s="338">
        <v>0</v>
      </c>
      <c r="U123" s="423"/>
      <c r="V123" s="305"/>
      <c r="W123" s="305"/>
      <c r="X123" s="305"/>
      <c r="Y12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3" s="352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306"/>
      <c r="AQ123" s="306"/>
      <c r="AR123" s="305"/>
    </row>
    <row r="124" spans="1:44" s="8" customFormat="1" ht="38.25" customHeight="1" x14ac:dyDescent="0.2">
      <c r="A124" s="328" t="s">
        <v>816</v>
      </c>
      <c r="B124" s="329" t="s">
        <v>309</v>
      </c>
      <c r="C124" s="320" t="s">
        <v>294</v>
      </c>
      <c r="D124" s="329" t="s">
        <v>1006</v>
      </c>
      <c r="E124" s="329" t="s">
        <v>114</v>
      </c>
      <c r="F124" s="317" t="s">
        <v>789</v>
      </c>
      <c r="G124" s="423" t="s">
        <v>790</v>
      </c>
      <c r="H124" s="423" t="s">
        <v>197</v>
      </c>
      <c r="I124" s="383">
        <v>150000</v>
      </c>
      <c r="J124" s="335">
        <f>-K2072/0.0833333333333333</f>
        <v>0</v>
      </c>
      <c r="K124" s="335"/>
      <c r="L124" s="318">
        <v>43761</v>
      </c>
      <c r="M124" s="318">
        <v>43820</v>
      </c>
      <c r="N124" s="318">
        <v>44185</v>
      </c>
      <c r="O124" s="336">
        <f>YEAR(N124)</f>
        <v>2020</v>
      </c>
      <c r="P124" s="324">
        <f>MONTH(N124)</f>
        <v>12</v>
      </c>
      <c r="Q124" s="337" t="str">
        <f>IF(P124&gt;9,CONCATENATE(O124,P124),CONCATENATE(O124,"0",P124))</f>
        <v>202012</v>
      </c>
      <c r="R124" s="311" t="s">
        <v>162</v>
      </c>
      <c r="S124" s="338">
        <v>0</v>
      </c>
      <c r="T124" s="338">
        <v>0</v>
      </c>
      <c r="U124" s="423"/>
      <c r="V124" s="305"/>
      <c r="W124" s="305"/>
      <c r="X124" s="305"/>
      <c r="Y12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4" s="352"/>
      <c r="AA124" s="306"/>
      <c r="AB124" s="306"/>
      <c r="AC124" s="306"/>
      <c r="AD124" s="306"/>
      <c r="AE124" s="306"/>
      <c r="AF124" s="306"/>
      <c r="AG124" s="306"/>
      <c r="AH124" s="306"/>
      <c r="AI124" s="306"/>
      <c r="AJ124" s="306"/>
      <c r="AK124" s="306"/>
      <c r="AL124" s="306"/>
      <c r="AM124" s="306"/>
      <c r="AN124" s="306"/>
      <c r="AO124" s="306"/>
      <c r="AP124" s="306"/>
      <c r="AQ124" s="306"/>
      <c r="AR124" s="305"/>
    </row>
    <row r="125" spans="1:44" s="8" customFormat="1" ht="38.25" customHeight="1" x14ac:dyDescent="0.2">
      <c r="A125" s="328" t="s">
        <v>816</v>
      </c>
      <c r="B125" s="329" t="s">
        <v>309</v>
      </c>
      <c r="C125" s="320" t="s">
        <v>294</v>
      </c>
      <c r="D125" s="329" t="s">
        <v>1007</v>
      </c>
      <c r="E125" s="329" t="s">
        <v>114</v>
      </c>
      <c r="F125" s="317" t="s">
        <v>789</v>
      </c>
      <c r="G125" s="423" t="s">
        <v>790</v>
      </c>
      <c r="H125" s="423" t="s">
        <v>792</v>
      </c>
      <c r="I125" s="383">
        <v>150000</v>
      </c>
      <c r="J125" s="335">
        <f>-K2072/0.0833333333333333</f>
        <v>0</v>
      </c>
      <c r="K125" s="335"/>
      <c r="L125" s="318">
        <v>43761</v>
      </c>
      <c r="M125" s="318">
        <v>43820</v>
      </c>
      <c r="N125" s="318">
        <v>44185</v>
      </c>
      <c r="O125" s="336">
        <f>YEAR(N125)</f>
        <v>2020</v>
      </c>
      <c r="P125" s="324">
        <f>MONTH(N125)</f>
        <v>12</v>
      </c>
      <c r="Q125" s="337" t="str">
        <f>IF(P125&gt;9,CONCATENATE(O125,P125),CONCATENATE(O125,"0",P125))</f>
        <v>202012</v>
      </c>
      <c r="R125" s="311" t="s">
        <v>162</v>
      </c>
      <c r="S125" s="338">
        <v>0</v>
      </c>
      <c r="T125" s="338">
        <v>0</v>
      </c>
      <c r="U125" s="423"/>
      <c r="V125" s="305"/>
      <c r="W125" s="305"/>
      <c r="X125" s="305"/>
      <c r="Y12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5" s="352"/>
      <c r="AA125" s="306"/>
      <c r="AB125" s="306"/>
      <c r="AC125" s="306"/>
      <c r="AD125" s="306"/>
      <c r="AE125" s="306"/>
      <c r="AF125" s="306"/>
      <c r="AG125" s="306"/>
      <c r="AH125" s="306"/>
      <c r="AI125" s="306"/>
      <c r="AJ125" s="306"/>
      <c r="AK125" s="306"/>
      <c r="AL125" s="306"/>
      <c r="AM125" s="306"/>
      <c r="AN125" s="306"/>
      <c r="AO125" s="306"/>
      <c r="AP125" s="306"/>
      <c r="AQ125" s="306"/>
      <c r="AR125" s="306"/>
    </row>
    <row r="126" spans="1:44" s="8" customFormat="1" ht="38.25" customHeight="1" x14ac:dyDescent="0.2">
      <c r="A126" s="328" t="s">
        <v>816</v>
      </c>
      <c r="B126" s="329" t="s">
        <v>309</v>
      </c>
      <c r="C126" s="320" t="s">
        <v>294</v>
      </c>
      <c r="D126" s="329" t="s">
        <v>1008</v>
      </c>
      <c r="E126" s="329" t="s">
        <v>114</v>
      </c>
      <c r="F126" s="317" t="s">
        <v>789</v>
      </c>
      <c r="G126" s="423" t="s">
        <v>790</v>
      </c>
      <c r="H126" s="423" t="s">
        <v>109</v>
      </c>
      <c r="I126" s="383">
        <v>150000</v>
      </c>
      <c r="J126" s="335">
        <f>-K2073/0.0833333333333333</f>
        <v>0</v>
      </c>
      <c r="K126" s="335"/>
      <c r="L126" s="318">
        <v>43761</v>
      </c>
      <c r="M126" s="318">
        <v>43820</v>
      </c>
      <c r="N126" s="318">
        <v>44185</v>
      </c>
      <c r="O126" s="336">
        <f>YEAR(N126)</f>
        <v>2020</v>
      </c>
      <c r="P126" s="324">
        <f>MONTH(N126)</f>
        <v>12</v>
      </c>
      <c r="Q126" s="337" t="str">
        <f>IF(P126&gt;9,CONCATENATE(O126,P126),CONCATENATE(O126,"0",P126))</f>
        <v>202012</v>
      </c>
      <c r="R126" s="311" t="s">
        <v>162</v>
      </c>
      <c r="S126" s="338">
        <v>0</v>
      </c>
      <c r="T126" s="338">
        <v>0</v>
      </c>
      <c r="U126" s="423"/>
      <c r="V126" s="305"/>
      <c r="W126" s="305"/>
      <c r="X126" s="305"/>
      <c r="Y12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6" s="352"/>
      <c r="AA126" s="306"/>
      <c r="AB126" s="306"/>
      <c r="AC126" s="306"/>
      <c r="AD126" s="306"/>
      <c r="AE126" s="306"/>
      <c r="AF126" s="306"/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306"/>
      <c r="AQ126" s="306"/>
      <c r="AR126" s="306"/>
    </row>
    <row r="127" spans="1:44" s="8" customFormat="1" ht="38.25" customHeight="1" x14ac:dyDescent="0.2">
      <c r="A127" s="328" t="s">
        <v>816</v>
      </c>
      <c r="B127" s="328"/>
      <c r="C127" s="320"/>
      <c r="D127" s="328" t="s">
        <v>1526</v>
      </c>
      <c r="E127" s="319" t="s">
        <v>118</v>
      </c>
      <c r="F127" s="312" t="s">
        <v>1527</v>
      </c>
      <c r="G127" s="415" t="s">
        <v>1528</v>
      </c>
      <c r="H127" s="415" t="s">
        <v>1529</v>
      </c>
      <c r="I127" s="379">
        <v>48500</v>
      </c>
      <c r="J127" s="321">
        <f>-K2052/0.0833333333333333</f>
        <v>0</v>
      </c>
      <c r="K127" s="321"/>
      <c r="L127" s="322">
        <v>43159</v>
      </c>
      <c r="M127" s="322">
        <v>43159</v>
      </c>
      <c r="N127" s="323">
        <v>44254</v>
      </c>
      <c r="O127" s="324">
        <f>YEAR(N127)</f>
        <v>2021</v>
      </c>
      <c r="P127" s="324">
        <f>MONTH(N127)</f>
        <v>2</v>
      </c>
      <c r="Q127" s="325" t="str">
        <f>IF(P127&gt;9,CONCATENATE(O127,P127),CONCATENATE(O127,"0",P127))</f>
        <v>202102</v>
      </c>
      <c r="R127" s="311">
        <v>0</v>
      </c>
      <c r="S127" s="326">
        <v>0</v>
      </c>
      <c r="T127" s="326">
        <v>0</v>
      </c>
      <c r="U127" s="415"/>
      <c r="V127" s="306"/>
      <c r="W127" s="305"/>
      <c r="X127" s="306"/>
      <c r="Y12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  <c r="AJ127" s="305"/>
      <c r="AK127" s="305"/>
      <c r="AL127" s="305"/>
      <c r="AM127" s="305"/>
      <c r="AN127" s="305"/>
      <c r="AO127" s="305"/>
      <c r="AP127" s="305"/>
      <c r="AQ127" s="305"/>
      <c r="AR127" s="306"/>
    </row>
    <row r="128" spans="1:44" s="8" customFormat="1" ht="38.25" customHeight="1" x14ac:dyDescent="0.2">
      <c r="A128" s="328" t="s">
        <v>816</v>
      </c>
      <c r="B128" s="328"/>
      <c r="C128" s="320"/>
      <c r="D128" s="327" t="s">
        <v>1502</v>
      </c>
      <c r="E128" s="319" t="s">
        <v>118</v>
      </c>
      <c r="F128" s="312" t="s">
        <v>1503</v>
      </c>
      <c r="G128" s="415" t="s">
        <v>1504</v>
      </c>
      <c r="H128" s="415" t="s">
        <v>1505</v>
      </c>
      <c r="I128" s="379">
        <v>23000000</v>
      </c>
      <c r="J128" s="321">
        <f>-K2042/0.0833333333333333</f>
        <v>0</v>
      </c>
      <c r="K128" s="321"/>
      <c r="L128" s="322">
        <v>43117</v>
      </c>
      <c r="M128" s="322">
        <v>43160</v>
      </c>
      <c r="N128" s="323">
        <v>44255</v>
      </c>
      <c r="O128" s="324">
        <f>YEAR(N128)</f>
        <v>2021</v>
      </c>
      <c r="P128" s="324">
        <f>MONTH(N128)</f>
        <v>2</v>
      </c>
      <c r="Q128" s="325" t="str">
        <f>IF(P128&gt;9,CONCATENATE(O128,P128),CONCATENATE(O128,"0",P128))</f>
        <v>202102</v>
      </c>
      <c r="R128" s="311">
        <v>0</v>
      </c>
      <c r="S128" s="326">
        <v>0</v>
      </c>
      <c r="T128" s="326">
        <v>0</v>
      </c>
      <c r="U128" s="415"/>
      <c r="V128" s="306"/>
      <c r="W128" s="305"/>
      <c r="X128" s="306"/>
      <c r="Y12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8" s="305"/>
      <c r="AA128" s="305"/>
      <c r="AB128" s="305"/>
      <c r="AC128" s="305"/>
      <c r="AD128" s="305"/>
      <c r="AE128" s="305"/>
      <c r="AF128" s="305"/>
      <c r="AG128" s="305"/>
      <c r="AH128" s="305"/>
      <c r="AI128" s="305"/>
      <c r="AJ128" s="305"/>
      <c r="AK128" s="305"/>
      <c r="AL128" s="305"/>
      <c r="AM128" s="305"/>
      <c r="AN128" s="305"/>
      <c r="AO128" s="305"/>
      <c r="AP128" s="305"/>
      <c r="AQ128" s="305"/>
      <c r="AR128" s="306"/>
    </row>
    <row r="129" spans="1:44" s="8" customFormat="1" ht="38.25" customHeight="1" x14ac:dyDescent="0.2">
      <c r="A129" s="328" t="s">
        <v>816</v>
      </c>
      <c r="B129" s="319"/>
      <c r="C129" s="340"/>
      <c r="D129" s="319" t="s">
        <v>1595</v>
      </c>
      <c r="E129" s="319" t="s">
        <v>118</v>
      </c>
      <c r="F129" s="277" t="s">
        <v>1596</v>
      </c>
      <c r="G129" s="416" t="s">
        <v>1424</v>
      </c>
      <c r="H129" s="416" t="s">
        <v>839</v>
      </c>
      <c r="I129" s="381">
        <v>600000</v>
      </c>
      <c r="J129" s="278">
        <f>-K2072/0.0833333333333333</f>
        <v>0</v>
      </c>
      <c r="K129" s="278"/>
      <c r="L129" s="279">
        <v>43236</v>
      </c>
      <c r="M129" s="279">
        <v>43221</v>
      </c>
      <c r="N129" s="280">
        <v>44316</v>
      </c>
      <c r="O129" s="294">
        <f>YEAR(N129)</f>
        <v>2021</v>
      </c>
      <c r="P129" s="294">
        <f>MONTH(N129)</f>
        <v>4</v>
      </c>
      <c r="Q129" s="286" t="str">
        <f>IF(P129&gt;9,CONCATENATE(O129,P129),CONCATENATE(O129,"0",P129))</f>
        <v>202104</v>
      </c>
      <c r="R129" s="275">
        <v>0</v>
      </c>
      <c r="S129" s="281">
        <v>0</v>
      </c>
      <c r="T129" s="281">
        <v>0</v>
      </c>
      <c r="U129" s="416"/>
      <c r="V129" s="315"/>
      <c r="W129" s="313"/>
      <c r="X129" s="315"/>
      <c r="Y12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5"/>
    </row>
    <row r="130" spans="1:44" s="8" customFormat="1" ht="38.25" customHeight="1" x14ac:dyDescent="0.2">
      <c r="A130" s="328" t="s">
        <v>816</v>
      </c>
      <c r="B130" s="328"/>
      <c r="C130" s="320"/>
      <c r="D130" s="328" t="s">
        <v>1597</v>
      </c>
      <c r="E130" s="319" t="s">
        <v>118</v>
      </c>
      <c r="F130" s="277" t="s">
        <v>1596</v>
      </c>
      <c r="G130" s="416" t="s">
        <v>1424</v>
      </c>
      <c r="H130" s="416" t="s">
        <v>1598</v>
      </c>
      <c r="I130" s="381">
        <v>100000</v>
      </c>
      <c r="J130" s="321">
        <f>-K2071/0.0833333333333333</f>
        <v>0</v>
      </c>
      <c r="K130" s="321"/>
      <c r="L130" s="279">
        <v>43236</v>
      </c>
      <c r="M130" s="279">
        <v>43221</v>
      </c>
      <c r="N130" s="280">
        <v>44316</v>
      </c>
      <c r="O130" s="324">
        <f>YEAR(N130)</f>
        <v>2021</v>
      </c>
      <c r="P130" s="324">
        <f>MONTH(N130)</f>
        <v>4</v>
      </c>
      <c r="Q130" s="325" t="str">
        <f>IF(P130&gt;9,CONCATENATE(O130,P130),CONCATENATE(O130,"0",P130))</f>
        <v>202104</v>
      </c>
      <c r="R130" s="275">
        <v>0</v>
      </c>
      <c r="S130" s="281">
        <v>0</v>
      </c>
      <c r="T130" s="281">
        <v>0</v>
      </c>
      <c r="U130" s="416"/>
      <c r="V130" s="306"/>
      <c r="W130" s="305"/>
      <c r="X130" s="306"/>
      <c r="Y13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0" s="305"/>
      <c r="AA130" s="305"/>
      <c r="AB130" s="305"/>
      <c r="AC130" s="305"/>
      <c r="AD130" s="305"/>
      <c r="AE130" s="305"/>
      <c r="AF130" s="305"/>
      <c r="AG130" s="305"/>
      <c r="AH130" s="305"/>
      <c r="AI130" s="305"/>
      <c r="AJ130" s="305"/>
      <c r="AK130" s="305"/>
      <c r="AL130" s="305"/>
      <c r="AM130" s="305"/>
      <c r="AN130" s="305"/>
      <c r="AO130" s="305"/>
      <c r="AP130" s="305"/>
      <c r="AQ130" s="305"/>
      <c r="AR130" s="306"/>
    </row>
    <row r="131" spans="1:44" s="8" customFormat="1" ht="38.25" customHeight="1" x14ac:dyDescent="0.2">
      <c r="A131" s="328" t="s">
        <v>816</v>
      </c>
      <c r="B131" s="319"/>
      <c r="C131" s="340"/>
      <c r="D131" s="319" t="s">
        <v>1523</v>
      </c>
      <c r="E131" s="319" t="s">
        <v>118</v>
      </c>
      <c r="F131" s="277" t="s">
        <v>20</v>
      </c>
      <c r="G131" s="416" t="s">
        <v>1524</v>
      </c>
      <c r="H131" s="416" t="s">
        <v>1525</v>
      </c>
      <c r="I131" s="381">
        <v>2000</v>
      </c>
      <c r="J131" s="278">
        <f>-K2054/0.0833333333333333</f>
        <v>0</v>
      </c>
      <c r="K131" s="278"/>
      <c r="L131" s="279">
        <v>43234</v>
      </c>
      <c r="M131" s="279">
        <v>43234</v>
      </c>
      <c r="N131" s="280">
        <v>44329</v>
      </c>
      <c r="O131" s="294">
        <f>YEAR(N131)</f>
        <v>2021</v>
      </c>
      <c r="P131" s="294">
        <f>MONTH(N131)</f>
        <v>5</v>
      </c>
      <c r="Q131" s="286" t="str">
        <f>IF(P131&gt;9,CONCATENATE(O131,P131),CONCATENATE(O131,"0",P131))</f>
        <v>202105</v>
      </c>
      <c r="R131" s="275">
        <v>0</v>
      </c>
      <c r="S131" s="281">
        <v>0</v>
      </c>
      <c r="T131" s="281">
        <v>0</v>
      </c>
      <c r="U131" s="416"/>
      <c r="V131" s="313"/>
      <c r="W131" s="313"/>
      <c r="X131" s="313"/>
      <c r="Y13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1" s="332"/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</row>
    <row r="132" spans="1:44" s="8" customFormat="1" ht="38.25" customHeight="1" x14ac:dyDescent="0.2">
      <c r="A132" s="328" t="s">
        <v>816</v>
      </c>
      <c r="B132" s="314" t="s">
        <v>309</v>
      </c>
      <c r="C132" s="340" t="s">
        <v>294</v>
      </c>
      <c r="D132" s="314" t="s">
        <v>1002</v>
      </c>
      <c r="E132" s="314" t="s">
        <v>132</v>
      </c>
      <c r="F132" s="271" t="s">
        <v>25</v>
      </c>
      <c r="G132" s="417" t="s">
        <v>719</v>
      </c>
      <c r="H132" s="417" t="s">
        <v>720</v>
      </c>
      <c r="I132" s="382">
        <v>61542</v>
      </c>
      <c r="J132" s="273">
        <f>-K2070/0.0833333333333333</f>
        <v>0</v>
      </c>
      <c r="K132" s="273"/>
      <c r="L132" s="274">
        <v>42655</v>
      </c>
      <c r="M132" s="274">
        <v>42655</v>
      </c>
      <c r="N132" s="274">
        <v>44480</v>
      </c>
      <c r="O132" s="295">
        <f>YEAR(N132)</f>
        <v>2021</v>
      </c>
      <c r="P132" s="294">
        <f>MONTH(N132)</f>
        <v>10</v>
      </c>
      <c r="Q132" s="291" t="str">
        <f>IF(P132&gt;9,CONCATENATE(O132,P132),CONCATENATE(O132,"0",P132))</f>
        <v>202110</v>
      </c>
      <c r="R132" s="311" t="s">
        <v>150</v>
      </c>
      <c r="S132" s="276">
        <v>0</v>
      </c>
      <c r="T132" s="276">
        <v>0</v>
      </c>
      <c r="U132" s="417"/>
      <c r="V132" s="313"/>
      <c r="W132" s="313"/>
      <c r="X132" s="313"/>
      <c r="Y13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2" s="332"/>
      <c r="AA132" s="315"/>
      <c r="AB132" s="315"/>
      <c r="AC132" s="315"/>
      <c r="AD132" s="315"/>
      <c r="AE132" s="315"/>
      <c r="AF132" s="315"/>
      <c r="AG132" s="315"/>
      <c r="AH132" s="315"/>
      <c r="AI132" s="315"/>
      <c r="AJ132" s="315"/>
      <c r="AK132" s="315"/>
      <c r="AL132" s="315"/>
      <c r="AM132" s="315"/>
      <c r="AN132" s="315"/>
      <c r="AO132" s="315"/>
      <c r="AP132" s="315"/>
      <c r="AQ132" s="315"/>
      <c r="AR132" s="305"/>
    </row>
    <row r="133" spans="1:44" s="8" customFormat="1" ht="38.25" customHeight="1" x14ac:dyDescent="0.2">
      <c r="A133" s="328" t="s">
        <v>816</v>
      </c>
      <c r="B133" s="328"/>
      <c r="C133" s="320"/>
      <c r="D133" s="327" t="s">
        <v>2789</v>
      </c>
      <c r="E133" s="319" t="s">
        <v>118</v>
      </c>
      <c r="F133" s="312" t="s">
        <v>25</v>
      </c>
      <c r="G133" s="415" t="s">
        <v>2790</v>
      </c>
      <c r="H133" s="415" t="s">
        <v>2791</v>
      </c>
      <c r="I133" s="379">
        <v>800000</v>
      </c>
      <c r="J133" s="321">
        <f>-K2153/0.0833333333333333</f>
        <v>0</v>
      </c>
      <c r="K133" s="321"/>
      <c r="L133" s="322">
        <v>43754</v>
      </c>
      <c r="M133" s="322">
        <v>43754</v>
      </c>
      <c r="N133" s="323">
        <v>44484</v>
      </c>
      <c r="O133" s="324">
        <f>YEAR(N133)</f>
        <v>2021</v>
      </c>
      <c r="P133" s="324">
        <f>MONTH(N133)</f>
        <v>10</v>
      </c>
      <c r="Q133" s="325" t="str">
        <f>IF(P133&gt;9,CONCATENATE(O133,P133),CONCATENATE(O133,"0",P133))</f>
        <v>202110</v>
      </c>
      <c r="R133" s="311" t="s">
        <v>179</v>
      </c>
      <c r="S133" s="326">
        <v>0</v>
      </c>
      <c r="T133" s="326">
        <v>0</v>
      </c>
      <c r="U133" s="415"/>
      <c r="V133" s="306"/>
      <c r="W133" s="305"/>
      <c r="X133" s="306"/>
      <c r="Y13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3" s="305"/>
      <c r="AA133" s="305"/>
      <c r="AB133" s="305"/>
      <c r="AC133" s="305"/>
      <c r="AD133" s="305"/>
      <c r="AE133" s="305"/>
      <c r="AF133" s="305"/>
      <c r="AG133" s="305"/>
      <c r="AH133" s="305"/>
      <c r="AI133" s="305"/>
      <c r="AJ133" s="305"/>
      <c r="AK133" s="305"/>
      <c r="AL133" s="305"/>
      <c r="AM133" s="305"/>
      <c r="AN133" s="305"/>
      <c r="AO133" s="305"/>
      <c r="AP133" s="305"/>
      <c r="AQ133" s="305"/>
      <c r="AR133" s="306"/>
    </row>
    <row r="134" spans="1:44" s="8" customFormat="1" ht="38.25" customHeight="1" x14ac:dyDescent="0.2">
      <c r="A134" s="328" t="s">
        <v>816</v>
      </c>
      <c r="B134" s="328"/>
      <c r="C134" s="320"/>
      <c r="D134" s="328" t="s">
        <v>2174</v>
      </c>
      <c r="E134" s="319" t="s">
        <v>118</v>
      </c>
      <c r="F134" s="312" t="s">
        <v>2175</v>
      </c>
      <c r="G134" s="415" t="s">
        <v>1738</v>
      </c>
      <c r="H134" s="415" t="s">
        <v>2176</v>
      </c>
      <c r="I134" s="379">
        <v>999515.52</v>
      </c>
      <c r="J134" s="321">
        <f>-K2125/0.0833333333333333</f>
        <v>0</v>
      </c>
      <c r="K134" s="321"/>
      <c r="L134" s="322">
        <v>43537</v>
      </c>
      <c r="M134" s="322">
        <v>43586</v>
      </c>
      <c r="N134" s="323">
        <v>44681</v>
      </c>
      <c r="O134" s="324">
        <f>YEAR(N134)</f>
        <v>2022</v>
      </c>
      <c r="P134" s="324">
        <f>MONTH(N134)</f>
        <v>4</v>
      </c>
      <c r="Q134" s="325" t="str">
        <f>IF(P134&gt;9,CONCATENATE(O134,P134),CONCATENATE(O134,"0",P134))</f>
        <v>202204</v>
      </c>
      <c r="R134" s="311">
        <v>0</v>
      </c>
      <c r="S134" s="326">
        <v>0</v>
      </c>
      <c r="T134" s="326">
        <v>0</v>
      </c>
      <c r="U134" s="415"/>
      <c r="V134" s="306"/>
      <c r="W134" s="305"/>
      <c r="X134" s="306"/>
      <c r="Y13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4" s="305"/>
      <c r="AA134" s="305"/>
      <c r="AB134" s="305"/>
      <c r="AC134" s="305"/>
      <c r="AD134" s="305"/>
      <c r="AE134" s="305"/>
      <c r="AF134" s="305"/>
      <c r="AG134" s="305"/>
      <c r="AH134" s="305"/>
      <c r="AI134" s="305"/>
      <c r="AJ134" s="305"/>
      <c r="AK134" s="305"/>
      <c r="AL134" s="305"/>
      <c r="AM134" s="305"/>
      <c r="AN134" s="305"/>
      <c r="AO134" s="305"/>
      <c r="AP134" s="305"/>
      <c r="AQ134" s="305"/>
      <c r="AR134" s="306"/>
    </row>
    <row r="135" spans="1:44" s="8" customFormat="1" ht="38.25" customHeight="1" x14ac:dyDescent="0.2">
      <c r="A135" s="328" t="s">
        <v>816</v>
      </c>
      <c r="B135" s="328"/>
      <c r="C135" s="320"/>
      <c r="D135" s="328" t="s">
        <v>2177</v>
      </c>
      <c r="E135" s="319" t="s">
        <v>118</v>
      </c>
      <c r="F135" s="312" t="s">
        <v>2178</v>
      </c>
      <c r="G135" s="415" t="s">
        <v>1738</v>
      </c>
      <c r="H135" s="415" t="s">
        <v>1739</v>
      </c>
      <c r="I135" s="379">
        <v>853879.04</v>
      </c>
      <c r="J135" s="321">
        <f>-K2126/0.0833333333333333</f>
        <v>0</v>
      </c>
      <c r="K135" s="321"/>
      <c r="L135" s="322">
        <v>43537</v>
      </c>
      <c r="M135" s="322">
        <v>43586</v>
      </c>
      <c r="N135" s="323">
        <v>44681</v>
      </c>
      <c r="O135" s="324">
        <f>YEAR(N135)</f>
        <v>2022</v>
      </c>
      <c r="P135" s="324">
        <f>MONTH(N135)</f>
        <v>4</v>
      </c>
      <c r="Q135" s="325" t="str">
        <f>IF(P135&gt;9,CONCATENATE(O135,P135),CONCATENATE(O135,"0",P135))</f>
        <v>202204</v>
      </c>
      <c r="R135" s="311">
        <v>0</v>
      </c>
      <c r="S135" s="326">
        <v>0</v>
      </c>
      <c r="T135" s="326">
        <v>0</v>
      </c>
      <c r="U135" s="415"/>
      <c r="V135" s="306"/>
      <c r="W135" s="305"/>
      <c r="X135" s="306"/>
      <c r="Y13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  <c r="AJ135" s="305"/>
      <c r="AK135" s="305"/>
      <c r="AL135" s="305"/>
      <c r="AM135" s="305"/>
      <c r="AN135" s="305"/>
      <c r="AO135" s="305"/>
      <c r="AP135" s="305"/>
      <c r="AQ135" s="305"/>
      <c r="AR135" s="306"/>
    </row>
    <row r="136" spans="1:44" s="8" customFormat="1" ht="38.25" customHeight="1" x14ac:dyDescent="0.2">
      <c r="A136" s="328" t="s">
        <v>49</v>
      </c>
      <c r="B136" s="328"/>
      <c r="C136" s="320"/>
      <c r="D136" s="328" t="s">
        <v>1824</v>
      </c>
      <c r="E136" s="328" t="s">
        <v>121</v>
      </c>
      <c r="F136" s="312" t="s">
        <v>25</v>
      </c>
      <c r="G136" s="415" t="s">
        <v>1825</v>
      </c>
      <c r="H136" s="431" t="s">
        <v>1826</v>
      </c>
      <c r="I136" s="379">
        <v>149938</v>
      </c>
      <c r="J136" s="321">
        <f>-K2030/0.0833333333333333</f>
        <v>0</v>
      </c>
      <c r="K136" s="321"/>
      <c r="L136" s="322">
        <v>43425</v>
      </c>
      <c r="M136" s="322">
        <v>43419</v>
      </c>
      <c r="N136" s="323">
        <v>43783</v>
      </c>
      <c r="O136" s="324">
        <f>YEAR(N136)</f>
        <v>2019</v>
      </c>
      <c r="P136" s="324">
        <f>MONTH(N136)</f>
        <v>11</v>
      </c>
      <c r="Q136" s="325" t="str">
        <f>IF(P136&gt;9,CONCATENATE(O136,P136),CONCATENATE(O136,"0",P136))</f>
        <v>201911</v>
      </c>
      <c r="R136" s="311" t="s">
        <v>162</v>
      </c>
      <c r="S136" s="326">
        <v>0</v>
      </c>
      <c r="T136" s="326">
        <v>0</v>
      </c>
      <c r="U136" s="423"/>
      <c r="V136" s="306"/>
      <c r="W136" s="305"/>
      <c r="X136" s="352"/>
      <c r="Y13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6" s="352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05"/>
      <c r="AP136" s="305"/>
      <c r="AQ136" s="305"/>
      <c r="AR136" s="306"/>
    </row>
    <row r="137" spans="1:44" s="8" customFormat="1" ht="38.25" customHeight="1" x14ac:dyDescent="0.2">
      <c r="A137" s="319" t="s">
        <v>49</v>
      </c>
      <c r="B137" s="319" t="s">
        <v>289</v>
      </c>
      <c r="C137" s="340" t="s">
        <v>294</v>
      </c>
      <c r="D137" s="319" t="s">
        <v>373</v>
      </c>
      <c r="E137" s="314" t="s">
        <v>114</v>
      </c>
      <c r="F137" s="271" t="s">
        <v>366</v>
      </c>
      <c r="G137" s="417" t="s">
        <v>367</v>
      </c>
      <c r="H137" s="417" t="s">
        <v>133</v>
      </c>
      <c r="I137" s="382">
        <v>2291187</v>
      </c>
      <c r="J137" s="273">
        <f>-K2672/0.0833333333333333</f>
        <v>0</v>
      </c>
      <c r="K137" s="273"/>
      <c r="L137" s="274">
        <v>43593</v>
      </c>
      <c r="M137" s="274">
        <v>43571</v>
      </c>
      <c r="N137" s="274">
        <v>43799</v>
      </c>
      <c r="O137" s="295">
        <f>YEAR(N137)</f>
        <v>2019</v>
      </c>
      <c r="P137" s="294">
        <f>MONTH(N137)</f>
        <v>11</v>
      </c>
      <c r="Q137" s="291" t="str">
        <f>IF(P137&gt;9,CONCATENATE(O137,P137),CONCATENATE(O137,"0",P137))</f>
        <v>201911</v>
      </c>
      <c r="R137" s="275">
        <v>0</v>
      </c>
      <c r="S137" s="276">
        <v>0.13</v>
      </c>
      <c r="T137" s="276">
        <v>0</v>
      </c>
      <c r="U137" s="415"/>
      <c r="V137" s="315"/>
      <c r="W137" s="313"/>
      <c r="X137" s="315"/>
      <c r="Y13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7" s="352"/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52"/>
      <c r="AK137" s="352"/>
      <c r="AL137" s="352"/>
      <c r="AM137" s="352"/>
      <c r="AN137" s="352"/>
      <c r="AO137" s="352"/>
      <c r="AP137" s="352"/>
      <c r="AQ137" s="352"/>
      <c r="AR137" s="305"/>
    </row>
    <row r="138" spans="1:44" s="8" customFormat="1" ht="38.25" customHeight="1" x14ac:dyDescent="0.2">
      <c r="A138" s="314" t="s">
        <v>49</v>
      </c>
      <c r="B138" s="319" t="s">
        <v>289</v>
      </c>
      <c r="C138" s="340" t="s">
        <v>294</v>
      </c>
      <c r="D138" s="314" t="s">
        <v>406</v>
      </c>
      <c r="E138" s="314" t="s">
        <v>128</v>
      </c>
      <c r="F138" s="271" t="s">
        <v>20</v>
      </c>
      <c r="G138" s="417" t="s">
        <v>407</v>
      </c>
      <c r="H138" s="417" t="s">
        <v>104</v>
      </c>
      <c r="I138" s="382">
        <v>177375.89</v>
      </c>
      <c r="J138" s="273">
        <f>-K2024/0.0833333333333333</f>
        <v>0</v>
      </c>
      <c r="K138" s="273"/>
      <c r="L138" s="318">
        <v>43540</v>
      </c>
      <c r="M138" s="274">
        <v>43070</v>
      </c>
      <c r="N138" s="274">
        <v>43799</v>
      </c>
      <c r="O138" s="295">
        <f>YEAR(N138)</f>
        <v>2019</v>
      </c>
      <c r="P138" s="294">
        <f>MONTH(N138)</f>
        <v>11</v>
      </c>
      <c r="Q138" s="291" t="str">
        <f>IF(P138&gt;9,CONCATENATE(O138,P138),CONCATENATE(O138,"0",P138))</f>
        <v>201911</v>
      </c>
      <c r="R138" s="311" t="s">
        <v>150</v>
      </c>
      <c r="S138" s="276">
        <v>0</v>
      </c>
      <c r="T138" s="276">
        <v>0</v>
      </c>
      <c r="U138" s="417"/>
      <c r="V138" s="315"/>
      <c r="W138" s="313"/>
      <c r="X138" s="315"/>
      <c r="Y13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8" s="352"/>
      <c r="AA138" s="306"/>
      <c r="AB138" s="306"/>
      <c r="AC138" s="306"/>
      <c r="AD138" s="306"/>
      <c r="AE138" s="306"/>
      <c r="AF138" s="306"/>
      <c r="AG138" s="306"/>
      <c r="AH138" s="306"/>
      <c r="AI138" s="306"/>
      <c r="AJ138" s="306"/>
      <c r="AK138" s="306"/>
      <c r="AL138" s="306"/>
      <c r="AM138" s="306"/>
      <c r="AN138" s="306"/>
      <c r="AO138" s="306"/>
      <c r="AP138" s="306"/>
      <c r="AQ138" s="306"/>
      <c r="AR138" s="306"/>
    </row>
    <row r="139" spans="1:44" s="8" customFormat="1" ht="38.25" customHeight="1" x14ac:dyDescent="0.2">
      <c r="A139" s="314" t="s">
        <v>49</v>
      </c>
      <c r="B139" s="314"/>
      <c r="C139" s="340"/>
      <c r="D139" s="329" t="s">
        <v>2418</v>
      </c>
      <c r="E139" s="329" t="s">
        <v>115</v>
      </c>
      <c r="F139" s="317" t="s">
        <v>2419</v>
      </c>
      <c r="G139" s="417" t="s">
        <v>2420</v>
      </c>
      <c r="H139" s="417" t="s">
        <v>2421</v>
      </c>
      <c r="I139" s="382">
        <v>450000</v>
      </c>
      <c r="J139" s="273">
        <f>-K2114/0.0833333333333333</f>
        <v>0</v>
      </c>
      <c r="K139" s="273"/>
      <c r="L139" s="274">
        <v>43628</v>
      </c>
      <c r="M139" s="274">
        <v>43579</v>
      </c>
      <c r="N139" s="274">
        <v>43830</v>
      </c>
      <c r="O139" s="295">
        <f>YEAR(N139)</f>
        <v>2019</v>
      </c>
      <c r="P139" s="294">
        <f>MONTH(N139)</f>
        <v>12</v>
      </c>
      <c r="Q139" s="291" t="str">
        <f>IF(P139&gt;9,CONCATENATE(O139,P139),CONCATENATE(O139,"0",P139))</f>
        <v>201912</v>
      </c>
      <c r="R139" s="311">
        <v>0</v>
      </c>
      <c r="S139" s="276">
        <v>0</v>
      </c>
      <c r="T139" s="276">
        <v>0</v>
      </c>
      <c r="U139" s="417"/>
      <c r="V139" s="313"/>
      <c r="W139" s="313"/>
      <c r="X139" s="313"/>
      <c r="Y13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9" s="332"/>
      <c r="AA139" s="315"/>
      <c r="AB139" s="315"/>
      <c r="AC139" s="315"/>
      <c r="AD139" s="315"/>
      <c r="AE139" s="315"/>
      <c r="AF139" s="315"/>
      <c r="AG139" s="315"/>
      <c r="AH139" s="315"/>
      <c r="AI139" s="315"/>
      <c r="AJ139" s="315"/>
      <c r="AK139" s="315"/>
      <c r="AL139" s="315"/>
      <c r="AM139" s="315"/>
      <c r="AN139" s="315"/>
      <c r="AO139" s="315"/>
      <c r="AP139" s="315"/>
      <c r="AQ139" s="315"/>
      <c r="AR139" s="306"/>
    </row>
    <row r="140" spans="1:44" s="8" customFormat="1" ht="38.25" customHeight="1" x14ac:dyDescent="0.2">
      <c r="A140" s="319" t="s">
        <v>49</v>
      </c>
      <c r="B140" s="319" t="s">
        <v>289</v>
      </c>
      <c r="C140" s="340" t="s">
        <v>294</v>
      </c>
      <c r="D140" s="316" t="s">
        <v>334</v>
      </c>
      <c r="E140" s="319" t="s">
        <v>113</v>
      </c>
      <c r="F140" s="277" t="s">
        <v>20</v>
      </c>
      <c r="G140" s="416" t="s">
        <v>374</v>
      </c>
      <c r="H140" s="416" t="s">
        <v>281</v>
      </c>
      <c r="I140" s="381">
        <v>968295</v>
      </c>
      <c r="J140" s="278">
        <f>-K2030/0.0833333333333333</f>
        <v>0</v>
      </c>
      <c r="K140" s="278"/>
      <c r="L140" s="279">
        <v>43642</v>
      </c>
      <c r="M140" s="279">
        <v>43622</v>
      </c>
      <c r="N140" s="280">
        <v>43830</v>
      </c>
      <c r="O140" s="294">
        <f>YEAR(N140)</f>
        <v>2019</v>
      </c>
      <c r="P140" s="294">
        <f>MONTH(N140)</f>
        <v>12</v>
      </c>
      <c r="Q140" s="286" t="str">
        <f>IF(P140&gt;9,CONCATENATE(O140,P140),CONCATENATE(O140,"0",P140))</f>
        <v>201912</v>
      </c>
      <c r="R140" s="311">
        <v>0</v>
      </c>
      <c r="S140" s="281">
        <v>0</v>
      </c>
      <c r="T140" s="281">
        <v>0</v>
      </c>
      <c r="U140" s="436"/>
      <c r="V140" s="332"/>
      <c r="W140" s="313"/>
      <c r="X140" s="332"/>
      <c r="Y14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0" s="305"/>
      <c r="AA140" s="306"/>
      <c r="AB140" s="306"/>
      <c r="AC140" s="306"/>
      <c r="AD140" s="306"/>
      <c r="AE140" s="306"/>
      <c r="AF140" s="306"/>
      <c r="AG140" s="306"/>
      <c r="AH140" s="306"/>
      <c r="AI140" s="306"/>
      <c r="AJ140" s="306"/>
      <c r="AK140" s="306"/>
      <c r="AL140" s="306"/>
      <c r="AM140" s="306"/>
      <c r="AN140" s="306"/>
      <c r="AO140" s="306"/>
      <c r="AP140" s="306"/>
      <c r="AQ140" s="306"/>
      <c r="AR140" s="306"/>
    </row>
    <row r="141" spans="1:44" s="8" customFormat="1" ht="38.25" customHeight="1" x14ac:dyDescent="0.2">
      <c r="A141" s="328" t="s">
        <v>49</v>
      </c>
      <c r="B141" s="319"/>
      <c r="C141" s="340"/>
      <c r="D141" s="327" t="s">
        <v>2679</v>
      </c>
      <c r="E141" s="328" t="s">
        <v>130</v>
      </c>
      <c r="F141" s="312" t="s">
        <v>25</v>
      </c>
      <c r="G141" s="416" t="s">
        <v>2680</v>
      </c>
      <c r="H141" s="431" t="s">
        <v>2681</v>
      </c>
      <c r="I141" s="381">
        <v>33650</v>
      </c>
      <c r="J141" s="278">
        <f>-K2152/0.0833333333333333</f>
        <v>0</v>
      </c>
      <c r="K141" s="278"/>
      <c r="L141" s="279">
        <v>43733</v>
      </c>
      <c r="M141" s="279">
        <v>43726</v>
      </c>
      <c r="N141" s="280">
        <v>43837</v>
      </c>
      <c r="O141" s="294">
        <f>YEAR(N141)</f>
        <v>2020</v>
      </c>
      <c r="P141" s="294">
        <f>MONTH(N141)</f>
        <v>1</v>
      </c>
      <c r="Q141" s="286" t="str">
        <f>IF(P141&gt;9,CONCATENATE(O141,P141),CONCATENATE(O141,"0",P141))</f>
        <v>202001</v>
      </c>
      <c r="R141" s="311" t="s">
        <v>2682</v>
      </c>
      <c r="S141" s="281">
        <v>0</v>
      </c>
      <c r="T141" s="281">
        <v>0</v>
      </c>
      <c r="U141" s="416"/>
      <c r="V141" s="313"/>
      <c r="W141" s="313"/>
      <c r="X141" s="313"/>
      <c r="Y14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1" s="352"/>
      <c r="AA141" s="306"/>
      <c r="AB141" s="306"/>
      <c r="AC141" s="306"/>
      <c r="AD141" s="306"/>
      <c r="AE141" s="306"/>
      <c r="AF141" s="306"/>
      <c r="AG141" s="306"/>
      <c r="AH141" s="306"/>
      <c r="AI141" s="306"/>
      <c r="AJ141" s="306"/>
      <c r="AK141" s="306"/>
      <c r="AL141" s="306"/>
      <c r="AM141" s="306"/>
      <c r="AN141" s="306"/>
      <c r="AO141" s="306"/>
      <c r="AP141" s="306"/>
      <c r="AQ141" s="306"/>
      <c r="AR141" s="306"/>
    </row>
    <row r="142" spans="1:44" s="8" customFormat="1" ht="38.25" customHeight="1" x14ac:dyDescent="0.2">
      <c r="A142" s="314" t="s">
        <v>49</v>
      </c>
      <c r="B142" s="329"/>
      <c r="C142" s="320"/>
      <c r="D142" s="329" t="s">
        <v>2282</v>
      </c>
      <c r="E142" s="314" t="s">
        <v>115</v>
      </c>
      <c r="F142" s="312" t="s">
        <v>25</v>
      </c>
      <c r="G142" s="416" t="s">
        <v>2283</v>
      </c>
      <c r="H142" s="416" t="s">
        <v>2284</v>
      </c>
      <c r="I142" s="381">
        <v>100500</v>
      </c>
      <c r="J142" s="335">
        <f>-K2097/0.0833333333333333</f>
        <v>0</v>
      </c>
      <c r="K142" s="335"/>
      <c r="L142" s="279">
        <v>43579</v>
      </c>
      <c r="M142" s="279">
        <v>43480</v>
      </c>
      <c r="N142" s="280">
        <v>43844</v>
      </c>
      <c r="O142" s="336">
        <f>YEAR(N142)</f>
        <v>2020</v>
      </c>
      <c r="P142" s="324">
        <f>MONTH(N142)</f>
        <v>1</v>
      </c>
      <c r="Q142" s="337" t="str">
        <f>IF(P142&gt;9,CONCATENATE(O142,P142),CONCATENATE(O142,"0",P142))</f>
        <v>202001</v>
      </c>
      <c r="R142" s="311" t="s">
        <v>278</v>
      </c>
      <c r="S142" s="338">
        <v>0</v>
      </c>
      <c r="T142" s="338">
        <v>0</v>
      </c>
      <c r="U142" s="423"/>
      <c r="V142" s="305"/>
      <c r="W142" s="305"/>
      <c r="X142" s="305"/>
      <c r="Y14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2" s="352"/>
      <c r="AA142" s="306"/>
      <c r="AB142" s="306"/>
      <c r="AC142" s="306"/>
      <c r="AD142" s="306"/>
      <c r="AE142" s="306"/>
      <c r="AF142" s="306"/>
      <c r="AG142" s="306"/>
      <c r="AH142" s="306"/>
      <c r="AI142" s="306"/>
      <c r="AJ142" s="306"/>
      <c r="AK142" s="306"/>
      <c r="AL142" s="306"/>
      <c r="AM142" s="306"/>
      <c r="AN142" s="306"/>
      <c r="AO142" s="306"/>
      <c r="AP142" s="306"/>
      <c r="AQ142" s="306"/>
      <c r="AR142" s="306"/>
    </row>
    <row r="143" spans="1:44" s="8" customFormat="1" ht="38.25" customHeight="1" x14ac:dyDescent="0.2">
      <c r="A143" s="328" t="s">
        <v>49</v>
      </c>
      <c r="B143" s="328" t="s">
        <v>293</v>
      </c>
      <c r="C143" s="320" t="s">
        <v>294</v>
      </c>
      <c r="D143" s="328" t="s">
        <v>823</v>
      </c>
      <c r="E143" s="328" t="s">
        <v>116</v>
      </c>
      <c r="F143" s="312" t="s">
        <v>446</v>
      </c>
      <c r="G143" s="415" t="s">
        <v>447</v>
      </c>
      <c r="H143" s="431" t="s">
        <v>448</v>
      </c>
      <c r="I143" s="379">
        <v>655000</v>
      </c>
      <c r="J143" s="321">
        <f>-K1983/0.0833333333333333</f>
        <v>0</v>
      </c>
      <c r="K143" s="321"/>
      <c r="L143" s="322">
        <v>43446</v>
      </c>
      <c r="M143" s="322">
        <v>43486</v>
      </c>
      <c r="N143" s="323">
        <v>43850</v>
      </c>
      <c r="O143" s="324">
        <f>YEAR(N143)</f>
        <v>2020</v>
      </c>
      <c r="P143" s="324">
        <f>MONTH(N143)</f>
        <v>1</v>
      </c>
      <c r="Q143" s="325" t="str">
        <f>IF(P143&gt;9,CONCATENATE(O143,P143),CONCATENATE(O143,"0",P143))</f>
        <v>202001</v>
      </c>
      <c r="R143" s="311" t="s">
        <v>179</v>
      </c>
      <c r="S143" s="326">
        <v>0</v>
      </c>
      <c r="T143" s="326">
        <v>0</v>
      </c>
      <c r="U143" s="423"/>
      <c r="V143" s="306"/>
      <c r="W143" s="305"/>
      <c r="X143" s="352"/>
      <c r="Y14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3" s="352"/>
      <c r="AA143" s="305"/>
      <c r="AB143" s="305"/>
      <c r="AC143" s="305"/>
      <c r="AD143" s="305"/>
      <c r="AE143" s="305"/>
      <c r="AF143" s="305"/>
      <c r="AG143" s="305"/>
      <c r="AH143" s="305"/>
      <c r="AI143" s="305"/>
      <c r="AJ143" s="305"/>
      <c r="AK143" s="305"/>
      <c r="AL143" s="305"/>
      <c r="AM143" s="305"/>
      <c r="AN143" s="305"/>
      <c r="AO143" s="305"/>
      <c r="AP143" s="305"/>
      <c r="AQ143" s="305"/>
      <c r="AR143" s="306"/>
    </row>
    <row r="144" spans="1:44" s="8" customFormat="1" ht="38.25" customHeight="1" x14ac:dyDescent="0.2">
      <c r="A144" s="314" t="s">
        <v>49</v>
      </c>
      <c r="B144" s="314"/>
      <c r="C144" s="340"/>
      <c r="D144" s="329" t="s">
        <v>2381</v>
      </c>
      <c r="E144" s="329" t="s">
        <v>114</v>
      </c>
      <c r="F144" s="317" t="s">
        <v>25</v>
      </c>
      <c r="G144" s="417" t="s">
        <v>2382</v>
      </c>
      <c r="H144" s="417" t="s">
        <v>2383</v>
      </c>
      <c r="I144" s="382">
        <v>5000000</v>
      </c>
      <c r="J144" s="273">
        <f>-K2111/0.0833333333333333</f>
        <v>0</v>
      </c>
      <c r="K144" s="273"/>
      <c r="L144" s="274">
        <v>43600</v>
      </c>
      <c r="M144" s="274">
        <v>43641</v>
      </c>
      <c r="N144" s="274">
        <v>43855</v>
      </c>
      <c r="O144" s="295">
        <f>YEAR(N144)</f>
        <v>2020</v>
      </c>
      <c r="P144" s="294">
        <f>MONTH(N144)</f>
        <v>1</v>
      </c>
      <c r="Q144" s="291" t="str">
        <f>IF(P144&gt;9,CONCATENATE(O144,P144),CONCATENATE(O144,"0",P144))</f>
        <v>202001</v>
      </c>
      <c r="R144" s="311">
        <v>0</v>
      </c>
      <c r="S144" s="276">
        <v>0</v>
      </c>
      <c r="T144" s="276">
        <v>0</v>
      </c>
      <c r="U144" s="417"/>
      <c r="V144" s="313"/>
      <c r="W144" s="313"/>
      <c r="X144" s="313"/>
      <c r="Y14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4" s="332"/>
      <c r="AA144" s="315"/>
      <c r="AB144" s="315"/>
      <c r="AC144" s="315"/>
      <c r="AD144" s="315"/>
      <c r="AE144" s="315"/>
      <c r="AF144" s="315"/>
      <c r="AG144" s="315"/>
      <c r="AH144" s="315"/>
      <c r="AI144" s="315"/>
      <c r="AJ144" s="315"/>
      <c r="AK144" s="315"/>
      <c r="AL144" s="315"/>
      <c r="AM144" s="315"/>
      <c r="AN144" s="315"/>
      <c r="AO144" s="315"/>
      <c r="AP144" s="315"/>
      <c r="AQ144" s="315"/>
      <c r="AR144" s="306"/>
    </row>
    <row r="145" spans="1:44" s="8" customFormat="1" ht="38.25" customHeight="1" x14ac:dyDescent="0.2">
      <c r="A145" s="314" t="s">
        <v>49</v>
      </c>
      <c r="B145" s="314"/>
      <c r="C145" s="340"/>
      <c r="D145" s="329" t="s">
        <v>2327</v>
      </c>
      <c r="E145" s="329" t="s">
        <v>116</v>
      </c>
      <c r="F145" s="317" t="s">
        <v>25</v>
      </c>
      <c r="G145" s="417" t="s">
        <v>2326</v>
      </c>
      <c r="H145" s="417" t="s">
        <v>2328</v>
      </c>
      <c r="I145" s="382">
        <v>244399.46</v>
      </c>
      <c r="J145" s="273">
        <f>-K2106/0.0833333333333333</f>
        <v>0</v>
      </c>
      <c r="K145" s="273"/>
      <c r="L145" s="274">
        <v>43586</v>
      </c>
      <c r="M145" s="274">
        <v>43586</v>
      </c>
      <c r="N145" s="274">
        <v>43884</v>
      </c>
      <c r="O145" s="295">
        <f>YEAR(N145)</f>
        <v>2020</v>
      </c>
      <c r="P145" s="294">
        <f>MONTH(N145)</f>
        <v>2</v>
      </c>
      <c r="Q145" s="291" t="str">
        <f>IF(P145&gt;9,CONCATENATE(O145,P145),CONCATENATE(O145,"0",P145))</f>
        <v>202002</v>
      </c>
      <c r="R145" s="275" t="s">
        <v>162</v>
      </c>
      <c r="S145" s="276">
        <v>0</v>
      </c>
      <c r="T145" s="276">
        <v>0</v>
      </c>
      <c r="U145" s="417"/>
      <c r="V145" s="313"/>
      <c r="W145" s="313"/>
      <c r="X145" s="313"/>
      <c r="Y14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5" s="332"/>
      <c r="AA145" s="315"/>
      <c r="AB145" s="315"/>
      <c r="AC145" s="315"/>
      <c r="AD145" s="315"/>
      <c r="AE145" s="315"/>
      <c r="AF145" s="315"/>
      <c r="AG145" s="315"/>
      <c r="AH145" s="315"/>
      <c r="AI145" s="315"/>
      <c r="AJ145" s="315"/>
      <c r="AK145" s="315"/>
      <c r="AL145" s="315"/>
      <c r="AM145" s="315"/>
      <c r="AN145" s="315"/>
      <c r="AO145" s="315"/>
      <c r="AP145" s="315"/>
      <c r="AQ145" s="315"/>
      <c r="AR145" s="306"/>
    </row>
    <row r="146" spans="1:44" s="8" customFormat="1" ht="38.25" customHeight="1" x14ac:dyDescent="0.2">
      <c r="A146" s="319" t="s">
        <v>49</v>
      </c>
      <c r="B146" s="328"/>
      <c r="C146" s="320"/>
      <c r="D146" s="328" t="s">
        <v>1893</v>
      </c>
      <c r="E146" s="328" t="s">
        <v>116</v>
      </c>
      <c r="F146" s="312" t="s">
        <v>25</v>
      </c>
      <c r="G146" s="415" t="s">
        <v>1894</v>
      </c>
      <c r="H146" s="415" t="s">
        <v>1895</v>
      </c>
      <c r="I146" s="379">
        <v>196697.26</v>
      </c>
      <c r="J146" s="321">
        <f>-K2052/0.0833333333333333</f>
        <v>0</v>
      </c>
      <c r="K146" s="321"/>
      <c r="L146" s="322">
        <v>43523</v>
      </c>
      <c r="M146" s="322">
        <v>43447</v>
      </c>
      <c r="N146" s="323">
        <v>43887</v>
      </c>
      <c r="O146" s="324">
        <f>YEAR(N146)</f>
        <v>2020</v>
      </c>
      <c r="P146" s="324">
        <f>MONTH(N146)</f>
        <v>2</v>
      </c>
      <c r="Q146" s="325" t="str">
        <f>IF(P146&gt;9,CONCATENATE(O146,P146),CONCATENATE(O146,"0",P146))</f>
        <v>202002</v>
      </c>
      <c r="R146" s="311">
        <v>0</v>
      </c>
      <c r="S146" s="326">
        <v>0</v>
      </c>
      <c r="T146" s="326">
        <v>0</v>
      </c>
      <c r="U146" s="423"/>
      <c r="V146" s="305"/>
      <c r="W146" s="305"/>
      <c r="X146" s="305"/>
      <c r="Y14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6" s="352"/>
      <c r="AA146" s="305"/>
      <c r="AB146" s="305"/>
      <c r="AC146" s="305"/>
      <c r="AD146" s="305"/>
      <c r="AE146" s="305"/>
      <c r="AF146" s="305"/>
      <c r="AG146" s="305"/>
      <c r="AH146" s="305"/>
      <c r="AI146" s="305"/>
      <c r="AJ146" s="305"/>
      <c r="AK146" s="305"/>
      <c r="AL146" s="305"/>
      <c r="AM146" s="305"/>
      <c r="AN146" s="305"/>
      <c r="AO146" s="305"/>
      <c r="AP146" s="305"/>
      <c r="AQ146" s="305"/>
      <c r="AR146" s="306"/>
    </row>
    <row r="147" spans="1:44" s="8" customFormat="1" ht="38.25" customHeight="1" x14ac:dyDescent="0.2">
      <c r="A147" s="314" t="s">
        <v>49</v>
      </c>
      <c r="B147" s="314"/>
      <c r="C147" s="340"/>
      <c r="D147" s="329" t="s">
        <v>926</v>
      </c>
      <c r="E147" s="329" t="s">
        <v>115</v>
      </c>
      <c r="F147" s="317" t="s">
        <v>20</v>
      </c>
      <c r="G147" s="417" t="s">
        <v>2457</v>
      </c>
      <c r="H147" s="417" t="s">
        <v>2458</v>
      </c>
      <c r="I147" s="382">
        <v>40000</v>
      </c>
      <c r="J147" s="273">
        <f>-K2124/0.0833333333333333</f>
        <v>0</v>
      </c>
      <c r="K147" s="273"/>
      <c r="L147" s="274">
        <v>43663</v>
      </c>
      <c r="M147" s="274">
        <v>42809</v>
      </c>
      <c r="N147" s="274">
        <v>43904</v>
      </c>
      <c r="O147" s="295">
        <f>YEAR(N147)</f>
        <v>2020</v>
      </c>
      <c r="P147" s="294">
        <f>MONTH(N147)</f>
        <v>3</v>
      </c>
      <c r="Q147" s="291" t="str">
        <f>IF(P147&gt;9,CONCATENATE(O147,P147),CONCATENATE(O147,"0",P147))</f>
        <v>202003</v>
      </c>
      <c r="R147" s="311">
        <v>0</v>
      </c>
      <c r="S147" s="276">
        <v>0</v>
      </c>
      <c r="T147" s="276">
        <v>0</v>
      </c>
      <c r="U147" s="417"/>
      <c r="V147" s="313"/>
      <c r="W147" s="313"/>
      <c r="X147" s="313"/>
      <c r="Y14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7" s="332"/>
      <c r="AA147" s="315"/>
      <c r="AB147" s="315"/>
      <c r="AC147" s="315"/>
      <c r="AD147" s="315"/>
      <c r="AE147" s="315"/>
      <c r="AF147" s="315"/>
      <c r="AG147" s="315"/>
      <c r="AH147" s="315"/>
      <c r="AI147" s="315"/>
      <c r="AJ147" s="315"/>
      <c r="AK147" s="315"/>
      <c r="AL147" s="315"/>
      <c r="AM147" s="315"/>
      <c r="AN147" s="315"/>
      <c r="AO147" s="315"/>
      <c r="AP147" s="315"/>
      <c r="AQ147" s="315"/>
      <c r="AR147" s="306"/>
    </row>
    <row r="148" spans="1:44" s="8" customFormat="1" ht="38.25" customHeight="1" x14ac:dyDescent="0.2">
      <c r="A148" s="328" t="s">
        <v>49</v>
      </c>
      <c r="B148" s="319"/>
      <c r="C148" s="340"/>
      <c r="D148" s="327" t="s">
        <v>2637</v>
      </c>
      <c r="E148" s="328" t="s">
        <v>115</v>
      </c>
      <c r="F148" s="312" t="s">
        <v>2638</v>
      </c>
      <c r="G148" s="416" t="s">
        <v>2639</v>
      </c>
      <c r="H148" s="422" t="s">
        <v>2640</v>
      </c>
      <c r="I148" s="381">
        <v>540319</v>
      </c>
      <c r="J148" s="278">
        <f>-K2152/0.0833333333333333</f>
        <v>0</v>
      </c>
      <c r="K148" s="278"/>
      <c r="L148" s="279">
        <v>43726</v>
      </c>
      <c r="M148" s="279">
        <v>43727</v>
      </c>
      <c r="N148" s="280">
        <v>43911</v>
      </c>
      <c r="O148" s="294">
        <f>YEAR(N148)</f>
        <v>2020</v>
      </c>
      <c r="P148" s="294">
        <f>MONTH(N148)</f>
        <v>3</v>
      </c>
      <c r="Q148" s="286" t="str">
        <f>IF(P148&gt;9,CONCATENATE(O148,P148),CONCATENATE(O148,"0",P148))</f>
        <v>202003</v>
      </c>
      <c r="R148" s="311" t="s">
        <v>162</v>
      </c>
      <c r="S148" s="281">
        <v>0.05</v>
      </c>
      <c r="T148" s="281">
        <v>0.02</v>
      </c>
      <c r="U148" s="416"/>
      <c r="V148" s="313"/>
      <c r="W148" s="313"/>
      <c r="X148" s="313"/>
      <c r="Y14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8" s="352"/>
      <c r="AA148" s="306"/>
      <c r="AB148" s="306"/>
      <c r="AC148" s="306"/>
      <c r="AD148" s="306"/>
      <c r="AE148" s="306"/>
      <c r="AF148" s="306"/>
      <c r="AG148" s="306"/>
      <c r="AH148" s="306"/>
      <c r="AI148" s="306"/>
      <c r="AJ148" s="306"/>
      <c r="AK148" s="306"/>
      <c r="AL148" s="306"/>
      <c r="AM148" s="306"/>
      <c r="AN148" s="306"/>
      <c r="AO148" s="306"/>
      <c r="AP148" s="306"/>
      <c r="AQ148" s="306"/>
      <c r="AR148" s="306"/>
    </row>
    <row r="149" spans="1:44" s="8" customFormat="1" ht="38.25" customHeight="1" x14ac:dyDescent="0.2">
      <c r="A149" s="329" t="s">
        <v>49</v>
      </c>
      <c r="B149" s="329"/>
      <c r="C149" s="320"/>
      <c r="D149" s="329" t="s">
        <v>1693</v>
      </c>
      <c r="E149" s="329" t="s">
        <v>113</v>
      </c>
      <c r="F149" s="317" t="s">
        <v>474</v>
      </c>
      <c r="G149" s="423" t="s">
        <v>1177</v>
      </c>
      <c r="H149" s="423" t="s">
        <v>1178</v>
      </c>
      <c r="I149" s="383">
        <v>2655532</v>
      </c>
      <c r="J149" s="335">
        <f>-K1979/0.0833333333333333</f>
        <v>0</v>
      </c>
      <c r="K149" s="335"/>
      <c r="L149" s="318">
        <v>43593</v>
      </c>
      <c r="M149" s="318">
        <v>43564</v>
      </c>
      <c r="N149" s="318">
        <v>43929</v>
      </c>
      <c r="O149" s="336">
        <f>YEAR(N149)</f>
        <v>2020</v>
      </c>
      <c r="P149" s="324">
        <f>MONTH(N149)</f>
        <v>4</v>
      </c>
      <c r="Q149" s="337" t="str">
        <f>IF(P149&gt;9,CONCATENATE(O149,P149),CONCATENATE(O149,"0",P149))</f>
        <v>202004</v>
      </c>
      <c r="R149" s="311" t="s">
        <v>162</v>
      </c>
      <c r="S149" s="338">
        <v>0</v>
      </c>
      <c r="T149" s="338">
        <v>0</v>
      </c>
      <c r="U149" s="415"/>
      <c r="V149" s="306"/>
      <c r="W149" s="305"/>
      <c r="X149" s="306"/>
      <c r="Y14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9" s="305"/>
      <c r="AA149" s="305"/>
      <c r="AB149" s="305"/>
      <c r="AC149" s="305"/>
      <c r="AD149" s="305"/>
      <c r="AE149" s="305"/>
      <c r="AF149" s="305"/>
      <c r="AG149" s="305"/>
      <c r="AH149" s="305"/>
      <c r="AI149" s="305"/>
      <c r="AJ149" s="305"/>
      <c r="AK149" s="305"/>
      <c r="AL149" s="305"/>
      <c r="AM149" s="305"/>
      <c r="AN149" s="305"/>
      <c r="AO149" s="305"/>
      <c r="AP149" s="305"/>
      <c r="AQ149" s="305"/>
      <c r="AR149" s="305"/>
    </row>
    <row r="150" spans="1:44" s="8" customFormat="1" ht="38.25" customHeight="1" x14ac:dyDescent="0.2">
      <c r="A150" s="328" t="s">
        <v>49</v>
      </c>
      <c r="B150" s="319" t="s">
        <v>293</v>
      </c>
      <c r="C150" s="340" t="s">
        <v>294</v>
      </c>
      <c r="D150" s="328" t="s">
        <v>606</v>
      </c>
      <c r="E150" s="328" t="s">
        <v>528</v>
      </c>
      <c r="F150" s="277" t="s">
        <v>326</v>
      </c>
      <c r="G150" s="416" t="s">
        <v>327</v>
      </c>
      <c r="H150" s="416" t="s">
        <v>328</v>
      </c>
      <c r="I150" s="381">
        <v>1077750</v>
      </c>
      <c r="J150" s="278">
        <f>-K1970/0.0833333333333333</f>
        <v>0</v>
      </c>
      <c r="K150" s="278"/>
      <c r="L150" s="279">
        <v>43593</v>
      </c>
      <c r="M150" s="279">
        <v>43565</v>
      </c>
      <c r="N150" s="279">
        <v>43930</v>
      </c>
      <c r="O150" s="296">
        <f>YEAR(N150)</f>
        <v>2020</v>
      </c>
      <c r="P150" s="294">
        <f>MONTH(N150)</f>
        <v>4</v>
      </c>
      <c r="Q150" s="292" t="str">
        <f>IF(P150&gt;9,CONCATENATE(O150,P150),CONCATENATE(O150,"0",P150))</f>
        <v>202004</v>
      </c>
      <c r="R150" s="311">
        <v>0</v>
      </c>
      <c r="S150" s="281">
        <v>0</v>
      </c>
      <c r="T150" s="281">
        <v>0</v>
      </c>
      <c r="U150" s="417"/>
      <c r="V150" s="315"/>
      <c r="W150" s="313"/>
      <c r="X150" s="332"/>
      <c r="Y15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0" s="352"/>
      <c r="AA150" s="306"/>
      <c r="AB150" s="306"/>
      <c r="AC150" s="306"/>
      <c r="AD150" s="306"/>
      <c r="AE150" s="306"/>
      <c r="AF150" s="306"/>
      <c r="AG150" s="306"/>
      <c r="AH150" s="306"/>
      <c r="AI150" s="306"/>
      <c r="AJ150" s="306"/>
      <c r="AK150" s="306"/>
      <c r="AL150" s="306"/>
      <c r="AM150" s="306"/>
      <c r="AN150" s="306"/>
      <c r="AO150" s="306"/>
      <c r="AP150" s="306"/>
      <c r="AQ150" s="306"/>
      <c r="AR150" s="306"/>
    </row>
    <row r="151" spans="1:44" s="8" customFormat="1" ht="38.25" customHeight="1" x14ac:dyDescent="0.2">
      <c r="A151" s="319" t="s">
        <v>49</v>
      </c>
      <c r="B151" s="319" t="s">
        <v>289</v>
      </c>
      <c r="C151" s="340" t="s">
        <v>294</v>
      </c>
      <c r="D151" s="327" t="s">
        <v>1038</v>
      </c>
      <c r="E151" s="319" t="s">
        <v>113</v>
      </c>
      <c r="F151" s="277" t="s">
        <v>25</v>
      </c>
      <c r="G151" s="416" t="s">
        <v>368</v>
      </c>
      <c r="H151" s="416" t="s">
        <v>369</v>
      </c>
      <c r="I151" s="381">
        <v>288864</v>
      </c>
      <c r="J151" s="278">
        <f>-K2017/0.0833333333333333</f>
        <v>0</v>
      </c>
      <c r="K151" s="278"/>
      <c r="L151" s="279">
        <v>41752</v>
      </c>
      <c r="M151" s="279">
        <v>41752</v>
      </c>
      <c r="N151" s="279">
        <v>43943</v>
      </c>
      <c r="O151" s="296">
        <f>YEAR(N151)</f>
        <v>2020</v>
      </c>
      <c r="P151" s="294">
        <f>MONTH(N151)</f>
        <v>4</v>
      </c>
      <c r="Q151" s="292" t="str">
        <f>IF(P151&gt;9,CONCATENATE(O151,P151),CONCATENATE(O151,"0",P151))</f>
        <v>202004</v>
      </c>
      <c r="R151" s="275">
        <v>0</v>
      </c>
      <c r="S151" s="281">
        <v>0</v>
      </c>
      <c r="T151" s="281">
        <v>0</v>
      </c>
      <c r="U151" s="416"/>
      <c r="V151" s="332"/>
      <c r="W151" s="313"/>
      <c r="X151" s="332"/>
      <c r="Y15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1" s="352"/>
      <c r="AA151" s="305"/>
      <c r="AB151" s="305"/>
      <c r="AC151" s="305"/>
      <c r="AD151" s="305"/>
      <c r="AE151" s="305"/>
      <c r="AF151" s="305"/>
      <c r="AG151" s="305"/>
      <c r="AH151" s="305"/>
      <c r="AI151" s="305"/>
      <c r="AJ151" s="305"/>
      <c r="AK151" s="305"/>
      <c r="AL151" s="305"/>
      <c r="AM151" s="305"/>
      <c r="AN151" s="305"/>
      <c r="AO151" s="305"/>
      <c r="AP151" s="305"/>
      <c r="AQ151" s="305"/>
      <c r="AR151" s="305"/>
    </row>
    <row r="152" spans="1:44" s="8" customFormat="1" ht="38.25" customHeight="1" x14ac:dyDescent="0.2">
      <c r="A152" s="319" t="s">
        <v>49</v>
      </c>
      <c r="B152" s="328"/>
      <c r="C152" s="320"/>
      <c r="D152" s="327" t="s">
        <v>1266</v>
      </c>
      <c r="E152" s="319" t="s">
        <v>115</v>
      </c>
      <c r="F152" s="312" t="s">
        <v>2384</v>
      </c>
      <c r="G152" s="415" t="s">
        <v>1267</v>
      </c>
      <c r="H152" s="415" t="s">
        <v>1268</v>
      </c>
      <c r="I152" s="379">
        <v>175000</v>
      </c>
      <c r="J152" s="321">
        <f>-K1992/0.0833333333333333</f>
        <v>0</v>
      </c>
      <c r="K152" s="321"/>
      <c r="L152" s="322">
        <v>43600</v>
      </c>
      <c r="M152" s="322">
        <v>43579</v>
      </c>
      <c r="N152" s="323">
        <v>43944</v>
      </c>
      <c r="O152" s="324">
        <f>YEAR(N152)</f>
        <v>2020</v>
      </c>
      <c r="P152" s="324">
        <f>MONTH(N152)</f>
        <v>4</v>
      </c>
      <c r="Q152" s="325" t="str">
        <f>IF(P152&gt;9,CONCATENATE(O152,P152),CONCATENATE(O152,"0",P152))</f>
        <v>202004</v>
      </c>
      <c r="R152" s="311">
        <v>0</v>
      </c>
      <c r="S152" s="326">
        <v>0</v>
      </c>
      <c r="T152" s="326">
        <v>0</v>
      </c>
      <c r="U152" s="415"/>
      <c r="V152" s="305"/>
      <c r="W152" s="305"/>
      <c r="X152" s="305"/>
      <c r="Y15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2" s="305"/>
      <c r="AA152" s="305"/>
      <c r="AB152" s="305"/>
      <c r="AC152" s="305"/>
      <c r="AD152" s="305"/>
      <c r="AE152" s="305"/>
      <c r="AF152" s="305"/>
      <c r="AG152" s="305"/>
      <c r="AH152" s="305"/>
      <c r="AI152" s="305"/>
      <c r="AJ152" s="305"/>
      <c r="AK152" s="305"/>
      <c r="AL152" s="305"/>
      <c r="AM152" s="305"/>
      <c r="AN152" s="305"/>
      <c r="AO152" s="305"/>
      <c r="AP152" s="305"/>
      <c r="AQ152" s="305"/>
      <c r="AR152" s="306"/>
    </row>
    <row r="153" spans="1:44" s="8" customFormat="1" ht="38.25" customHeight="1" x14ac:dyDescent="0.2">
      <c r="A153" s="328" t="s">
        <v>49</v>
      </c>
      <c r="B153" s="328"/>
      <c r="C153" s="320"/>
      <c r="D153" s="327" t="s">
        <v>1827</v>
      </c>
      <c r="E153" s="328" t="s">
        <v>116</v>
      </c>
      <c r="F153" s="312" t="s">
        <v>25</v>
      </c>
      <c r="G153" s="415" t="s">
        <v>1828</v>
      </c>
      <c r="H153" s="431" t="s">
        <v>1829</v>
      </c>
      <c r="I153" s="379">
        <v>90000</v>
      </c>
      <c r="J153" s="321">
        <f>-K2048/0.0833333333333333</f>
        <v>0</v>
      </c>
      <c r="K153" s="321"/>
      <c r="L153" s="322">
        <v>43593</v>
      </c>
      <c r="M153" s="322">
        <v>43590</v>
      </c>
      <c r="N153" s="323">
        <v>43955</v>
      </c>
      <c r="O153" s="324">
        <f>YEAR(N153)</f>
        <v>2020</v>
      </c>
      <c r="P153" s="324">
        <f>MONTH(N153)</f>
        <v>5</v>
      </c>
      <c r="Q153" s="325" t="str">
        <f>IF(P153&gt;9,CONCATENATE(O153,P153),CONCATENATE(O153,"0",P153))</f>
        <v>202005</v>
      </c>
      <c r="R153" s="311" t="s">
        <v>162</v>
      </c>
      <c r="S153" s="326">
        <v>0</v>
      </c>
      <c r="T153" s="326">
        <v>0</v>
      </c>
      <c r="U153" s="423"/>
      <c r="V153" s="306"/>
      <c r="W153" s="305"/>
      <c r="X153" s="352"/>
      <c r="Y15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3" s="352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  <c r="AM153" s="305"/>
      <c r="AN153" s="305"/>
      <c r="AO153" s="305"/>
      <c r="AP153" s="305"/>
      <c r="AQ153" s="305"/>
      <c r="AR153" s="306"/>
    </row>
    <row r="154" spans="1:44" s="8" customFormat="1" ht="38.25" customHeight="1" x14ac:dyDescent="0.2">
      <c r="A154" s="319" t="s">
        <v>49</v>
      </c>
      <c r="B154" s="328"/>
      <c r="C154" s="320"/>
      <c r="D154" s="327" t="s">
        <v>2227</v>
      </c>
      <c r="E154" s="328" t="s">
        <v>128</v>
      </c>
      <c r="F154" s="312" t="s">
        <v>20</v>
      </c>
      <c r="G154" s="415" t="s">
        <v>2228</v>
      </c>
      <c r="H154" s="415" t="s">
        <v>2229</v>
      </c>
      <c r="I154" s="379">
        <v>120380</v>
      </c>
      <c r="J154" s="321">
        <f>-K2101/0.0833333333333333</f>
        <v>0</v>
      </c>
      <c r="K154" s="321"/>
      <c r="L154" s="322">
        <v>43628</v>
      </c>
      <c r="M154" s="322">
        <v>43617</v>
      </c>
      <c r="N154" s="323">
        <v>43982</v>
      </c>
      <c r="O154" s="324">
        <f>YEAR(N154)</f>
        <v>2020</v>
      </c>
      <c r="P154" s="324">
        <f>MONTH(N154)</f>
        <v>5</v>
      </c>
      <c r="Q154" s="325" t="str">
        <f>IF(P154&gt;9,CONCATENATE(O154,P154),CONCATENATE(O154,"0",P154))</f>
        <v>202005</v>
      </c>
      <c r="R154" s="311">
        <v>0</v>
      </c>
      <c r="S154" s="326">
        <v>0</v>
      </c>
      <c r="T154" s="326">
        <v>0</v>
      </c>
      <c r="U154" s="431"/>
      <c r="V154" s="305"/>
      <c r="W154" s="305"/>
      <c r="X154" s="305"/>
      <c r="Y15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4" s="305"/>
      <c r="AA154" s="305"/>
      <c r="AB154" s="305"/>
      <c r="AC154" s="305"/>
      <c r="AD154" s="305"/>
      <c r="AE154" s="305"/>
      <c r="AF154" s="305"/>
      <c r="AG154" s="305"/>
      <c r="AH154" s="305"/>
      <c r="AI154" s="305"/>
      <c r="AJ154" s="305"/>
      <c r="AK154" s="305"/>
      <c r="AL154" s="305"/>
      <c r="AM154" s="305"/>
      <c r="AN154" s="305"/>
      <c r="AO154" s="305"/>
      <c r="AP154" s="305"/>
      <c r="AQ154" s="305"/>
      <c r="AR154" s="306"/>
    </row>
    <row r="155" spans="1:44" s="8" customFormat="1" ht="38.25" customHeight="1" x14ac:dyDescent="0.2">
      <c r="A155" s="328" t="s">
        <v>49</v>
      </c>
      <c r="B155" s="319"/>
      <c r="C155" s="340"/>
      <c r="D155" s="327" t="s">
        <v>2700</v>
      </c>
      <c r="E155" s="328" t="s">
        <v>2701</v>
      </c>
      <c r="F155" s="312" t="s">
        <v>20</v>
      </c>
      <c r="G155" s="416" t="s">
        <v>2702</v>
      </c>
      <c r="H155" s="422" t="s">
        <v>2703</v>
      </c>
      <c r="I155" s="381">
        <v>68410</v>
      </c>
      <c r="J155" s="278">
        <f>-K2167/0.0833333333333333</f>
        <v>0</v>
      </c>
      <c r="K155" s="278"/>
      <c r="L155" s="279">
        <v>43733</v>
      </c>
      <c r="M155" s="279">
        <v>43625</v>
      </c>
      <c r="N155" s="280">
        <v>43990</v>
      </c>
      <c r="O155" s="294">
        <f>YEAR(N155)</f>
        <v>2020</v>
      </c>
      <c r="P155" s="294">
        <f>MONTH(N155)</f>
        <v>6</v>
      </c>
      <c r="Q155" s="286" t="str">
        <f>IF(P155&gt;9,CONCATENATE(O155,P155),CONCATENATE(O155,"0",P155))</f>
        <v>202006</v>
      </c>
      <c r="R155" s="311" t="s">
        <v>973</v>
      </c>
      <c r="S155" s="281">
        <v>0</v>
      </c>
      <c r="T155" s="281">
        <v>0</v>
      </c>
      <c r="U155" s="416"/>
      <c r="V155" s="313"/>
      <c r="W155" s="313"/>
      <c r="X155" s="313"/>
      <c r="Y15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5" s="352"/>
      <c r="AA155" s="306"/>
      <c r="AB155" s="306"/>
      <c r="AC155" s="306"/>
      <c r="AD155" s="306"/>
      <c r="AE155" s="306"/>
      <c r="AF155" s="306"/>
      <c r="AG155" s="306"/>
      <c r="AH155" s="306"/>
      <c r="AI155" s="306"/>
      <c r="AJ155" s="306"/>
      <c r="AK155" s="306"/>
      <c r="AL155" s="306"/>
      <c r="AM155" s="306"/>
      <c r="AN155" s="306"/>
      <c r="AO155" s="306"/>
      <c r="AP155" s="306"/>
      <c r="AQ155" s="306"/>
      <c r="AR155" s="306"/>
    </row>
    <row r="156" spans="1:44" s="8" customFormat="1" ht="38.25" customHeight="1" x14ac:dyDescent="0.2">
      <c r="A156" s="314" t="s">
        <v>49</v>
      </c>
      <c r="B156" s="314"/>
      <c r="C156" s="340"/>
      <c r="D156" s="329" t="s">
        <v>2414</v>
      </c>
      <c r="E156" s="329" t="s">
        <v>113</v>
      </c>
      <c r="F156" s="317" t="s">
        <v>2415</v>
      </c>
      <c r="G156" s="417" t="s">
        <v>2416</v>
      </c>
      <c r="H156" s="417" t="s">
        <v>2417</v>
      </c>
      <c r="I156" s="382">
        <v>1364597</v>
      </c>
      <c r="J156" s="273">
        <f>-K2130/0.0833333333333333</f>
        <v>0</v>
      </c>
      <c r="K156" s="273"/>
      <c r="L156" s="274">
        <v>43628</v>
      </c>
      <c r="M156" s="274">
        <v>43628</v>
      </c>
      <c r="N156" s="274">
        <v>43997</v>
      </c>
      <c r="O156" s="295">
        <f>YEAR(N156)</f>
        <v>2020</v>
      </c>
      <c r="P156" s="294">
        <f>MONTH(N156)</f>
        <v>6</v>
      </c>
      <c r="Q156" s="291" t="str">
        <f>IF(P156&gt;9,CONCATENATE(O156,P156),CONCATENATE(O156,"0",P156))</f>
        <v>202006</v>
      </c>
      <c r="R156" s="311" t="s">
        <v>278</v>
      </c>
      <c r="S156" s="276">
        <v>0</v>
      </c>
      <c r="T156" s="276">
        <v>0</v>
      </c>
      <c r="U156" s="417"/>
      <c r="V156" s="313"/>
      <c r="W156" s="313"/>
      <c r="X156" s="313"/>
      <c r="Y15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6" s="332"/>
      <c r="AA156" s="315"/>
      <c r="AB156" s="315"/>
      <c r="AC156" s="315"/>
      <c r="AD156" s="315"/>
      <c r="AE156" s="315"/>
      <c r="AF156" s="315"/>
      <c r="AG156" s="315"/>
      <c r="AH156" s="315"/>
      <c r="AI156" s="315"/>
      <c r="AJ156" s="315"/>
      <c r="AK156" s="315"/>
      <c r="AL156" s="315"/>
      <c r="AM156" s="315"/>
      <c r="AN156" s="315"/>
      <c r="AO156" s="315"/>
      <c r="AP156" s="315"/>
      <c r="AQ156" s="315"/>
      <c r="AR156" s="306"/>
    </row>
    <row r="157" spans="1:44" s="8" customFormat="1" ht="38.25" customHeight="1" x14ac:dyDescent="0.2">
      <c r="A157" s="328" t="s">
        <v>49</v>
      </c>
      <c r="B157" s="328" t="s">
        <v>289</v>
      </c>
      <c r="C157" s="320" t="s">
        <v>294</v>
      </c>
      <c r="D157" s="327" t="s">
        <v>506</v>
      </c>
      <c r="E157" s="328" t="s">
        <v>507</v>
      </c>
      <c r="F157" s="312" t="s">
        <v>20</v>
      </c>
      <c r="G157" s="415" t="s">
        <v>508</v>
      </c>
      <c r="H157" s="431" t="s">
        <v>509</v>
      </c>
      <c r="I157" s="379">
        <v>212007</v>
      </c>
      <c r="J157" s="321">
        <f>-K2011/0.0833333333333333</f>
        <v>0</v>
      </c>
      <c r="K157" s="321"/>
      <c r="L157" s="322">
        <v>43600</v>
      </c>
      <c r="M157" s="322">
        <v>43633</v>
      </c>
      <c r="N157" s="322">
        <v>43998</v>
      </c>
      <c r="O157" s="333">
        <f>YEAR(N157)</f>
        <v>2020</v>
      </c>
      <c r="P157" s="324">
        <f>MONTH(N157)</f>
        <v>6</v>
      </c>
      <c r="Q157" s="334" t="str">
        <f>IF(P157&gt;9,CONCATENATE(O157,P157),CONCATENATE(O157,"0",P157))</f>
        <v>202006</v>
      </c>
      <c r="R157" s="311">
        <v>0</v>
      </c>
      <c r="S157" s="326">
        <v>0</v>
      </c>
      <c r="T157" s="326">
        <v>0</v>
      </c>
      <c r="U157" s="415"/>
      <c r="V157" s="352"/>
      <c r="W157" s="305"/>
      <c r="X157" s="352"/>
      <c r="Y15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05"/>
      <c r="AP157" s="305"/>
      <c r="AQ157" s="305"/>
      <c r="AR157" s="305"/>
    </row>
    <row r="158" spans="1:44" s="8" customFormat="1" ht="38.25" customHeight="1" x14ac:dyDescent="0.2">
      <c r="A158" s="314" t="s">
        <v>49</v>
      </c>
      <c r="B158" s="329"/>
      <c r="C158" s="320"/>
      <c r="D158" s="329" t="s">
        <v>2045</v>
      </c>
      <c r="E158" s="314" t="s">
        <v>115</v>
      </c>
      <c r="F158" s="317" t="s">
        <v>2046</v>
      </c>
      <c r="G158" s="423" t="s">
        <v>2047</v>
      </c>
      <c r="H158" s="423" t="s">
        <v>2048</v>
      </c>
      <c r="I158" s="383">
        <v>306586</v>
      </c>
      <c r="J158" s="335">
        <f>-K2087/0.0833333333333333</f>
        <v>0</v>
      </c>
      <c r="K158" s="335"/>
      <c r="L158" s="318">
        <v>43642</v>
      </c>
      <c r="M158" s="318">
        <v>43643</v>
      </c>
      <c r="N158" s="318">
        <v>44010</v>
      </c>
      <c r="O158" s="336">
        <f>YEAR(N158)</f>
        <v>2020</v>
      </c>
      <c r="P158" s="324">
        <f>MONTH(N158)</f>
        <v>6</v>
      </c>
      <c r="Q158" s="337" t="str">
        <f>IF(P158&gt;9,CONCATENATE(O158,P158),CONCATENATE(O158,"0",P158))</f>
        <v>202006</v>
      </c>
      <c r="R158" s="311">
        <v>0</v>
      </c>
      <c r="S158" s="338">
        <v>0.21</v>
      </c>
      <c r="T158" s="338">
        <v>0.04</v>
      </c>
      <c r="U158" s="423"/>
      <c r="V158" s="305"/>
      <c r="W158" s="305"/>
      <c r="X158" s="305"/>
      <c r="Y15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8" s="352"/>
      <c r="AA158" s="306"/>
      <c r="AB158" s="306"/>
      <c r="AC158" s="306"/>
      <c r="AD158" s="306"/>
      <c r="AE158" s="306"/>
      <c r="AF158" s="306"/>
      <c r="AG158" s="306"/>
      <c r="AH158" s="306"/>
      <c r="AI158" s="306"/>
      <c r="AJ158" s="306"/>
      <c r="AK158" s="306"/>
      <c r="AL158" s="306"/>
      <c r="AM158" s="306"/>
      <c r="AN158" s="306"/>
      <c r="AO158" s="306"/>
      <c r="AP158" s="306"/>
      <c r="AQ158" s="306"/>
      <c r="AR158" s="306"/>
    </row>
    <row r="159" spans="1:44" s="8" customFormat="1" ht="38.25" customHeight="1" x14ac:dyDescent="0.2">
      <c r="A159" s="314" t="s">
        <v>49</v>
      </c>
      <c r="B159" s="329"/>
      <c r="C159" s="320"/>
      <c r="D159" s="329" t="s">
        <v>2049</v>
      </c>
      <c r="E159" s="314" t="s">
        <v>115</v>
      </c>
      <c r="F159" s="317" t="s">
        <v>2050</v>
      </c>
      <c r="G159" s="423" t="s">
        <v>2047</v>
      </c>
      <c r="H159" s="423" t="s">
        <v>2051</v>
      </c>
      <c r="I159" s="383">
        <v>614865</v>
      </c>
      <c r="J159" s="335">
        <f>-K2087/0.0833333333333333</f>
        <v>0</v>
      </c>
      <c r="K159" s="335"/>
      <c r="L159" s="318">
        <v>43642</v>
      </c>
      <c r="M159" s="318">
        <v>43643</v>
      </c>
      <c r="N159" s="318">
        <v>44010</v>
      </c>
      <c r="O159" s="336">
        <f>YEAR(N159)</f>
        <v>2020</v>
      </c>
      <c r="P159" s="324">
        <f>MONTH(N159)</f>
        <v>6</v>
      </c>
      <c r="Q159" s="337" t="str">
        <f>IF(P159&gt;9,CONCATENATE(O159,P159),CONCATENATE(O159,"0",P159))</f>
        <v>202006</v>
      </c>
      <c r="R159" s="311">
        <v>0</v>
      </c>
      <c r="S159" s="338">
        <v>0.21</v>
      </c>
      <c r="T159" s="338">
        <v>0.04</v>
      </c>
      <c r="U159" s="423"/>
      <c r="V159" s="305"/>
      <c r="W159" s="305"/>
      <c r="X159" s="305"/>
      <c r="Y15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9" s="352"/>
      <c r="AA159" s="306"/>
      <c r="AB159" s="306"/>
      <c r="AC159" s="306"/>
      <c r="AD159" s="306"/>
      <c r="AE159" s="306"/>
      <c r="AF159" s="306"/>
      <c r="AG159" s="306"/>
      <c r="AH159" s="306"/>
      <c r="AI159" s="306"/>
      <c r="AJ159" s="306"/>
      <c r="AK159" s="306"/>
      <c r="AL159" s="306"/>
      <c r="AM159" s="306"/>
      <c r="AN159" s="306"/>
      <c r="AO159" s="306"/>
      <c r="AP159" s="306"/>
      <c r="AQ159" s="306"/>
      <c r="AR159" s="306"/>
    </row>
    <row r="160" spans="1:44" s="8" customFormat="1" ht="38.25" customHeight="1" x14ac:dyDescent="0.2">
      <c r="A160" s="319" t="s">
        <v>49</v>
      </c>
      <c r="B160" s="319" t="s">
        <v>289</v>
      </c>
      <c r="C160" s="340" t="s">
        <v>294</v>
      </c>
      <c r="D160" s="316" t="s">
        <v>717</v>
      </c>
      <c r="E160" s="319" t="s">
        <v>119</v>
      </c>
      <c r="F160" s="312" t="s">
        <v>25</v>
      </c>
      <c r="G160" s="416" t="s">
        <v>2785</v>
      </c>
      <c r="H160" s="422" t="s">
        <v>2786</v>
      </c>
      <c r="I160" s="381">
        <v>377400.52</v>
      </c>
      <c r="J160" s="278">
        <f>-K2035/0.0833333333333333</f>
        <v>0</v>
      </c>
      <c r="K160" s="278"/>
      <c r="L160" s="279">
        <v>43754</v>
      </c>
      <c r="M160" s="279">
        <v>43741</v>
      </c>
      <c r="N160" s="279">
        <v>44010</v>
      </c>
      <c r="O160" s="296">
        <f>YEAR(N160)</f>
        <v>2020</v>
      </c>
      <c r="P160" s="294">
        <f>MONTH(N160)</f>
        <v>6</v>
      </c>
      <c r="Q160" s="292" t="str">
        <f>IF(P160&gt;9,CONCATENATE(O160,P160),CONCATENATE(O160,"0",P160))</f>
        <v>202006</v>
      </c>
      <c r="R160" s="311" t="s">
        <v>162</v>
      </c>
      <c r="S160" s="281">
        <v>0</v>
      </c>
      <c r="T160" s="281">
        <v>0</v>
      </c>
      <c r="U160" s="417"/>
      <c r="V160" s="315"/>
      <c r="W160" s="313"/>
      <c r="X160" s="315"/>
      <c r="Y16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0" s="332"/>
      <c r="AA160" s="315"/>
      <c r="AB160" s="315"/>
      <c r="AC160" s="315"/>
      <c r="AD160" s="315"/>
      <c r="AE160" s="315"/>
      <c r="AF160" s="315"/>
      <c r="AG160" s="315"/>
      <c r="AH160" s="315"/>
      <c r="AI160" s="315"/>
      <c r="AJ160" s="315"/>
      <c r="AK160" s="315"/>
      <c r="AL160" s="315"/>
      <c r="AM160" s="315"/>
      <c r="AN160" s="315"/>
      <c r="AO160" s="315"/>
      <c r="AP160" s="315"/>
      <c r="AQ160" s="315"/>
      <c r="AR160" s="305"/>
    </row>
    <row r="161" spans="1:44" s="8" customFormat="1" ht="38.25" customHeight="1" x14ac:dyDescent="0.2">
      <c r="A161" s="328" t="s">
        <v>49</v>
      </c>
      <c r="B161" s="328"/>
      <c r="C161" s="320"/>
      <c r="D161" s="327" t="s">
        <v>2025</v>
      </c>
      <c r="E161" s="328" t="s">
        <v>132</v>
      </c>
      <c r="F161" s="312" t="s">
        <v>25</v>
      </c>
      <c r="G161" s="415" t="s">
        <v>2026</v>
      </c>
      <c r="H161" s="431" t="s">
        <v>2027</v>
      </c>
      <c r="I161" s="379">
        <v>80356</v>
      </c>
      <c r="J161" s="321">
        <f>-K2113/0.0833333333333333</f>
        <v>0</v>
      </c>
      <c r="K161" s="321"/>
      <c r="L161" s="322">
        <v>43635</v>
      </c>
      <c r="M161" s="322">
        <v>43647</v>
      </c>
      <c r="N161" s="323">
        <v>44012</v>
      </c>
      <c r="O161" s="324">
        <f>YEAR(N161)</f>
        <v>2020</v>
      </c>
      <c r="P161" s="324">
        <f>MONTH(N161)</f>
        <v>6</v>
      </c>
      <c r="Q161" s="325" t="str">
        <f>IF(P161&gt;9,CONCATENATE(O161,P161),CONCATENATE(O161,"0",P161))</f>
        <v>202006</v>
      </c>
      <c r="R161" s="311" t="s">
        <v>162</v>
      </c>
      <c r="S161" s="326">
        <v>0</v>
      </c>
      <c r="T161" s="326">
        <v>0</v>
      </c>
      <c r="U161" s="415"/>
      <c r="V161" s="306"/>
      <c r="W161" s="305"/>
      <c r="X161" s="352"/>
      <c r="Y16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1" s="352"/>
      <c r="AA161" s="305"/>
      <c r="AB161" s="305"/>
      <c r="AC161" s="305"/>
      <c r="AD161" s="305"/>
      <c r="AE161" s="305"/>
      <c r="AF161" s="305"/>
      <c r="AG161" s="305"/>
      <c r="AH161" s="305"/>
      <c r="AI161" s="305"/>
      <c r="AJ161" s="305"/>
      <c r="AK161" s="305"/>
      <c r="AL161" s="305"/>
      <c r="AM161" s="305"/>
      <c r="AN161" s="305"/>
      <c r="AO161" s="305"/>
      <c r="AP161" s="305"/>
      <c r="AQ161" s="305"/>
      <c r="AR161" s="306"/>
    </row>
    <row r="162" spans="1:44" s="8" customFormat="1" ht="38.25" customHeight="1" x14ac:dyDescent="0.2">
      <c r="A162" s="328" t="s">
        <v>49</v>
      </c>
      <c r="B162" s="328"/>
      <c r="C162" s="320"/>
      <c r="D162" s="328" t="s">
        <v>1834</v>
      </c>
      <c r="E162" s="328" t="s">
        <v>416</v>
      </c>
      <c r="F162" s="312" t="s">
        <v>25</v>
      </c>
      <c r="G162" s="415" t="s">
        <v>1835</v>
      </c>
      <c r="H162" s="431" t="s">
        <v>1836</v>
      </c>
      <c r="I162" s="379">
        <v>196915</v>
      </c>
      <c r="J162" s="321">
        <f>-K2058/0.0833333333333333</f>
        <v>0</v>
      </c>
      <c r="K162" s="321"/>
      <c r="L162" s="322">
        <v>43642</v>
      </c>
      <c r="M162" s="322">
        <v>43647</v>
      </c>
      <c r="N162" s="323">
        <v>44012</v>
      </c>
      <c r="O162" s="324">
        <f>YEAR(N162)</f>
        <v>2020</v>
      </c>
      <c r="P162" s="324">
        <f>MONTH(N162)</f>
        <v>6</v>
      </c>
      <c r="Q162" s="325" t="str">
        <f>IF(P162&gt;9,CONCATENATE(O162,P162),CONCATENATE(O162,"0",P162))</f>
        <v>202006</v>
      </c>
      <c r="R162" s="311" t="s">
        <v>278</v>
      </c>
      <c r="S162" s="326">
        <v>0</v>
      </c>
      <c r="T162" s="326">
        <v>0</v>
      </c>
      <c r="U162" s="423"/>
      <c r="V162" s="306"/>
      <c r="W162" s="305"/>
      <c r="X162" s="352"/>
      <c r="Y16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2" s="352"/>
      <c r="AA162" s="305"/>
      <c r="AB162" s="305"/>
      <c r="AC162" s="305"/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  <c r="AR162" s="306"/>
    </row>
    <row r="163" spans="1:44" s="8" customFormat="1" ht="38.25" customHeight="1" x14ac:dyDescent="0.2">
      <c r="A163" s="319" t="s">
        <v>49</v>
      </c>
      <c r="B163" s="319" t="s">
        <v>289</v>
      </c>
      <c r="C163" s="340" t="s">
        <v>294</v>
      </c>
      <c r="D163" s="316" t="s">
        <v>526</v>
      </c>
      <c r="E163" s="328" t="s">
        <v>2764</v>
      </c>
      <c r="F163" s="277" t="s">
        <v>25</v>
      </c>
      <c r="G163" s="416" t="s">
        <v>527</v>
      </c>
      <c r="H163" s="416" t="s">
        <v>655</v>
      </c>
      <c r="I163" s="381">
        <v>1225000</v>
      </c>
      <c r="J163" s="278">
        <f>-K2020/0.0833333333333333</f>
        <v>0</v>
      </c>
      <c r="K163" s="278"/>
      <c r="L163" s="279">
        <v>43642</v>
      </c>
      <c r="M163" s="279">
        <v>43647</v>
      </c>
      <c r="N163" s="279">
        <v>44012</v>
      </c>
      <c r="O163" s="296">
        <f>YEAR(N163)</f>
        <v>2020</v>
      </c>
      <c r="P163" s="294">
        <f>MONTH(N163)</f>
        <v>6</v>
      </c>
      <c r="Q163" s="292" t="str">
        <f>IF(P163&gt;9,CONCATENATE(O163,P163),CONCATENATE(O163,"0",P163))</f>
        <v>202006</v>
      </c>
      <c r="R163" s="311" t="s">
        <v>162</v>
      </c>
      <c r="S163" s="281">
        <v>0</v>
      </c>
      <c r="T163" s="281">
        <v>0</v>
      </c>
      <c r="U163" s="416"/>
      <c r="V163" s="332"/>
      <c r="W163" s="313"/>
      <c r="X163" s="332"/>
      <c r="Y16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3" s="313"/>
      <c r="AA163" s="313"/>
      <c r="AB163" s="313"/>
      <c r="AC163" s="313"/>
      <c r="AD163" s="313"/>
      <c r="AE163" s="313"/>
      <c r="AF163" s="313"/>
      <c r="AG163" s="313"/>
      <c r="AH163" s="313"/>
      <c r="AI163" s="313"/>
      <c r="AJ163" s="313"/>
      <c r="AK163" s="313"/>
      <c r="AL163" s="313"/>
      <c r="AM163" s="313"/>
      <c r="AN163" s="313"/>
      <c r="AO163" s="313"/>
      <c r="AP163" s="313"/>
      <c r="AQ163" s="313"/>
      <c r="AR163" s="306"/>
    </row>
    <row r="164" spans="1:44" s="8" customFormat="1" ht="38.25" customHeight="1" x14ac:dyDescent="0.2">
      <c r="A164" s="319" t="s">
        <v>49</v>
      </c>
      <c r="B164" s="319"/>
      <c r="C164" s="340"/>
      <c r="D164" s="327" t="s">
        <v>1476</v>
      </c>
      <c r="E164" s="314" t="s">
        <v>113</v>
      </c>
      <c r="F164" s="271" t="s">
        <v>25</v>
      </c>
      <c r="G164" s="417" t="s">
        <v>1470</v>
      </c>
      <c r="H164" s="417" t="s">
        <v>1471</v>
      </c>
      <c r="I164" s="382">
        <v>253345</v>
      </c>
      <c r="J164" s="273">
        <f>-K2013/0.0833333333333333</f>
        <v>0</v>
      </c>
      <c r="K164" s="273"/>
      <c r="L164" s="274">
        <v>43089</v>
      </c>
      <c r="M164" s="274">
        <v>43089</v>
      </c>
      <c r="N164" s="274">
        <v>44012</v>
      </c>
      <c r="O164" s="295">
        <f>YEAR(N164)</f>
        <v>2020</v>
      </c>
      <c r="P164" s="294">
        <f>MONTH(N164)</f>
        <v>6</v>
      </c>
      <c r="Q164" s="291" t="str">
        <f>IF(P164&gt;9,CONCATENATE(O164,P164),CONCATENATE(O164,"0",P164))</f>
        <v>202006</v>
      </c>
      <c r="R164" s="275">
        <v>0</v>
      </c>
      <c r="S164" s="276">
        <v>0</v>
      </c>
      <c r="T164" s="276">
        <v>0</v>
      </c>
      <c r="U164" s="416"/>
      <c r="V164" s="315"/>
      <c r="W164" s="313"/>
      <c r="X164" s="315"/>
      <c r="Y16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4" s="332"/>
      <c r="AA164" s="315"/>
      <c r="AB164" s="315"/>
      <c r="AC164" s="315"/>
      <c r="AD164" s="315"/>
      <c r="AE164" s="315"/>
      <c r="AF164" s="315"/>
      <c r="AG164" s="315"/>
      <c r="AH164" s="315"/>
      <c r="AI164" s="315"/>
      <c r="AJ164" s="315"/>
      <c r="AK164" s="315"/>
      <c r="AL164" s="315"/>
      <c r="AM164" s="315"/>
      <c r="AN164" s="315"/>
      <c r="AO164" s="315"/>
      <c r="AP164" s="315"/>
      <c r="AQ164" s="315"/>
      <c r="AR164" s="313"/>
    </row>
    <row r="165" spans="1:44" s="8" customFormat="1" ht="38.25" customHeight="1" x14ac:dyDescent="0.2">
      <c r="A165" s="314" t="s">
        <v>49</v>
      </c>
      <c r="B165" s="314"/>
      <c r="C165" s="340"/>
      <c r="D165" s="329" t="s">
        <v>2396</v>
      </c>
      <c r="E165" s="329" t="s">
        <v>117</v>
      </c>
      <c r="F165" s="317" t="s">
        <v>20</v>
      </c>
      <c r="G165" s="417" t="s">
        <v>2397</v>
      </c>
      <c r="H165" s="417" t="s">
        <v>2398</v>
      </c>
      <c r="I165" s="382">
        <v>966759.84</v>
      </c>
      <c r="J165" s="273">
        <f>-K2133/0.0833333333333333</f>
        <v>0</v>
      </c>
      <c r="K165" s="273"/>
      <c r="L165" s="274">
        <v>43600</v>
      </c>
      <c r="M165" s="274">
        <v>43600</v>
      </c>
      <c r="N165" s="274">
        <v>44026</v>
      </c>
      <c r="O165" s="295">
        <f>YEAR(N165)</f>
        <v>2020</v>
      </c>
      <c r="P165" s="294">
        <f>MONTH(N165)</f>
        <v>7</v>
      </c>
      <c r="Q165" s="291" t="str">
        <f>IF(P165&gt;9,CONCATENATE(O165,P165),CONCATENATE(O165,"0",P165))</f>
        <v>202007</v>
      </c>
      <c r="R165" s="311" t="s">
        <v>278</v>
      </c>
      <c r="S165" s="276">
        <v>0</v>
      </c>
      <c r="T165" s="276">
        <v>0</v>
      </c>
      <c r="U165" s="417"/>
      <c r="V165" s="313"/>
      <c r="W165" s="313"/>
      <c r="X165" s="313"/>
      <c r="Y16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5" s="332"/>
      <c r="AA165" s="315"/>
      <c r="AB165" s="315"/>
      <c r="AC165" s="315"/>
      <c r="AD165" s="315"/>
      <c r="AE165" s="315"/>
      <c r="AF165" s="315"/>
      <c r="AG165" s="315"/>
      <c r="AH165" s="315"/>
      <c r="AI165" s="315"/>
      <c r="AJ165" s="315"/>
      <c r="AK165" s="315"/>
      <c r="AL165" s="315"/>
      <c r="AM165" s="315"/>
      <c r="AN165" s="315"/>
      <c r="AO165" s="315"/>
      <c r="AP165" s="315"/>
      <c r="AQ165" s="315"/>
      <c r="AR165" s="306"/>
    </row>
    <row r="166" spans="1:44" s="8" customFormat="1" ht="38.25" customHeight="1" x14ac:dyDescent="0.2">
      <c r="A166" s="314" t="s">
        <v>49</v>
      </c>
      <c r="B166" s="319" t="s">
        <v>289</v>
      </c>
      <c r="C166" s="340" t="s">
        <v>294</v>
      </c>
      <c r="D166" s="329" t="s">
        <v>1037</v>
      </c>
      <c r="E166" s="314" t="s">
        <v>113</v>
      </c>
      <c r="F166" s="271" t="s">
        <v>20</v>
      </c>
      <c r="G166" s="417" t="s">
        <v>404</v>
      </c>
      <c r="H166" s="417" t="s">
        <v>405</v>
      </c>
      <c r="I166" s="382">
        <v>690252</v>
      </c>
      <c r="J166" s="273">
        <f>-K2035/0.0833333333333333</f>
        <v>0</v>
      </c>
      <c r="K166" s="273"/>
      <c r="L166" s="274">
        <v>41850</v>
      </c>
      <c r="M166" s="274">
        <v>41850</v>
      </c>
      <c r="N166" s="274">
        <v>44041</v>
      </c>
      <c r="O166" s="295">
        <f>YEAR(N166)</f>
        <v>2020</v>
      </c>
      <c r="P166" s="294">
        <f>MONTH(N166)</f>
        <v>7</v>
      </c>
      <c r="Q166" s="291" t="str">
        <f>IF(P166&gt;9,CONCATENATE(O166,P166),CONCATENATE(O166,"0",P166))</f>
        <v>202007</v>
      </c>
      <c r="R166" s="275">
        <v>0</v>
      </c>
      <c r="S166" s="276">
        <v>0</v>
      </c>
      <c r="T166" s="276">
        <v>0</v>
      </c>
      <c r="U166" s="417"/>
      <c r="V166" s="315"/>
      <c r="W166" s="313"/>
      <c r="X166" s="315"/>
      <c r="Y16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6" s="352"/>
      <c r="AA166" s="305"/>
      <c r="AB166" s="305"/>
      <c r="AC166" s="305"/>
      <c r="AD166" s="305"/>
      <c r="AE166" s="305"/>
      <c r="AF166" s="305"/>
      <c r="AG166" s="305"/>
      <c r="AH166" s="305"/>
      <c r="AI166" s="305"/>
      <c r="AJ166" s="305"/>
      <c r="AK166" s="305"/>
      <c r="AL166" s="305"/>
      <c r="AM166" s="305"/>
      <c r="AN166" s="305"/>
      <c r="AO166" s="305"/>
      <c r="AP166" s="305"/>
      <c r="AQ166" s="305"/>
      <c r="AR166" s="305"/>
    </row>
    <row r="167" spans="1:44" s="8" customFormat="1" ht="38.25" customHeight="1" x14ac:dyDescent="0.2">
      <c r="A167" s="314" t="s">
        <v>49</v>
      </c>
      <c r="B167" s="314"/>
      <c r="C167" s="340"/>
      <c r="D167" s="329" t="s">
        <v>2367</v>
      </c>
      <c r="E167" s="329" t="s">
        <v>128</v>
      </c>
      <c r="F167" s="317" t="s">
        <v>25</v>
      </c>
      <c r="G167" s="417" t="s">
        <v>2368</v>
      </c>
      <c r="H167" s="423" t="s">
        <v>2369</v>
      </c>
      <c r="I167" s="382">
        <v>149864</v>
      </c>
      <c r="J167" s="273">
        <f>-K2132/0.0833333333333333</f>
        <v>0</v>
      </c>
      <c r="K167" s="273"/>
      <c r="L167" s="274">
        <v>43593</v>
      </c>
      <c r="M167" s="274">
        <v>43678</v>
      </c>
      <c r="N167" s="274">
        <v>44043</v>
      </c>
      <c r="O167" s="295">
        <f>YEAR(N167)</f>
        <v>2020</v>
      </c>
      <c r="P167" s="294">
        <f>MONTH(N167)</f>
        <v>7</v>
      </c>
      <c r="Q167" s="291" t="str">
        <f>IF(P167&gt;9,CONCATENATE(O167,P167),CONCATENATE(O167,"0",P167))</f>
        <v>202007</v>
      </c>
      <c r="R167" s="311" t="s">
        <v>973</v>
      </c>
      <c r="S167" s="276">
        <v>0</v>
      </c>
      <c r="T167" s="276">
        <v>0</v>
      </c>
      <c r="U167" s="417"/>
      <c r="V167" s="313"/>
      <c r="W167" s="313"/>
      <c r="X167" s="313"/>
      <c r="Y16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7" s="332"/>
      <c r="AA167" s="315"/>
      <c r="AB167" s="315"/>
      <c r="AC167" s="315"/>
      <c r="AD167" s="315"/>
      <c r="AE167" s="315"/>
      <c r="AF167" s="315"/>
      <c r="AG167" s="315"/>
      <c r="AH167" s="315"/>
      <c r="AI167" s="315"/>
      <c r="AJ167" s="315"/>
      <c r="AK167" s="315"/>
      <c r="AL167" s="315"/>
      <c r="AM167" s="315"/>
      <c r="AN167" s="315"/>
      <c r="AO167" s="315"/>
      <c r="AP167" s="315"/>
      <c r="AQ167" s="315"/>
      <c r="AR167" s="306"/>
    </row>
    <row r="168" spans="1:44" s="8" customFormat="1" ht="38.25" customHeight="1" x14ac:dyDescent="0.2">
      <c r="A168" s="319" t="s">
        <v>49</v>
      </c>
      <c r="B168" s="319" t="s">
        <v>289</v>
      </c>
      <c r="C168" s="340" t="s">
        <v>294</v>
      </c>
      <c r="D168" s="327" t="s">
        <v>684</v>
      </c>
      <c r="E168" s="328" t="s">
        <v>2399</v>
      </c>
      <c r="F168" s="312" t="s">
        <v>20</v>
      </c>
      <c r="G168" s="415" t="s">
        <v>683</v>
      </c>
      <c r="H168" s="416" t="s">
        <v>333</v>
      </c>
      <c r="I168" s="381">
        <v>2365500</v>
      </c>
      <c r="J168" s="278">
        <f>-K2041/0.0833333333333333</f>
        <v>0</v>
      </c>
      <c r="K168" s="278"/>
      <c r="L168" s="322">
        <v>43621</v>
      </c>
      <c r="M168" s="279">
        <v>43678</v>
      </c>
      <c r="N168" s="280">
        <v>44043</v>
      </c>
      <c r="O168" s="294">
        <f>YEAR(N168)</f>
        <v>2020</v>
      </c>
      <c r="P168" s="294">
        <f>MONTH(N168)</f>
        <v>7</v>
      </c>
      <c r="Q168" s="286" t="str">
        <f>IF(P168&gt;9,CONCATENATE(O168,P168),CONCATENATE(O168,"0",P168))</f>
        <v>202007</v>
      </c>
      <c r="R168" s="351" t="s">
        <v>162</v>
      </c>
      <c r="S168" s="281">
        <v>0</v>
      </c>
      <c r="T168" s="281">
        <v>0</v>
      </c>
      <c r="U168" s="423" t="s">
        <v>495</v>
      </c>
      <c r="V168" s="315"/>
      <c r="W168" s="313"/>
      <c r="X168" s="315"/>
      <c r="Y16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8" s="352"/>
      <c r="AA168" s="306"/>
      <c r="AB168" s="306"/>
      <c r="AC168" s="306"/>
      <c r="AD168" s="306"/>
      <c r="AE168" s="306"/>
      <c r="AF168" s="306"/>
      <c r="AG168" s="306"/>
      <c r="AH168" s="306"/>
      <c r="AI168" s="306"/>
      <c r="AJ168" s="306"/>
      <c r="AK168" s="306"/>
      <c r="AL168" s="306"/>
      <c r="AM168" s="306"/>
      <c r="AN168" s="306"/>
      <c r="AO168" s="306"/>
      <c r="AP168" s="306"/>
      <c r="AQ168" s="306"/>
      <c r="AR168" s="306"/>
    </row>
    <row r="169" spans="1:44" s="8" customFormat="1" ht="38.25" customHeight="1" x14ac:dyDescent="0.2">
      <c r="A169" s="319" t="s">
        <v>49</v>
      </c>
      <c r="B169" s="328"/>
      <c r="C169" s="320"/>
      <c r="D169" s="327" t="s">
        <v>1767</v>
      </c>
      <c r="E169" s="328" t="s">
        <v>116</v>
      </c>
      <c r="F169" s="312" t="s">
        <v>25</v>
      </c>
      <c r="G169" s="415" t="s">
        <v>1768</v>
      </c>
      <c r="H169" s="415" t="s">
        <v>2781</v>
      </c>
      <c r="I169" s="379">
        <v>762331.42</v>
      </c>
      <c r="J169" s="321">
        <f>-K2057/0.0833333333333333</f>
        <v>0</v>
      </c>
      <c r="K169" s="321"/>
      <c r="L169" s="322">
        <v>43754</v>
      </c>
      <c r="M169" s="322">
        <v>43709</v>
      </c>
      <c r="N169" s="323">
        <v>44074</v>
      </c>
      <c r="O169" s="324">
        <f>YEAR(N169)</f>
        <v>2020</v>
      </c>
      <c r="P169" s="324">
        <f>MONTH(N169)</f>
        <v>8</v>
      </c>
      <c r="Q169" s="325" t="str">
        <f>IF(P169&gt;9,CONCATENATE(O169,P169),CONCATENATE(O169,"0",P169))</f>
        <v>202008</v>
      </c>
      <c r="R169" s="311" t="s">
        <v>278</v>
      </c>
      <c r="S169" s="326">
        <v>0</v>
      </c>
      <c r="T169" s="326">
        <v>0</v>
      </c>
      <c r="U169" s="423"/>
      <c r="V169" s="305"/>
      <c r="W169" s="305"/>
      <c r="X169" s="305"/>
      <c r="Y16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9" s="352"/>
      <c r="AA169" s="305"/>
      <c r="AB169" s="305"/>
      <c r="AC169" s="305"/>
      <c r="AD169" s="305"/>
      <c r="AE169" s="305"/>
      <c r="AF169" s="305"/>
      <c r="AG169" s="305"/>
      <c r="AH169" s="305"/>
      <c r="AI169" s="305"/>
      <c r="AJ169" s="305"/>
      <c r="AK169" s="305"/>
      <c r="AL169" s="305"/>
      <c r="AM169" s="305"/>
      <c r="AN169" s="305"/>
      <c r="AO169" s="305"/>
      <c r="AP169" s="305"/>
      <c r="AQ169" s="305"/>
      <c r="AR169" s="306"/>
    </row>
    <row r="170" spans="1:44" s="8" customFormat="1" ht="38.25" customHeight="1" x14ac:dyDescent="0.2">
      <c r="A170" s="314" t="s">
        <v>49</v>
      </c>
      <c r="B170" s="314"/>
      <c r="C170" s="340"/>
      <c r="D170" s="329" t="s">
        <v>2453</v>
      </c>
      <c r="E170" s="329" t="s">
        <v>1624</v>
      </c>
      <c r="F170" s="317" t="s">
        <v>2454</v>
      </c>
      <c r="G170" s="417" t="s">
        <v>2455</v>
      </c>
      <c r="H170" s="417" t="s">
        <v>2456</v>
      </c>
      <c r="I170" s="382">
        <v>4236560.1900000004</v>
      </c>
      <c r="J170" s="273">
        <f>-K2146/0.0833333333333333</f>
        <v>0</v>
      </c>
      <c r="K170" s="273"/>
      <c r="L170" s="274">
        <v>43663</v>
      </c>
      <c r="M170" s="274">
        <v>43719</v>
      </c>
      <c r="N170" s="274">
        <v>44084</v>
      </c>
      <c r="O170" s="295">
        <f>YEAR(N170)</f>
        <v>2020</v>
      </c>
      <c r="P170" s="294">
        <f>MONTH(N170)</f>
        <v>9</v>
      </c>
      <c r="Q170" s="291" t="str">
        <f>IF(P170&gt;9,CONCATENATE(O170,P170),CONCATENATE(O170,"0",P170))</f>
        <v>202009</v>
      </c>
      <c r="R170" s="311" t="s">
        <v>179</v>
      </c>
      <c r="S170" s="276">
        <v>0.05</v>
      </c>
      <c r="T170" s="276">
        <v>0.02</v>
      </c>
      <c r="U170" s="417"/>
      <c r="V170" s="313"/>
      <c r="W170" s="313"/>
      <c r="X170" s="313"/>
      <c r="Y17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0" s="332"/>
      <c r="AA170" s="315"/>
      <c r="AB170" s="315"/>
      <c r="AC170" s="315"/>
      <c r="AD170" s="315"/>
      <c r="AE170" s="315"/>
      <c r="AF170" s="315"/>
      <c r="AG170" s="315"/>
      <c r="AH170" s="315"/>
      <c r="AI170" s="315"/>
      <c r="AJ170" s="315"/>
      <c r="AK170" s="315"/>
      <c r="AL170" s="315"/>
      <c r="AM170" s="315"/>
      <c r="AN170" s="315"/>
      <c r="AO170" s="315"/>
      <c r="AP170" s="315"/>
      <c r="AQ170" s="315"/>
      <c r="AR170" s="306"/>
    </row>
    <row r="171" spans="1:44" s="8" customFormat="1" ht="38.25" customHeight="1" x14ac:dyDescent="0.2">
      <c r="A171" s="314" t="s">
        <v>49</v>
      </c>
      <c r="B171" s="314"/>
      <c r="C171" s="340"/>
      <c r="D171" s="329" t="s">
        <v>2340</v>
      </c>
      <c r="E171" s="329" t="s">
        <v>114</v>
      </c>
      <c r="F171" s="317" t="s">
        <v>2342</v>
      </c>
      <c r="G171" s="417" t="s">
        <v>2345</v>
      </c>
      <c r="H171" s="417" t="s">
        <v>2185</v>
      </c>
      <c r="I171" s="382">
        <v>2050000</v>
      </c>
      <c r="J171" s="273">
        <f>-K2135/0.0833333333333333</f>
        <v>0</v>
      </c>
      <c r="K171" s="273"/>
      <c r="L171" s="274">
        <v>43740</v>
      </c>
      <c r="M171" s="274">
        <v>43739</v>
      </c>
      <c r="N171" s="274">
        <v>44104</v>
      </c>
      <c r="O171" s="295">
        <f>YEAR(N171)</f>
        <v>2020</v>
      </c>
      <c r="P171" s="294">
        <f>MONTH(N171)</f>
        <v>9</v>
      </c>
      <c r="Q171" s="291" t="str">
        <f>IF(P171&gt;9,CONCATENATE(O171,P171),CONCATENATE(O171,"0",P171))</f>
        <v>202009</v>
      </c>
      <c r="R171" s="311" t="s">
        <v>162</v>
      </c>
      <c r="S171" s="276">
        <v>0.17</v>
      </c>
      <c r="T171" s="276">
        <v>0.05</v>
      </c>
      <c r="U171" s="417"/>
      <c r="V171" s="313"/>
      <c r="W171" s="313"/>
      <c r="X171" s="313"/>
      <c r="Y17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1" s="332"/>
      <c r="AA171" s="315"/>
      <c r="AB171" s="315"/>
      <c r="AC171" s="315"/>
      <c r="AD171" s="315"/>
      <c r="AE171" s="315"/>
      <c r="AF171" s="315"/>
      <c r="AG171" s="315"/>
      <c r="AH171" s="315"/>
      <c r="AI171" s="315"/>
      <c r="AJ171" s="315"/>
      <c r="AK171" s="315"/>
      <c r="AL171" s="315"/>
      <c r="AM171" s="315"/>
      <c r="AN171" s="315"/>
      <c r="AO171" s="315"/>
      <c r="AP171" s="315"/>
      <c r="AQ171" s="315"/>
      <c r="AR171" s="306"/>
    </row>
    <row r="172" spans="1:44" s="8" customFormat="1" ht="38.25" customHeight="1" x14ac:dyDescent="0.2">
      <c r="A172" s="314" t="s">
        <v>49</v>
      </c>
      <c r="B172" s="314"/>
      <c r="C172" s="340"/>
      <c r="D172" s="329" t="s">
        <v>2341</v>
      </c>
      <c r="E172" s="329" t="s">
        <v>114</v>
      </c>
      <c r="F172" s="317" t="s">
        <v>2342</v>
      </c>
      <c r="G172" s="417" t="s">
        <v>2344</v>
      </c>
      <c r="H172" s="417" t="s">
        <v>2343</v>
      </c>
      <c r="I172" s="382">
        <v>1950000</v>
      </c>
      <c r="J172" s="273">
        <f>-K2135/0.0833333333333333</f>
        <v>0</v>
      </c>
      <c r="K172" s="273"/>
      <c r="L172" s="274">
        <v>43740</v>
      </c>
      <c r="M172" s="274">
        <v>43739</v>
      </c>
      <c r="N172" s="274">
        <v>44104</v>
      </c>
      <c r="O172" s="295">
        <f>YEAR(N172)</f>
        <v>2020</v>
      </c>
      <c r="P172" s="294">
        <f>MONTH(N172)</f>
        <v>9</v>
      </c>
      <c r="Q172" s="291" t="str">
        <f>IF(P172&gt;9,CONCATENATE(O172,P172),CONCATENATE(O172,"0",P172))</f>
        <v>202009</v>
      </c>
      <c r="R172" s="311" t="s">
        <v>162</v>
      </c>
      <c r="S172" s="276">
        <v>0.17</v>
      </c>
      <c r="T172" s="276">
        <v>0.05</v>
      </c>
      <c r="U172" s="417"/>
      <c r="V172" s="313"/>
      <c r="W172" s="313"/>
      <c r="X172" s="313"/>
      <c r="Y17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2" s="332"/>
      <c r="AA172" s="315"/>
      <c r="AB172" s="315"/>
      <c r="AC172" s="315"/>
      <c r="AD172" s="315"/>
      <c r="AE172" s="315"/>
      <c r="AF172" s="315"/>
      <c r="AG172" s="315"/>
      <c r="AH172" s="315"/>
      <c r="AI172" s="315"/>
      <c r="AJ172" s="315"/>
      <c r="AK172" s="315"/>
      <c r="AL172" s="315"/>
      <c r="AM172" s="315"/>
      <c r="AN172" s="315"/>
      <c r="AO172" s="315"/>
      <c r="AP172" s="315"/>
      <c r="AQ172" s="315"/>
      <c r="AR172" s="306"/>
    </row>
    <row r="173" spans="1:44" s="8" customFormat="1" ht="38.25" customHeight="1" x14ac:dyDescent="0.2">
      <c r="A173" s="319" t="s">
        <v>49</v>
      </c>
      <c r="B173" s="328"/>
      <c r="C173" s="320"/>
      <c r="D173" s="328" t="s">
        <v>1987</v>
      </c>
      <c r="E173" s="314" t="s">
        <v>113</v>
      </c>
      <c r="F173" s="317" t="s">
        <v>1988</v>
      </c>
      <c r="G173" s="423" t="s">
        <v>1989</v>
      </c>
      <c r="H173" s="423" t="s">
        <v>563</v>
      </c>
      <c r="I173" s="383">
        <v>6300000</v>
      </c>
      <c r="J173" s="335">
        <f>-K2093/0.0833333333333333</f>
        <v>0</v>
      </c>
      <c r="K173" s="335"/>
      <c r="L173" s="318">
        <v>43761</v>
      </c>
      <c r="M173" s="318">
        <v>43766</v>
      </c>
      <c r="N173" s="318">
        <v>44131</v>
      </c>
      <c r="O173" s="336">
        <f>YEAR(N173)</f>
        <v>2020</v>
      </c>
      <c r="P173" s="324">
        <f>MONTH(N173)</f>
        <v>10</v>
      </c>
      <c r="Q173" s="337" t="str">
        <f>IF(P173&gt;9,CONCATENATE(O173,P173),CONCATENATE(O173,"0",P173))</f>
        <v>202010</v>
      </c>
      <c r="R173" s="311" t="s">
        <v>162</v>
      </c>
      <c r="S173" s="338">
        <v>0</v>
      </c>
      <c r="T173" s="338">
        <v>0</v>
      </c>
      <c r="U173" s="415"/>
      <c r="V173" s="306"/>
      <c r="W173" s="305"/>
      <c r="X173" s="306"/>
      <c r="Y17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3" s="352"/>
      <c r="AA173" s="306"/>
      <c r="AB173" s="306"/>
      <c r="AC173" s="306"/>
      <c r="AD173" s="306"/>
      <c r="AE173" s="306"/>
      <c r="AF173" s="306"/>
      <c r="AG173" s="306"/>
      <c r="AH173" s="306"/>
      <c r="AI173" s="306"/>
      <c r="AJ173" s="306"/>
      <c r="AK173" s="306"/>
      <c r="AL173" s="306"/>
      <c r="AM173" s="306"/>
      <c r="AN173" s="306"/>
      <c r="AO173" s="306"/>
      <c r="AP173" s="306"/>
      <c r="AQ173" s="306"/>
      <c r="AR173" s="305"/>
    </row>
    <row r="174" spans="1:44" s="8" customFormat="1" ht="38.25" customHeight="1" x14ac:dyDescent="0.2">
      <c r="A174" s="319" t="s">
        <v>49</v>
      </c>
      <c r="B174" s="328"/>
      <c r="C174" s="320"/>
      <c r="D174" s="328" t="s">
        <v>2808</v>
      </c>
      <c r="E174" s="314" t="s">
        <v>113</v>
      </c>
      <c r="F174" s="317" t="s">
        <v>1988</v>
      </c>
      <c r="G174" s="423" t="s">
        <v>1989</v>
      </c>
      <c r="H174" s="423" t="s">
        <v>564</v>
      </c>
      <c r="I174" s="383">
        <v>900000</v>
      </c>
      <c r="J174" s="335">
        <f>-K2195/0.0833333333333333</f>
        <v>0</v>
      </c>
      <c r="K174" s="335"/>
      <c r="L174" s="318">
        <v>43761</v>
      </c>
      <c r="M174" s="318">
        <v>43766</v>
      </c>
      <c r="N174" s="318">
        <v>44131</v>
      </c>
      <c r="O174" s="336">
        <f>YEAR(N174)</f>
        <v>2020</v>
      </c>
      <c r="P174" s="324">
        <f>MONTH(N174)</f>
        <v>10</v>
      </c>
      <c r="Q174" s="337" t="str">
        <f>IF(P174&gt;9,CONCATENATE(O174,P174),CONCATENATE(O174,"0",P174))</f>
        <v>202010</v>
      </c>
      <c r="R174" s="311" t="s">
        <v>162</v>
      </c>
      <c r="S174" s="338">
        <v>0</v>
      </c>
      <c r="T174" s="338">
        <v>0</v>
      </c>
      <c r="U174" s="415"/>
      <c r="V174" s="306"/>
      <c r="W174" s="305"/>
      <c r="X174" s="306"/>
      <c r="Y17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4" s="352"/>
      <c r="AA174" s="306"/>
      <c r="AB174" s="306"/>
      <c r="AC174" s="306"/>
      <c r="AD174" s="306"/>
      <c r="AE174" s="306"/>
      <c r="AF174" s="306"/>
      <c r="AG174" s="306"/>
      <c r="AH174" s="306"/>
      <c r="AI174" s="306"/>
      <c r="AJ174" s="306"/>
      <c r="AK174" s="306"/>
      <c r="AL174" s="306"/>
      <c r="AM174" s="306"/>
      <c r="AN174" s="306"/>
      <c r="AO174" s="306"/>
      <c r="AP174" s="306"/>
      <c r="AQ174" s="306"/>
      <c r="AR174" s="305"/>
    </row>
    <row r="175" spans="1:44" s="8" customFormat="1" ht="38.25" customHeight="1" x14ac:dyDescent="0.2">
      <c r="A175" s="319" t="s">
        <v>49</v>
      </c>
      <c r="B175" s="328"/>
      <c r="C175" s="320"/>
      <c r="D175" s="328" t="s">
        <v>2809</v>
      </c>
      <c r="E175" s="314" t="s">
        <v>113</v>
      </c>
      <c r="F175" s="317" t="s">
        <v>1988</v>
      </c>
      <c r="G175" s="423" t="s">
        <v>1989</v>
      </c>
      <c r="H175" s="423" t="s">
        <v>2815</v>
      </c>
      <c r="I175" s="383">
        <v>1300000</v>
      </c>
      <c r="J175" s="335">
        <f>-K2196/0.0833333333333333</f>
        <v>0</v>
      </c>
      <c r="K175" s="335"/>
      <c r="L175" s="318">
        <v>43761</v>
      </c>
      <c r="M175" s="318">
        <v>43766</v>
      </c>
      <c r="N175" s="318">
        <v>44131</v>
      </c>
      <c r="O175" s="336">
        <f>YEAR(N175)</f>
        <v>2020</v>
      </c>
      <c r="P175" s="324">
        <f>MONTH(N175)</f>
        <v>10</v>
      </c>
      <c r="Q175" s="337" t="str">
        <f>IF(P175&gt;9,CONCATENATE(O175,P175),CONCATENATE(O175,"0",P175))</f>
        <v>202010</v>
      </c>
      <c r="R175" s="311" t="s">
        <v>162</v>
      </c>
      <c r="S175" s="338">
        <v>0</v>
      </c>
      <c r="T175" s="338">
        <v>0</v>
      </c>
      <c r="U175" s="415"/>
      <c r="V175" s="306"/>
      <c r="W175" s="305"/>
      <c r="X175" s="306"/>
      <c r="Y17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5" s="352"/>
      <c r="AA175" s="306"/>
      <c r="AB175" s="306"/>
      <c r="AC175" s="306"/>
      <c r="AD175" s="306"/>
      <c r="AE175" s="306"/>
      <c r="AF175" s="306"/>
      <c r="AG175" s="306"/>
      <c r="AH175" s="306"/>
      <c r="AI175" s="306"/>
      <c r="AJ175" s="306"/>
      <c r="AK175" s="306"/>
      <c r="AL175" s="306"/>
      <c r="AM175" s="306"/>
      <c r="AN175" s="306"/>
      <c r="AO175" s="306"/>
      <c r="AP175" s="306"/>
      <c r="AQ175" s="306"/>
      <c r="AR175" s="305"/>
    </row>
    <row r="176" spans="1:44" s="8" customFormat="1" ht="38.25" customHeight="1" x14ac:dyDescent="0.2">
      <c r="A176" s="319" t="s">
        <v>49</v>
      </c>
      <c r="B176" s="328"/>
      <c r="C176" s="320"/>
      <c r="D176" s="328" t="s">
        <v>2810</v>
      </c>
      <c r="E176" s="314" t="s">
        <v>113</v>
      </c>
      <c r="F176" s="317" t="s">
        <v>1988</v>
      </c>
      <c r="G176" s="423" t="s">
        <v>1989</v>
      </c>
      <c r="H176" s="423" t="s">
        <v>1995</v>
      </c>
      <c r="I176" s="383">
        <v>1000000</v>
      </c>
      <c r="J176" s="335">
        <f>-K2196/0.0833333333333333</f>
        <v>0</v>
      </c>
      <c r="K176" s="335"/>
      <c r="L176" s="318">
        <v>43761</v>
      </c>
      <c r="M176" s="318">
        <v>43766</v>
      </c>
      <c r="N176" s="318">
        <v>44131</v>
      </c>
      <c r="O176" s="336">
        <f>YEAR(N176)</f>
        <v>2020</v>
      </c>
      <c r="P176" s="324">
        <f>MONTH(N176)</f>
        <v>10</v>
      </c>
      <c r="Q176" s="337" t="str">
        <f>IF(P176&gt;9,CONCATENATE(O176,P176),CONCATENATE(O176,"0",P176))</f>
        <v>202010</v>
      </c>
      <c r="R176" s="311" t="s">
        <v>162</v>
      </c>
      <c r="S176" s="338">
        <v>0</v>
      </c>
      <c r="T176" s="338">
        <v>0</v>
      </c>
      <c r="U176" s="415"/>
      <c r="V176" s="306"/>
      <c r="W176" s="305"/>
      <c r="X176" s="306"/>
      <c r="Y17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6" s="352"/>
      <c r="AA176" s="306"/>
      <c r="AB176" s="306"/>
      <c r="AC176" s="306"/>
      <c r="AD176" s="306"/>
      <c r="AE176" s="306"/>
      <c r="AF176" s="306"/>
      <c r="AG176" s="306"/>
      <c r="AH176" s="306"/>
      <c r="AI176" s="306"/>
      <c r="AJ176" s="306"/>
      <c r="AK176" s="306"/>
      <c r="AL176" s="306"/>
      <c r="AM176" s="306"/>
      <c r="AN176" s="306"/>
      <c r="AO176" s="306"/>
      <c r="AP176" s="306"/>
      <c r="AQ176" s="306"/>
      <c r="AR176" s="305"/>
    </row>
    <row r="177" spans="1:44" s="8" customFormat="1" ht="38.25" customHeight="1" x14ac:dyDescent="0.2">
      <c r="A177" s="319" t="s">
        <v>49</v>
      </c>
      <c r="B177" s="328"/>
      <c r="C177" s="320"/>
      <c r="D177" s="328" t="s">
        <v>2811</v>
      </c>
      <c r="E177" s="314" t="s">
        <v>113</v>
      </c>
      <c r="F177" s="317" t="s">
        <v>1988</v>
      </c>
      <c r="G177" s="423" t="s">
        <v>1989</v>
      </c>
      <c r="H177" s="423" t="s">
        <v>1994</v>
      </c>
      <c r="I177" s="383">
        <v>500000</v>
      </c>
      <c r="J177" s="335">
        <f>-K2195/0.0833333333333333</f>
        <v>0</v>
      </c>
      <c r="K177" s="335"/>
      <c r="L177" s="318">
        <v>43761</v>
      </c>
      <c r="M177" s="318">
        <v>43766</v>
      </c>
      <c r="N177" s="318">
        <v>44131</v>
      </c>
      <c r="O177" s="336">
        <f>YEAR(N177)</f>
        <v>2020</v>
      </c>
      <c r="P177" s="324">
        <f>MONTH(N177)</f>
        <v>10</v>
      </c>
      <c r="Q177" s="337" t="str">
        <f>IF(P177&gt;9,CONCATENATE(O177,P177),CONCATENATE(O177,"0",P177))</f>
        <v>202010</v>
      </c>
      <c r="R177" s="311" t="s">
        <v>162</v>
      </c>
      <c r="S177" s="338">
        <v>0</v>
      </c>
      <c r="T177" s="338">
        <v>0</v>
      </c>
      <c r="U177" s="415"/>
      <c r="V177" s="306"/>
      <c r="W177" s="305"/>
      <c r="X177" s="306"/>
      <c r="Y17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7" s="352"/>
      <c r="AA177" s="306"/>
      <c r="AB177" s="306"/>
      <c r="AC177" s="306"/>
      <c r="AD177" s="306"/>
      <c r="AE177" s="306"/>
      <c r="AF177" s="306"/>
      <c r="AG177" s="306"/>
      <c r="AH177" s="306"/>
      <c r="AI177" s="306"/>
      <c r="AJ177" s="306"/>
      <c r="AK177" s="306"/>
      <c r="AL177" s="306"/>
      <c r="AM177" s="306"/>
      <c r="AN177" s="306"/>
      <c r="AO177" s="306"/>
      <c r="AP177" s="306"/>
      <c r="AQ177" s="306"/>
      <c r="AR177" s="305"/>
    </row>
    <row r="178" spans="1:44" s="8" customFormat="1" ht="38.25" customHeight="1" x14ac:dyDescent="0.2">
      <c r="A178" s="319" t="s">
        <v>49</v>
      </c>
      <c r="B178" s="328"/>
      <c r="C178" s="320"/>
      <c r="D178" s="328" t="s">
        <v>2812</v>
      </c>
      <c r="E178" s="314" t="s">
        <v>113</v>
      </c>
      <c r="F178" s="317" t="s">
        <v>1988</v>
      </c>
      <c r="G178" s="423" t="s">
        <v>1989</v>
      </c>
      <c r="H178" s="423" t="s">
        <v>1990</v>
      </c>
      <c r="I178" s="383">
        <v>1500000</v>
      </c>
      <c r="J178" s="335">
        <f>-K2196/0.0833333333333333</f>
        <v>0</v>
      </c>
      <c r="K178" s="335"/>
      <c r="L178" s="318">
        <v>43761</v>
      </c>
      <c r="M178" s="318">
        <v>43766</v>
      </c>
      <c r="N178" s="318">
        <v>44131</v>
      </c>
      <c r="O178" s="336">
        <f>YEAR(N178)</f>
        <v>2020</v>
      </c>
      <c r="P178" s="324">
        <f>MONTH(N178)</f>
        <v>10</v>
      </c>
      <c r="Q178" s="337" t="str">
        <f>IF(P178&gt;9,CONCATENATE(O178,P178),CONCATENATE(O178,"0",P178))</f>
        <v>202010</v>
      </c>
      <c r="R178" s="311" t="s">
        <v>162</v>
      </c>
      <c r="S178" s="338">
        <v>0</v>
      </c>
      <c r="T178" s="338">
        <v>0</v>
      </c>
      <c r="U178" s="415"/>
      <c r="V178" s="306"/>
      <c r="W178" s="305"/>
      <c r="X178" s="306"/>
      <c r="Y17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8" s="352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  <c r="AN178" s="306"/>
      <c r="AO178" s="306"/>
      <c r="AP178" s="306"/>
      <c r="AQ178" s="306"/>
      <c r="AR178" s="305"/>
    </row>
    <row r="179" spans="1:44" s="8" customFormat="1" ht="38.25" customHeight="1" x14ac:dyDescent="0.2">
      <c r="A179" s="319" t="s">
        <v>49</v>
      </c>
      <c r="B179" s="328"/>
      <c r="C179" s="320"/>
      <c r="D179" s="328" t="s">
        <v>2814</v>
      </c>
      <c r="E179" s="314" t="s">
        <v>113</v>
      </c>
      <c r="F179" s="317" t="s">
        <v>1988</v>
      </c>
      <c r="G179" s="423" t="s">
        <v>1989</v>
      </c>
      <c r="H179" s="423" t="s">
        <v>104</v>
      </c>
      <c r="I179" s="383">
        <v>2000000</v>
      </c>
      <c r="J179" s="335">
        <f>-K2200/0.0833333333333333</f>
        <v>0</v>
      </c>
      <c r="K179" s="335"/>
      <c r="L179" s="318">
        <v>43761</v>
      </c>
      <c r="M179" s="318">
        <v>43766</v>
      </c>
      <c r="N179" s="318">
        <v>44131</v>
      </c>
      <c r="O179" s="336">
        <f>YEAR(N179)</f>
        <v>2020</v>
      </c>
      <c r="P179" s="324">
        <f>MONTH(N179)</f>
        <v>10</v>
      </c>
      <c r="Q179" s="337" t="str">
        <f>IF(P179&gt;9,CONCATENATE(O179,P179),CONCATENATE(O179,"0",P179))</f>
        <v>202010</v>
      </c>
      <c r="R179" s="311" t="s">
        <v>162</v>
      </c>
      <c r="S179" s="338">
        <v>0</v>
      </c>
      <c r="T179" s="338">
        <v>0</v>
      </c>
      <c r="U179" s="415"/>
      <c r="V179" s="306"/>
      <c r="W179" s="305"/>
      <c r="X179" s="306"/>
      <c r="Y17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9" s="352"/>
      <c r="AA179" s="306"/>
      <c r="AB179" s="306"/>
      <c r="AC179" s="306"/>
      <c r="AD179" s="306"/>
      <c r="AE179" s="306"/>
      <c r="AF179" s="306"/>
      <c r="AG179" s="306"/>
      <c r="AH179" s="306"/>
      <c r="AI179" s="306"/>
      <c r="AJ179" s="306"/>
      <c r="AK179" s="306"/>
      <c r="AL179" s="306"/>
      <c r="AM179" s="306"/>
      <c r="AN179" s="306"/>
      <c r="AO179" s="306"/>
      <c r="AP179" s="306"/>
      <c r="AQ179" s="306"/>
      <c r="AR179" s="305"/>
    </row>
    <row r="180" spans="1:44" s="8" customFormat="1" ht="38.25" customHeight="1" x14ac:dyDescent="0.2">
      <c r="A180" s="319" t="s">
        <v>49</v>
      </c>
      <c r="B180" s="328"/>
      <c r="C180" s="320"/>
      <c r="D180" s="328" t="s">
        <v>2813</v>
      </c>
      <c r="E180" s="314" t="s">
        <v>113</v>
      </c>
      <c r="F180" s="317" t="s">
        <v>1988</v>
      </c>
      <c r="G180" s="423" t="s">
        <v>1989</v>
      </c>
      <c r="H180" s="423" t="s">
        <v>1993</v>
      </c>
      <c r="I180" s="383">
        <v>2000000</v>
      </c>
      <c r="J180" s="335">
        <f>-K2195/0.0833333333333333</f>
        <v>0</v>
      </c>
      <c r="K180" s="335"/>
      <c r="L180" s="318">
        <v>43761</v>
      </c>
      <c r="M180" s="318">
        <v>43766</v>
      </c>
      <c r="N180" s="318">
        <v>44131</v>
      </c>
      <c r="O180" s="336">
        <f>YEAR(N180)</f>
        <v>2020</v>
      </c>
      <c r="P180" s="324">
        <f>MONTH(N180)</f>
        <v>10</v>
      </c>
      <c r="Q180" s="337" t="str">
        <f>IF(P180&gt;9,CONCATENATE(O180,P180),CONCATENATE(O180,"0",P180))</f>
        <v>202010</v>
      </c>
      <c r="R180" s="311" t="s">
        <v>162</v>
      </c>
      <c r="S180" s="338">
        <v>0</v>
      </c>
      <c r="T180" s="338">
        <v>0</v>
      </c>
      <c r="U180" s="415"/>
      <c r="V180" s="306"/>
      <c r="W180" s="305"/>
      <c r="X180" s="306"/>
      <c r="Y18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0" s="352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6"/>
      <c r="AM180" s="306"/>
      <c r="AN180" s="306"/>
      <c r="AO180" s="306"/>
      <c r="AP180" s="306"/>
      <c r="AQ180" s="306"/>
      <c r="AR180" s="305"/>
    </row>
    <row r="181" spans="1:44" s="8" customFormat="1" ht="38.25" customHeight="1" x14ac:dyDescent="0.2">
      <c r="A181" s="319" t="s">
        <v>49</v>
      </c>
      <c r="B181" s="328"/>
      <c r="C181" s="320"/>
      <c r="D181" s="328" t="s">
        <v>1991</v>
      </c>
      <c r="E181" s="314" t="s">
        <v>113</v>
      </c>
      <c r="F181" s="317" t="s">
        <v>1988</v>
      </c>
      <c r="G181" s="423" t="s">
        <v>1989</v>
      </c>
      <c r="H181" s="423" t="s">
        <v>1992</v>
      </c>
      <c r="I181" s="383">
        <v>3000000</v>
      </c>
      <c r="J181" s="335">
        <f>-K2097/0.0833333333333333</f>
        <v>0</v>
      </c>
      <c r="K181" s="335"/>
      <c r="L181" s="318">
        <v>43761</v>
      </c>
      <c r="M181" s="318">
        <v>43766</v>
      </c>
      <c r="N181" s="318">
        <v>44131</v>
      </c>
      <c r="O181" s="336">
        <f>YEAR(N181)</f>
        <v>2020</v>
      </c>
      <c r="P181" s="324">
        <f>MONTH(N181)</f>
        <v>10</v>
      </c>
      <c r="Q181" s="337" t="str">
        <f>IF(P181&gt;9,CONCATENATE(O181,P181),CONCATENATE(O181,"0",P181))</f>
        <v>202010</v>
      </c>
      <c r="R181" s="311" t="s">
        <v>162</v>
      </c>
      <c r="S181" s="338">
        <v>0</v>
      </c>
      <c r="T181" s="338">
        <v>0</v>
      </c>
      <c r="U181" s="415"/>
      <c r="V181" s="306"/>
      <c r="W181" s="305"/>
      <c r="X181" s="306"/>
      <c r="Y18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1" s="352"/>
      <c r="AA181" s="306"/>
      <c r="AB181" s="306"/>
      <c r="AC181" s="306"/>
      <c r="AD181" s="306"/>
      <c r="AE181" s="306"/>
      <c r="AF181" s="306"/>
      <c r="AG181" s="306"/>
      <c r="AH181" s="306"/>
      <c r="AI181" s="306"/>
      <c r="AJ181" s="306"/>
      <c r="AK181" s="306"/>
      <c r="AL181" s="306"/>
      <c r="AM181" s="306"/>
      <c r="AN181" s="306"/>
      <c r="AO181" s="306"/>
      <c r="AP181" s="306"/>
      <c r="AQ181" s="306"/>
      <c r="AR181" s="305"/>
    </row>
    <row r="182" spans="1:44" s="8" customFormat="1" ht="38.25" customHeight="1" x14ac:dyDescent="0.2">
      <c r="A182" s="328" t="s">
        <v>49</v>
      </c>
      <c r="B182" s="328"/>
      <c r="C182" s="320"/>
      <c r="D182" s="327" t="s">
        <v>1779</v>
      </c>
      <c r="E182" s="328" t="s">
        <v>117</v>
      </c>
      <c r="F182" s="312" t="s">
        <v>25</v>
      </c>
      <c r="G182" s="415" t="s">
        <v>1780</v>
      </c>
      <c r="H182" s="415" t="s">
        <v>1781</v>
      </c>
      <c r="I182" s="379">
        <v>527781.84</v>
      </c>
      <c r="J182" s="321">
        <f>-K2098/0.0833333333333333</f>
        <v>0</v>
      </c>
      <c r="K182" s="321"/>
      <c r="L182" s="322">
        <v>43719</v>
      </c>
      <c r="M182" s="322">
        <v>43770</v>
      </c>
      <c r="N182" s="322">
        <v>44135</v>
      </c>
      <c r="O182" s="333">
        <f>YEAR(N182)</f>
        <v>2020</v>
      </c>
      <c r="P182" s="324">
        <f>MONTH(N182)</f>
        <v>10</v>
      </c>
      <c r="Q182" s="334" t="str">
        <f>IF(P182&gt;9,CONCATENATE(O182,P182),CONCATENATE(O182,"0",P182))</f>
        <v>202010</v>
      </c>
      <c r="R182" s="311">
        <v>0</v>
      </c>
      <c r="S182" s="326">
        <v>0</v>
      </c>
      <c r="T182" s="326">
        <v>0</v>
      </c>
      <c r="U182" s="415"/>
      <c r="V182" s="306"/>
      <c r="W182" s="305"/>
      <c r="X182" s="306"/>
      <c r="Y18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2" s="352"/>
      <c r="AA182" s="306"/>
      <c r="AB182" s="306"/>
      <c r="AC182" s="306"/>
      <c r="AD182" s="306"/>
      <c r="AE182" s="306"/>
      <c r="AF182" s="306"/>
      <c r="AG182" s="306"/>
      <c r="AH182" s="306"/>
      <c r="AI182" s="306"/>
      <c r="AJ182" s="306"/>
      <c r="AK182" s="306"/>
      <c r="AL182" s="306"/>
      <c r="AM182" s="306"/>
      <c r="AN182" s="306"/>
      <c r="AO182" s="306"/>
      <c r="AP182" s="306"/>
      <c r="AQ182" s="306"/>
      <c r="AR182" s="305"/>
    </row>
    <row r="183" spans="1:44" s="8" customFormat="1" ht="38.25" customHeight="1" x14ac:dyDescent="0.2">
      <c r="A183" s="319" t="s">
        <v>49</v>
      </c>
      <c r="B183" s="319" t="s">
        <v>289</v>
      </c>
      <c r="C183" s="340" t="s">
        <v>294</v>
      </c>
      <c r="D183" s="328" t="s">
        <v>1036</v>
      </c>
      <c r="E183" s="319" t="s">
        <v>114</v>
      </c>
      <c r="F183" s="277" t="s">
        <v>25</v>
      </c>
      <c r="G183" s="416" t="s">
        <v>581</v>
      </c>
      <c r="H183" s="416" t="s">
        <v>62</v>
      </c>
      <c r="I183" s="381">
        <v>10000000</v>
      </c>
      <c r="J183" s="278">
        <f>-K2695/0.0833333333333333</f>
        <v>0</v>
      </c>
      <c r="K183" s="278"/>
      <c r="L183" s="279">
        <v>42389</v>
      </c>
      <c r="M183" s="279">
        <v>42402</v>
      </c>
      <c r="N183" s="280">
        <v>44228</v>
      </c>
      <c r="O183" s="294">
        <f>YEAR(N183)</f>
        <v>2021</v>
      </c>
      <c r="P183" s="294">
        <f>MONTH(N183)</f>
        <v>2</v>
      </c>
      <c r="Q183" s="286" t="str">
        <f>IF(P183&gt;9,CONCATENATE(O183,P183),CONCATENATE(O183,"0",P183))</f>
        <v>202102</v>
      </c>
      <c r="R183" s="311" t="s">
        <v>201</v>
      </c>
      <c r="S183" s="281">
        <v>0</v>
      </c>
      <c r="T183" s="281">
        <v>0</v>
      </c>
      <c r="U183" s="416"/>
      <c r="V183" s="315"/>
      <c r="W183" s="313"/>
      <c r="X183" s="315"/>
      <c r="Y18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3" s="352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306"/>
      <c r="AQ183" s="306"/>
      <c r="AR183" s="305"/>
    </row>
    <row r="184" spans="1:44" s="8" customFormat="1" ht="38.25" customHeight="1" x14ac:dyDescent="0.2">
      <c r="A184" s="319" t="s">
        <v>49</v>
      </c>
      <c r="B184" s="328"/>
      <c r="C184" s="320"/>
      <c r="D184" s="328" t="s">
        <v>1209</v>
      </c>
      <c r="E184" s="319" t="s">
        <v>115</v>
      </c>
      <c r="F184" s="312" t="s">
        <v>25</v>
      </c>
      <c r="G184" s="415" t="s">
        <v>1210</v>
      </c>
      <c r="H184" s="415" t="s">
        <v>1211</v>
      </c>
      <c r="I184" s="379">
        <v>350000</v>
      </c>
      <c r="J184" s="321">
        <f>-K2016/0.0833333333333333</f>
        <v>0</v>
      </c>
      <c r="K184" s="321"/>
      <c r="L184" s="322">
        <v>43187</v>
      </c>
      <c r="M184" s="322">
        <v>42438</v>
      </c>
      <c r="N184" s="323">
        <v>44263</v>
      </c>
      <c r="O184" s="324">
        <f>YEAR(N184)</f>
        <v>2021</v>
      </c>
      <c r="P184" s="324">
        <f>MONTH(N184)</f>
        <v>3</v>
      </c>
      <c r="Q184" s="325" t="str">
        <f>IF(P184&gt;9,CONCATENATE(O184,P184),CONCATENATE(O184,"0",P184))</f>
        <v>202103</v>
      </c>
      <c r="R184" s="311" t="s">
        <v>278</v>
      </c>
      <c r="S184" s="326">
        <v>0</v>
      </c>
      <c r="T184" s="326">
        <v>0</v>
      </c>
      <c r="U184" s="415"/>
      <c r="V184" s="305"/>
      <c r="W184" s="305"/>
      <c r="X184" s="305"/>
      <c r="Y18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4" s="305"/>
      <c r="AA184" s="305"/>
      <c r="AB184" s="305"/>
      <c r="AC184" s="305"/>
      <c r="AD184" s="305"/>
      <c r="AE184" s="305"/>
      <c r="AF184" s="305"/>
      <c r="AG184" s="305"/>
      <c r="AH184" s="305"/>
      <c r="AI184" s="305"/>
      <c r="AJ184" s="305"/>
      <c r="AK184" s="305"/>
      <c r="AL184" s="305"/>
      <c r="AM184" s="305"/>
      <c r="AN184" s="305"/>
      <c r="AO184" s="305"/>
      <c r="AP184" s="305"/>
      <c r="AQ184" s="305"/>
      <c r="AR184" s="306"/>
    </row>
    <row r="185" spans="1:44" s="8" customFormat="1" ht="38.25" customHeight="1" x14ac:dyDescent="0.2">
      <c r="A185" s="319" t="s">
        <v>49</v>
      </c>
      <c r="B185" s="319"/>
      <c r="C185" s="340"/>
      <c r="D185" s="319" t="s">
        <v>1186</v>
      </c>
      <c r="E185" s="319" t="s">
        <v>416</v>
      </c>
      <c r="F185" s="312" t="s">
        <v>25</v>
      </c>
      <c r="G185" s="416" t="s">
        <v>1187</v>
      </c>
      <c r="H185" s="416" t="s">
        <v>1188</v>
      </c>
      <c r="I185" s="381">
        <v>1307379.46</v>
      </c>
      <c r="J185" s="278">
        <f>-K2016/0.0833333333333333</f>
        <v>0</v>
      </c>
      <c r="K185" s="278"/>
      <c r="L185" s="279">
        <v>40269</v>
      </c>
      <c r="M185" s="279">
        <v>40269</v>
      </c>
      <c r="N185" s="280">
        <v>44347</v>
      </c>
      <c r="O185" s="294">
        <f>YEAR(N185)</f>
        <v>2021</v>
      </c>
      <c r="P185" s="294">
        <f>MONTH(N185)</f>
        <v>5</v>
      </c>
      <c r="Q185" s="286" t="str">
        <f>IF(P185&gt;9,CONCATENATE(O185,P185),CONCATENATE(O185,"0",P185))</f>
        <v>202105</v>
      </c>
      <c r="R185" s="275">
        <v>0</v>
      </c>
      <c r="S185" s="281">
        <v>0</v>
      </c>
      <c r="T185" s="281">
        <v>0</v>
      </c>
      <c r="U185" s="416"/>
      <c r="V185" s="313"/>
      <c r="W185" s="313"/>
      <c r="X185" s="313"/>
      <c r="Y18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5" s="313"/>
      <c r="AA185" s="313"/>
      <c r="AB185" s="313"/>
      <c r="AC185" s="313"/>
      <c r="AD185" s="313"/>
      <c r="AE185" s="313"/>
      <c r="AF185" s="313"/>
      <c r="AG185" s="313"/>
      <c r="AH185" s="313"/>
      <c r="AI185" s="313"/>
      <c r="AJ185" s="313"/>
      <c r="AK185" s="313"/>
      <c r="AL185" s="313"/>
      <c r="AM185" s="313"/>
      <c r="AN185" s="313"/>
      <c r="AO185" s="313"/>
      <c r="AP185" s="313"/>
      <c r="AQ185" s="313"/>
      <c r="AR185" s="315"/>
    </row>
    <row r="186" spans="1:44" s="8" customFormat="1" ht="38.25" customHeight="1" x14ac:dyDescent="0.2">
      <c r="A186" s="319" t="s">
        <v>49</v>
      </c>
      <c r="B186" s="319"/>
      <c r="C186" s="340"/>
      <c r="D186" s="319" t="s">
        <v>1623</v>
      </c>
      <c r="E186" s="319" t="s">
        <v>1624</v>
      </c>
      <c r="F186" s="277" t="s">
        <v>25</v>
      </c>
      <c r="G186" s="416" t="s">
        <v>1625</v>
      </c>
      <c r="H186" s="416" t="s">
        <v>1626</v>
      </c>
      <c r="I186" s="381">
        <v>200000</v>
      </c>
      <c r="J186" s="278">
        <f>-K2054/0.0833333333333333</f>
        <v>0</v>
      </c>
      <c r="K186" s="278"/>
      <c r="L186" s="279">
        <v>43278</v>
      </c>
      <c r="M186" s="279">
        <v>43278</v>
      </c>
      <c r="N186" s="279">
        <v>44373</v>
      </c>
      <c r="O186" s="296">
        <f>YEAR(N186)</f>
        <v>2021</v>
      </c>
      <c r="P186" s="294">
        <f>MONTH(N186)</f>
        <v>6</v>
      </c>
      <c r="Q186" s="292" t="str">
        <f>IF(P186&gt;9,CONCATENATE(O186,P186),CONCATENATE(O186,"0",P186))</f>
        <v>202106</v>
      </c>
      <c r="R186" s="275">
        <v>0</v>
      </c>
      <c r="S186" s="281">
        <v>0</v>
      </c>
      <c r="T186" s="281">
        <v>0</v>
      </c>
      <c r="U186" s="416"/>
      <c r="V186" s="332"/>
      <c r="W186" s="313"/>
      <c r="X186" s="332"/>
      <c r="Y18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6" s="313"/>
      <c r="AA186" s="313"/>
      <c r="AB186" s="313"/>
      <c r="AC186" s="313"/>
      <c r="AD186" s="313"/>
      <c r="AE186" s="313"/>
      <c r="AF186" s="313"/>
      <c r="AG186" s="313"/>
      <c r="AH186" s="313"/>
      <c r="AI186" s="313"/>
      <c r="AJ186" s="313"/>
      <c r="AK186" s="313"/>
      <c r="AL186" s="313"/>
      <c r="AM186" s="313"/>
      <c r="AN186" s="313"/>
      <c r="AO186" s="313"/>
      <c r="AP186" s="313"/>
      <c r="AQ186" s="313"/>
      <c r="AR186" s="315"/>
    </row>
    <row r="187" spans="1:44" s="8" customFormat="1" ht="38.25" customHeight="1" x14ac:dyDescent="0.2">
      <c r="A187" s="319" t="s">
        <v>49</v>
      </c>
      <c r="B187" s="319" t="s">
        <v>289</v>
      </c>
      <c r="C187" s="340" t="s">
        <v>294</v>
      </c>
      <c r="D187" s="328" t="s">
        <v>1035</v>
      </c>
      <c r="E187" s="319" t="s">
        <v>114</v>
      </c>
      <c r="F187" s="277" t="s">
        <v>25</v>
      </c>
      <c r="G187" s="416" t="s">
        <v>410</v>
      </c>
      <c r="H187" s="416" t="s">
        <v>62</v>
      </c>
      <c r="I187" s="381">
        <v>15000000</v>
      </c>
      <c r="J187" s="278">
        <f>-K2068/0.0833333333333333</f>
        <v>0</v>
      </c>
      <c r="K187" s="278"/>
      <c r="L187" s="279">
        <v>42550</v>
      </c>
      <c r="M187" s="279">
        <v>42550</v>
      </c>
      <c r="N187" s="280">
        <v>44375</v>
      </c>
      <c r="O187" s="294">
        <f>YEAR(N187)</f>
        <v>2021</v>
      </c>
      <c r="P187" s="294">
        <f>MONTH(N187)</f>
        <v>6</v>
      </c>
      <c r="Q187" s="286" t="str">
        <f>IF(P187&gt;9,CONCATENATE(O187,P187),CONCATENATE(O187,"0",P187))</f>
        <v>202106</v>
      </c>
      <c r="R187" s="275">
        <v>0</v>
      </c>
      <c r="S187" s="281">
        <v>0</v>
      </c>
      <c r="T187" s="281">
        <v>0</v>
      </c>
      <c r="U187" s="416"/>
      <c r="V187" s="313"/>
      <c r="W187" s="313"/>
      <c r="X187" s="313"/>
      <c r="Y18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7" s="352"/>
      <c r="AA187" s="306"/>
      <c r="AB187" s="306"/>
      <c r="AC187" s="306"/>
      <c r="AD187" s="306"/>
      <c r="AE187" s="306"/>
      <c r="AF187" s="306"/>
      <c r="AG187" s="306"/>
      <c r="AH187" s="306"/>
      <c r="AI187" s="306"/>
      <c r="AJ187" s="306"/>
      <c r="AK187" s="306"/>
      <c r="AL187" s="306"/>
      <c r="AM187" s="306"/>
      <c r="AN187" s="306"/>
      <c r="AO187" s="306"/>
      <c r="AP187" s="306"/>
      <c r="AQ187" s="306"/>
      <c r="AR187" s="305"/>
    </row>
    <row r="188" spans="1:44" s="8" customFormat="1" ht="38.25" customHeight="1" x14ac:dyDescent="0.2">
      <c r="A188" s="328" t="s">
        <v>49</v>
      </c>
      <c r="B188" s="328" t="s">
        <v>289</v>
      </c>
      <c r="C188" s="320" t="s">
        <v>294</v>
      </c>
      <c r="D188" s="328" t="s">
        <v>1034</v>
      </c>
      <c r="E188" s="328" t="s">
        <v>113</v>
      </c>
      <c r="F188" s="312" t="s">
        <v>680</v>
      </c>
      <c r="G188" s="415" t="s">
        <v>681</v>
      </c>
      <c r="H188" s="415" t="s">
        <v>682</v>
      </c>
      <c r="I188" s="379">
        <v>4556455.95</v>
      </c>
      <c r="J188" s="321">
        <f>-K2035/0.0833333333333333</f>
        <v>0</v>
      </c>
      <c r="K188" s="321"/>
      <c r="L188" s="322">
        <v>43698</v>
      </c>
      <c r="M188" s="322">
        <v>546594</v>
      </c>
      <c r="N188" s="323">
        <v>44403</v>
      </c>
      <c r="O188" s="324">
        <f>YEAR(N188)</f>
        <v>2021</v>
      </c>
      <c r="P188" s="324">
        <f>MONTH(N188)</f>
        <v>7</v>
      </c>
      <c r="Q188" s="325" t="str">
        <f>IF(P188&gt;9,CONCATENATE(O188,P188),CONCATENATE(O188,"0",P188))</f>
        <v>202107</v>
      </c>
      <c r="R188" s="311" t="s">
        <v>201</v>
      </c>
      <c r="S188" s="326">
        <v>0.03</v>
      </c>
      <c r="T188" s="326">
        <v>0.01</v>
      </c>
      <c r="U188" s="431"/>
      <c r="V188" s="306"/>
      <c r="W188" s="305"/>
      <c r="X188" s="306"/>
      <c r="Y18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8" s="352"/>
      <c r="AA188" s="305"/>
      <c r="AB188" s="305"/>
      <c r="AC188" s="305"/>
      <c r="AD188" s="305"/>
      <c r="AE188" s="305"/>
      <c r="AF188" s="305"/>
      <c r="AG188" s="305"/>
      <c r="AH188" s="305"/>
      <c r="AI188" s="305"/>
      <c r="AJ188" s="305"/>
      <c r="AK188" s="305"/>
      <c r="AL188" s="305"/>
      <c r="AM188" s="305"/>
      <c r="AN188" s="305"/>
      <c r="AO188" s="305"/>
      <c r="AP188" s="305"/>
      <c r="AQ188" s="305"/>
      <c r="AR188" s="305"/>
    </row>
    <row r="189" spans="1:44" s="8" customFormat="1" ht="38.25" customHeight="1" x14ac:dyDescent="0.2">
      <c r="A189" s="329" t="s">
        <v>49</v>
      </c>
      <c r="B189" s="328" t="s">
        <v>289</v>
      </c>
      <c r="C189" s="320" t="s">
        <v>294</v>
      </c>
      <c r="D189" s="329" t="s">
        <v>1029</v>
      </c>
      <c r="E189" s="314" t="s">
        <v>114</v>
      </c>
      <c r="F189" s="271" t="s">
        <v>690</v>
      </c>
      <c r="G189" s="417" t="s">
        <v>691</v>
      </c>
      <c r="H189" s="423" t="s">
        <v>697</v>
      </c>
      <c r="I189" s="383">
        <v>5570000</v>
      </c>
      <c r="J189" s="335">
        <f>-K2052/0.0833333333333333</f>
        <v>0</v>
      </c>
      <c r="K189" s="335"/>
      <c r="L189" s="318">
        <v>43733</v>
      </c>
      <c r="M189" s="274">
        <v>42599</v>
      </c>
      <c r="N189" s="318">
        <v>44424</v>
      </c>
      <c r="O189" s="336">
        <f>YEAR(N189)</f>
        <v>2021</v>
      </c>
      <c r="P189" s="324">
        <f>MONTH(N189)</f>
        <v>8</v>
      </c>
      <c r="Q189" s="337" t="str">
        <f>IF(P189&gt;9,CONCATENATE(O189,P189),CONCATENATE(O189,"0",P189))</f>
        <v>202108</v>
      </c>
      <c r="R189" s="311" t="s">
        <v>201</v>
      </c>
      <c r="S189" s="338">
        <v>0</v>
      </c>
      <c r="T189" s="338">
        <v>0</v>
      </c>
      <c r="U189" s="423"/>
      <c r="V189" s="306"/>
      <c r="W189" s="305"/>
      <c r="X189" s="306"/>
      <c r="Y18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9" s="352"/>
      <c r="AA189" s="306"/>
      <c r="AB189" s="306"/>
      <c r="AC189" s="306"/>
      <c r="AD189" s="306"/>
      <c r="AE189" s="306"/>
      <c r="AF189" s="306"/>
      <c r="AG189" s="306"/>
      <c r="AH189" s="306"/>
      <c r="AI189" s="306"/>
      <c r="AJ189" s="306"/>
      <c r="AK189" s="306"/>
      <c r="AL189" s="306"/>
      <c r="AM189" s="306"/>
      <c r="AN189" s="306"/>
      <c r="AO189" s="306"/>
      <c r="AP189" s="306"/>
      <c r="AQ189" s="306"/>
      <c r="AR189" s="306"/>
    </row>
    <row r="190" spans="1:44" s="8" customFormat="1" ht="38.25" customHeight="1" x14ac:dyDescent="0.2">
      <c r="A190" s="319" t="s">
        <v>49</v>
      </c>
      <c r="B190" s="319" t="s">
        <v>289</v>
      </c>
      <c r="C190" s="340" t="s">
        <v>294</v>
      </c>
      <c r="D190" s="319" t="s">
        <v>1021</v>
      </c>
      <c r="E190" s="314" t="s">
        <v>114</v>
      </c>
      <c r="F190" s="271" t="s">
        <v>690</v>
      </c>
      <c r="G190" s="417" t="s">
        <v>691</v>
      </c>
      <c r="H190" s="417" t="s">
        <v>563</v>
      </c>
      <c r="I190" s="382">
        <v>4400000</v>
      </c>
      <c r="J190" s="273">
        <f>-K2048/0.0833333333333333</f>
        <v>0</v>
      </c>
      <c r="K190" s="273"/>
      <c r="L190" s="318">
        <v>43733</v>
      </c>
      <c r="M190" s="274">
        <v>42599</v>
      </c>
      <c r="N190" s="274">
        <v>44424</v>
      </c>
      <c r="O190" s="295">
        <f>YEAR(N190)</f>
        <v>2021</v>
      </c>
      <c r="P190" s="294">
        <f>MONTH(N190)</f>
        <v>8</v>
      </c>
      <c r="Q190" s="291" t="str">
        <f>IF(P190&gt;9,CONCATENATE(O190,P190),CONCATENATE(O190,"0",P190))</f>
        <v>202108</v>
      </c>
      <c r="R190" s="311" t="s">
        <v>201</v>
      </c>
      <c r="S190" s="276">
        <v>0</v>
      </c>
      <c r="T190" s="276">
        <v>0</v>
      </c>
      <c r="U190" s="416"/>
      <c r="V190" s="315"/>
      <c r="W190" s="313"/>
      <c r="X190" s="315"/>
      <c r="Y19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0" s="332"/>
      <c r="AA190" s="315"/>
      <c r="AB190" s="315"/>
      <c r="AC190" s="315"/>
      <c r="AD190" s="315"/>
      <c r="AE190" s="315"/>
      <c r="AF190" s="315"/>
      <c r="AG190" s="315"/>
      <c r="AH190" s="315"/>
      <c r="AI190" s="315"/>
      <c r="AJ190" s="315"/>
      <c r="AK190" s="315"/>
      <c r="AL190" s="315"/>
      <c r="AM190" s="315"/>
      <c r="AN190" s="315"/>
      <c r="AO190" s="315"/>
      <c r="AP190" s="315"/>
      <c r="AQ190" s="315"/>
      <c r="AR190" s="305"/>
    </row>
    <row r="191" spans="1:44" s="8" customFormat="1" ht="38.25" customHeight="1" x14ac:dyDescent="0.2">
      <c r="A191" s="319" t="s">
        <v>49</v>
      </c>
      <c r="B191" s="319" t="s">
        <v>289</v>
      </c>
      <c r="C191" s="340" t="s">
        <v>294</v>
      </c>
      <c r="D191" s="319" t="s">
        <v>1022</v>
      </c>
      <c r="E191" s="314" t="s">
        <v>114</v>
      </c>
      <c r="F191" s="271" t="s">
        <v>690</v>
      </c>
      <c r="G191" s="417" t="s">
        <v>691</v>
      </c>
      <c r="H191" s="417" t="s">
        <v>692</v>
      </c>
      <c r="I191" s="382">
        <v>530000</v>
      </c>
      <c r="J191" s="273">
        <f>-K2049/0.0833333333333333</f>
        <v>0</v>
      </c>
      <c r="K191" s="273"/>
      <c r="L191" s="318">
        <v>43733</v>
      </c>
      <c r="M191" s="274">
        <v>42599</v>
      </c>
      <c r="N191" s="274">
        <v>44424</v>
      </c>
      <c r="O191" s="295">
        <f>YEAR(N191)</f>
        <v>2021</v>
      </c>
      <c r="P191" s="294">
        <f>MONTH(N191)</f>
        <v>8</v>
      </c>
      <c r="Q191" s="291" t="str">
        <f>IF(P191&gt;9,CONCATENATE(O191,P191),CONCATENATE(O191,"0",P191))</f>
        <v>202108</v>
      </c>
      <c r="R191" s="311" t="s">
        <v>201</v>
      </c>
      <c r="S191" s="276">
        <v>0</v>
      </c>
      <c r="T191" s="276">
        <v>0</v>
      </c>
      <c r="U191" s="416"/>
      <c r="V191" s="315"/>
      <c r="W191" s="313"/>
      <c r="X191" s="315"/>
      <c r="Y19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1" s="332"/>
      <c r="AA191" s="315"/>
      <c r="AB191" s="315"/>
      <c r="AC191" s="315"/>
      <c r="AD191" s="315"/>
      <c r="AE191" s="315"/>
      <c r="AF191" s="315"/>
      <c r="AG191" s="315"/>
      <c r="AH191" s="315"/>
      <c r="AI191" s="315"/>
      <c r="AJ191" s="315"/>
      <c r="AK191" s="315"/>
      <c r="AL191" s="315"/>
      <c r="AM191" s="315"/>
      <c r="AN191" s="315"/>
      <c r="AO191" s="315"/>
      <c r="AP191" s="315"/>
      <c r="AQ191" s="315"/>
      <c r="AR191" s="305"/>
    </row>
    <row r="192" spans="1:44" s="8" customFormat="1" ht="38.25" customHeight="1" x14ac:dyDescent="0.2">
      <c r="A192" s="319" t="s">
        <v>49</v>
      </c>
      <c r="B192" s="319" t="s">
        <v>289</v>
      </c>
      <c r="C192" s="340" t="s">
        <v>294</v>
      </c>
      <c r="D192" s="319" t="s">
        <v>1023</v>
      </c>
      <c r="E192" s="314" t="s">
        <v>114</v>
      </c>
      <c r="F192" s="271" t="s">
        <v>690</v>
      </c>
      <c r="G192" s="417" t="s">
        <v>691</v>
      </c>
      <c r="H192" s="417" t="s">
        <v>104</v>
      </c>
      <c r="I192" s="382">
        <v>4900000</v>
      </c>
      <c r="J192" s="273">
        <f>-K2048/0.0833333333333333</f>
        <v>0</v>
      </c>
      <c r="K192" s="273"/>
      <c r="L192" s="318">
        <v>43733</v>
      </c>
      <c r="M192" s="274">
        <v>42599</v>
      </c>
      <c r="N192" s="274">
        <v>44424</v>
      </c>
      <c r="O192" s="295">
        <f>YEAR(N192)</f>
        <v>2021</v>
      </c>
      <c r="P192" s="294">
        <f>MONTH(N192)</f>
        <v>8</v>
      </c>
      <c r="Q192" s="291" t="str">
        <f>IF(P192&gt;9,CONCATENATE(O192,P192),CONCATENATE(O192,"0",P192))</f>
        <v>202108</v>
      </c>
      <c r="R192" s="311" t="s">
        <v>201</v>
      </c>
      <c r="S192" s="276">
        <v>0</v>
      </c>
      <c r="T192" s="276">
        <v>0</v>
      </c>
      <c r="U192" s="416"/>
      <c r="V192" s="315"/>
      <c r="W192" s="313"/>
      <c r="X192" s="315"/>
      <c r="Y19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2" s="332"/>
      <c r="AA192" s="315"/>
      <c r="AB192" s="315"/>
      <c r="AC192" s="315"/>
      <c r="AD192" s="315"/>
      <c r="AE192" s="315"/>
      <c r="AF192" s="315"/>
      <c r="AG192" s="315"/>
      <c r="AH192" s="315"/>
      <c r="AI192" s="315"/>
      <c r="AJ192" s="315"/>
      <c r="AK192" s="315"/>
      <c r="AL192" s="315"/>
      <c r="AM192" s="315"/>
      <c r="AN192" s="315"/>
      <c r="AO192" s="315"/>
      <c r="AP192" s="315"/>
      <c r="AQ192" s="315"/>
      <c r="AR192" s="306"/>
    </row>
    <row r="193" spans="1:44" s="8" customFormat="1" ht="38.25" customHeight="1" x14ac:dyDescent="0.2">
      <c r="A193" s="319" t="s">
        <v>49</v>
      </c>
      <c r="B193" s="319" t="s">
        <v>289</v>
      </c>
      <c r="C193" s="340" t="s">
        <v>294</v>
      </c>
      <c r="D193" s="319" t="s">
        <v>1024</v>
      </c>
      <c r="E193" s="314" t="s">
        <v>114</v>
      </c>
      <c r="F193" s="271" t="s">
        <v>690</v>
      </c>
      <c r="G193" s="417" t="s">
        <v>691</v>
      </c>
      <c r="H193" s="417" t="s">
        <v>693</v>
      </c>
      <c r="I193" s="382">
        <v>20000</v>
      </c>
      <c r="J193" s="273">
        <f>-K2049/0.0833333333333333</f>
        <v>0</v>
      </c>
      <c r="K193" s="273"/>
      <c r="L193" s="318">
        <v>43733</v>
      </c>
      <c r="M193" s="274">
        <v>42599</v>
      </c>
      <c r="N193" s="274">
        <v>44424</v>
      </c>
      <c r="O193" s="295">
        <f>YEAR(N193)</f>
        <v>2021</v>
      </c>
      <c r="P193" s="294">
        <f>MONTH(N193)</f>
        <v>8</v>
      </c>
      <c r="Q193" s="291" t="str">
        <f>IF(P193&gt;9,CONCATENATE(O193,P193),CONCATENATE(O193,"0",P193))</f>
        <v>202108</v>
      </c>
      <c r="R193" s="311" t="s">
        <v>201</v>
      </c>
      <c r="S193" s="276">
        <v>0</v>
      </c>
      <c r="T193" s="276">
        <v>0</v>
      </c>
      <c r="U193" s="416"/>
      <c r="V193" s="315"/>
      <c r="W193" s="313"/>
      <c r="X193" s="315"/>
      <c r="Y19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3" s="332"/>
      <c r="AA193" s="315"/>
      <c r="AB193" s="315"/>
      <c r="AC193" s="315"/>
      <c r="AD193" s="315"/>
      <c r="AE193" s="315"/>
      <c r="AF193" s="315"/>
      <c r="AG193" s="315"/>
      <c r="AH193" s="315"/>
      <c r="AI193" s="315"/>
      <c r="AJ193" s="315"/>
      <c r="AK193" s="315"/>
      <c r="AL193" s="315"/>
      <c r="AM193" s="315"/>
      <c r="AN193" s="315"/>
      <c r="AO193" s="315"/>
      <c r="AP193" s="315"/>
      <c r="AQ193" s="315"/>
      <c r="AR193" s="305"/>
    </row>
    <row r="194" spans="1:44" s="8" customFormat="1" ht="38.25" customHeight="1" x14ac:dyDescent="0.2">
      <c r="A194" s="319" t="s">
        <v>49</v>
      </c>
      <c r="B194" s="319" t="s">
        <v>289</v>
      </c>
      <c r="C194" s="340" t="s">
        <v>294</v>
      </c>
      <c r="D194" s="319" t="s">
        <v>1025</v>
      </c>
      <c r="E194" s="314" t="s">
        <v>114</v>
      </c>
      <c r="F194" s="271" t="s">
        <v>690</v>
      </c>
      <c r="G194" s="417" t="s">
        <v>691</v>
      </c>
      <c r="H194" s="417" t="s">
        <v>561</v>
      </c>
      <c r="I194" s="382">
        <v>3700000</v>
      </c>
      <c r="J194" s="273">
        <f>-K2050/0.0833333333333333</f>
        <v>0</v>
      </c>
      <c r="K194" s="273"/>
      <c r="L194" s="318">
        <v>43733</v>
      </c>
      <c r="M194" s="274">
        <v>42599</v>
      </c>
      <c r="N194" s="274">
        <v>44424</v>
      </c>
      <c r="O194" s="295">
        <f>YEAR(N194)</f>
        <v>2021</v>
      </c>
      <c r="P194" s="294">
        <f>MONTH(N194)</f>
        <v>8</v>
      </c>
      <c r="Q194" s="291" t="str">
        <f>IF(P194&gt;9,CONCATENATE(O194,P194),CONCATENATE(O194,"0",P194))</f>
        <v>202108</v>
      </c>
      <c r="R194" s="311" t="s">
        <v>201</v>
      </c>
      <c r="S194" s="276">
        <v>0</v>
      </c>
      <c r="T194" s="276">
        <v>0</v>
      </c>
      <c r="U194" s="416"/>
      <c r="V194" s="315"/>
      <c r="W194" s="313"/>
      <c r="X194" s="315"/>
      <c r="Y19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4" s="332"/>
      <c r="AA194" s="315"/>
      <c r="AB194" s="315"/>
      <c r="AC194" s="315"/>
      <c r="AD194" s="315"/>
      <c r="AE194" s="315"/>
      <c r="AF194" s="315"/>
      <c r="AG194" s="315"/>
      <c r="AH194" s="315"/>
      <c r="AI194" s="315"/>
      <c r="AJ194" s="315"/>
      <c r="AK194" s="315"/>
      <c r="AL194" s="315"/>
      <c r="AM194" s="315"/>
      <c r="AN194" s="315"/>
      <c r="AO194" s="315"/>
      <c r="AP194" s="315"/>
      <c r="AQ194" s="315"/>
      <c r="AR194" s="305"/>
    </row>
    <row r="195" spans="1:44" s="8" customFormat="1" ht="38.25" customHeight="1" x14ac:dyDescent="0.2">
      <c r="A195" s="319" t="s">
        <v>49</v>
      </c>
      <c r="B195" s="319" t="s">
        <v>289</v>
      </c>
      <c r="C195" s="340" t="s">
        <v>294</v>
      </c>
      <c r="D195" s="319" t="s">
        <v>1026</v>
      </c>
      <c r="E195" s="314" t="s">
        <v>114</v>
      </c>
      <c r="F195" s="271" t="s">
        <v>690</v>
      </c>
      <c r="G195" s="417" t="s">
        <v>691</v>
      </c>
      <c r="H195" s="417" t="s">
        <v>694</v>
      </c>
      <c r="I195" s="382">
        <v>11430000</v>
      </c>
      <c r="J195" s="273">
        <f>-K2051/0.0833333333333333</f>
        <v>0</v>
      </c>
      <c r="K195" s="273"/>
      <c r="L195" s="318">
        <v>43733</v>
      </c>
      <c r="M195" s="274">
        <v>42599</v>
      </c>
      <c r="N195" s="274">
        <v>44424</v>
      </c>
      <c r="O195" s="295">
        <f>YEAR(N195)</f>
        <v>2021</v>
      </c>
      <c r="P195" s="294">
        <f>MONTH(N195)</f>
        <v>8</v>
      </c>
      <c r="Q195" s="291" t="str">
        <f>IF(P195&gt;9,CONCATENATE(O195,P195),CONCATENATE(O195,"0",P195))</f>
        <v>202108</v>
      </c>
      <c r="R195" s="311" t="s">
        <v>201</v>
      </c>
      <c r="S195" s="276">
        <v>0</v>
      </c>
      <c r="T195" s="276">
        <v>0</v>
      </c>
      <c r="U195" s="416"/>
      <c r="V195" s="315"/>
      <c r="W195" s="313"/>
      <c r="X195" s="315"/>
      <c r="Y19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5" s="332"/>
      <c r="AA195" s="315"/>
      <c r="AB195" s="315"/>
      <c r="AC195" s="315"/>
      <c r="AD195" s="315"/>
      <c r="AE195" s="315"/>
      <c r="AF195" s="315"/>
      <c r="AG195" s="315"/>
      <c r="AH195" s="315"/>
      <c r="AI195" s="315"/>
      <c r="AJ195" s="315"/>
      <c r="AK195" s="315"/>
      <c r="AL195" s="315"/>
      <c r="AM195" s="315"/>
      <c r="AN195" s="315"/>
      <c r="AO195" s="315"/>
      <c r="AP195" s="315"/>
      <c r="AQ195" s="315"/>
      <c r="AR195" s="305"/>
    </row>
    <row r="196" spans="1:44" s="8" customFormat="1" ht="38.25" customHeight="1" x14ac:dyDescent="0.2">
      <c r="A196" s="319" t="s">
        <v>49</v>
      </c>
      <c r="B196" s="319" t="s">
        <v>289</v>
      </c>
      <c r="C196" s="340" t="s">
        <v>294</v>
      </c>
      <c r="D196" s="319" t="s">
        <v>1027</v>
      </c>
      <c r="E196" s="314" t="s">
        <v>114</v>
      </c>
      <c r="F196" s="271" t="s">
        <v>690</v>
      </c>
      <c r="G196" s="417" t="s">
        <v>691</v>
      </c>
      <c r="H196" s="417" t="s">
        <v>695</v>
      </c>
      <c r="I196" s="382">
        <v>550000</v>
      </c>
      <c r="J196" s="273">
        <f>-K2052/0.0833333333333333</f>
        <v>0</v>
      </c>
      <c r="K196" s="273"/>
      <c r="L196" s="318">
        <v>43733</v>
      </c>
      <c r="M196" s="274">
        <v>42599</v>
      </c>
      <c r="N196" s="274">
        <v>44424</v>
      </c>
      <c r="O196" s="295">
        <f>YEAR(N196)</f>
        <v>2021</v>
      </c>
      <c r="P196" s="294">
        <f>MONTH(N196)</f>
        <v>8</v>
      </c>
      <c r="Q196" s="291" t="str">
        <f>IF(P196&gt;9,CONCATENATE(O196,P196),CONCATENATE(O196,"0",P196))</f>
        <v>202108</v>
      </c>
      <c r="R196" s="311" t="s">
        <v>201</v>
      </c>
      <c r="S196" s="276">
        <v>0</v>
      </c>
      <c r="T196" s="276">
        <v>0</v>
      </c>
      <c r="U196" s="416"/>
      <c r="V196" s="315"/>
      <c r="W196" s="313"/>
      <c r="X196" s="315"/>
      <c r="Y19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6" s="332"/>
      <c r="AA196" s="315"/>
      <c r="AB196" s="315"/>
      <c r="AC196" s="315"/>
      <c r="AD196" s="315"/>
      <c r="AE196" s="315"/>
      <c r="AF196" s="315"/>
      <c r="AG196" s="315"/>
      <c r="AH196" s="315"/>
      <c r="AI196" s="315"/>
      <c r="AJ196" s="315"/>
      <c r="AK196" s="315"/>
      <c r="AL196" s="315"/>
      <c r="AM196" s="315"/>
      <c r="AN196" s="315"/>
      <c r="AO196" s="315"/>
      <c r="AP196" s="315"/>
      <c r="AQ196" s="315"/>
      <c r="AR196" s="305"/>
    </row>
    <row r="197" spans="1:44" s="8" customFormat="1" ht="38.25" customHeight="1" x14ac:dyDescent="0.2">
      <c r="A197" s="319" t="s">
        <v>49</v>
      </c>
      <c r="B197" s="319" t="s">
        <v>289</v>
      </c>
      <c r="C197" s="340" t="s">
        <v>294</v>
      </c>
      <c r="D197" s="319" t="s">
        <v>1028</v>
      </c>
      <c r="E197" s="314" t="s">
        <v>114</v>
      </c>
      <c r="F197" s="271" t="s">
        <v>690</v>
      </c>
      <c r="G197" s="417" t="s">
        <v>691</v>
      </c>
      <c r="H197" s="417" t="s">
        <v>696</v>
      </c>
      <c r="I197" s="382">
        <v>2200000</v>
      </c>
      <c r="J197" s="273">
        <f>-K2052/0.0833333333333333</f>
        <v>0</v>
      </c>
      <c r="K197" s="273"/>
      <c r="L197" s="318">
        <v>43733</v>
      </c>
      <c r="M197" s="274">
        <v>42599</v>
      </c>
      <c r="N197" s="274">
        <v>44424</v>
      </c>
      <c r="O197" s="295">
        <f>YEAR(N197)</f>
        <v>2021</v>
      </c>
      <c r="P197" s="294">
        <f>MONTH(N197)</f>
        <v>8</v>
      </c>
      <c r="Q197" s="291" t="str">
        <f>IF(P197&gt;9,CONCATENATE(O197,P197),CONCATENATE(O197,"0",P197))</f>
        <v>202108</v>
      </c>
      <c r="R197" s="311" t="s">
        <v>201</v>
      </c>
      <c r="S197" s="276">
        <v>0</v>
      </c>
      <c r="T197" s="276">
        <v>0</v>
      </c>
      <c r="U197" s="416"/>
      <c r="V197" s="315"/>
      <c r="W197" s="313"/>
      <c r="X197" s="315"/>
      <c r="Y19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7" s="332"/>
      <c r="AA197" s="315"/>
      <c r="AB197" s="315"/>
      <c r="AC197" s="315"/>
      <c r="AD197" s="315"/>
      <c r="AE197" s="315"/>
      <c r="AF197" s="315"/>
      <c r="AG197" s="315"/>
      <c r="AH197" s="315"/>
      <c r="AI197" s="315"/>
      <c r="AJ197" s="315"/>
      <c r="AK197" s="315"/>
      <c r="AL197" s="315"/>
      <c r="AM197" s="315"/>
      <c r="AN197" s="315"/>
      <c r="AO197" s="315"/>
      <c r="AP197" s="315"/>
      <c r="AQ197" s="315"/>
      <c r="AR197" s="305"/>
    </row>
    <row r="198" spans="1:44" s="8" customFormat="1" ht="38.25" customHeight="1" x14ac:dyDescent="0.2">
      <c r="A198" s="319" t="s">
        <v>49</v>
      </c>
      <c r="B198" s="319" t="s">
        <v>289</v>
      </c>
      <c r="C198" s="340" t="s">
        <v>294</v>
      </c>
      <c r="D198" s="319" t="s">
        <v>1030</v>
      </c>
      <c r="E198" s="314" t="s">
        <v>114</v>
      </c>
      <c r="F198" s="271" t="s">
        <v>690</v>
      </c>
      <c r="G198" s="417" t="s">
        <v>691</v>
      </c>
      <c r="H198" s="417" t="s">
        <v>564</v>
      </c>
      <c r="I198" s="382">
        <v>4270000</v>
      </c>
      <c r="J198" s="273">
        <f>-K2045/0.0833333333333333</f>
        <v>0</v>
      </c>
      <c r="K198" s="273"/>
      <c r="L198" s="318">
        <v>43733</v>
      </c>
      <c r="M198" s="274">
        <v>42599</v>
      </c>
      <c r="N198" s="274">
        <v>44424</v>
      </c>
      <c r="O198" s="295">
        <f>YEAR(N198)</f>
        <v>2021</v>
      </c>
      <c r="P198" s="294">
        <f>MONTH(N198)</f>
        <v>8</v>
      </c>
      <c r="Q198" s="291" t="str">
        <f>IF(P198&gt;9,CONCATENATE(O198,P198),CONCATENATE(O198,"0",P198))</f>
        <v>202108</v>
      </c>
      <c r="R198" s="311" t="s">
        <v>201</v>
      </c>
      <c r="S198" s="276">
        <v>0</v>
      </c>
      <c r="T198" s="276">
        <v>0</v>
      </c>
      <c r="U198" s="416"/>
      <c r="V198" s="315"/>
      <c r="W198" s="313"/>
      <c r="X198" s="315"/>
      <c r="Y19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8" s="332"/>
      <c r="AA198" s="315"/>
      <c r="AB198" s="315"/>
      <c r="AC198" s="315"/>
      <c r="AD198" s="315"/>
      <c r="AE198" s="315"/>
      <c r="AF198" s="315"/>
      <c r="AG198" s="315"/>
      <c r="AH198" s="315"/>
      <c r="AI198" s="315"/>
      <c r="AJ198" s="315"/>
      <c r="AK198" s="315"/>
      <c r="AL198" s="315"/>
      <c r="AM198" s="315"/>
      <c r="AN198" s="315"/>
      <c r="AO198" s="315"/>
      <c r="AP198" s="315"/>
      <c r="AQ198" s="315"/>
      <c r="AR198" s="305"/>
    </row>
    <row r="199" spans="1:44" s="8" customFormat="1" ht="38.25" customHeight="1" x14ac:dyDescent="0.2">
      <c r="A199" s="319" t="s">
        <v>49</v>
      </c>
      <c r="B199" s="319" t="s">
        <v>289</v>
      </c>
      <c r="C199" s="340" t="s">
        <v>294</v>
      </c>
      <c r="D199" s="319" t="s">
        <v>1031</v>
      </c>
      <c r="E199" s="314" t="s">
        <v>114</v>
      </c>
      <c r="F199" s="271" t="s">
        <v>690</v>
      </c>
      <c r="G199" s="417" t="s">
        <v>691</v>
      </c>
      <c r="H199" s="417" t="s">
        <v>698</v>
      </c>
      <c r="I199" s="382">
        <v>600000</v>
      </c>
      <c r="J199" s="273">
        <f>-K2046/0.0833333333333333</f>
        <v>0</v>
      </c>
      <c r="K199" s="273"/>
      <c r="L199" s="318">
        <v>43733</v>
      </c>
      <c r="M199" s="274">
        <v>42599</v>
      </c>
      <c r="N199" s="274">
        <v>44424</v>
      </c>
      <c r="O199" s="295">
        <f>YEAR(N199)</f>
        <v>2021</v>
      </c>
      <c r="P199" s="294">
        <f>MONTH(N199)</f>
        <v>8</v>
      </c>
      <c r="Q199" s="291" t="str">
        <f>IF(P199&gt;9,CONCATENATE(O199,P199),CONCATENATE(O199,"0",P199))</f>
        <v>202108</v>
      </c>
      <c r="R199" s="311" t="s">
        <v>201</v>
      </c>
      <c r="S199" s="276">
        <v>0</v>
      </c>
      <c r="T199" s="276">
        <v>0</v>
      </c>
      <c r="U199" s="416"/>
      <c r="V199" s="315"/>
      <c r="W199" s="313"/>
      <c r="X199" s="315"/>
      <c r="Y19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9" s="332"/>
      <c r="AA199" s="315"/>
      <c r="AB199" s="315"/>
      <c r="AC199" s="315"/>
      <c r="AD199" s="315"/>
      <c r="AE199" s="315"/>
      <c r="AF199" s="315"/>
      <c r="AG199" s="315"/>
      <c r="AH199" s="315"/>
      <c r="AI199" s="315"/>
      <c r="AJ199" s="315"/>
      <c r="AK199" s="315"/>
      <c r="AL199" s="315"/>
      <c r="AM199" s="315"/>
      <c r="AN199" s="315"/>
      <c r="AO199" s="315"/>
      <c r="AP199" s="315"/>
      <c r="AQ199" s="315"/>
      <c r="AR199" s="305"/>
    </row>
    <row r="200" spans="1:44" s="8" customFormat="1" ht="38.25" customHeight="1" x14ac:dyDescent="0.2">
      <c r="A200" s="319" t="s">
        <v>49</v>
      </c>
      <c r="B200" s="319" t="s">
        <v>289</v>
      </c>
      <c r="C200" s="340" t="s">
        <v>294</v>
      </c>
      <c r="D200" s="316" t="s">
        <v>1032</v>
      </c>
      <c r="E200" s="314" t="s">
        <v>114</v>
      </c>
      <c r="F200" s="271" t="s">
        <v>690</v>
      </c>
      <c r="G200" s="417" t="s">
        <v>691</v>
      </c>
      <c r="H200" s="417" t="s">
        <v>699</v>
      </c>
      <c r="I200" s="382">
        <v>530000</v>
      </c>
      <c r="J200" s="273">
        <f>-K2047/0.0833333333333333</f>
        <v>0</v>
      </c>
      <c r="K200" s="273"/>
      <c r="L200" s="318">
        <v>43733</v>
      </c>
      <c r="M200" s="274">
        <v>42599</v>
      </c>
      <c r="N200" s="274">
        <v>44424</v>
      </c>
      <c r="O200" s="295">
        <f>YEAR(N200)</f>
        <v>2021</v>
      </c>
      <c r="P200" s="294">
        <f>MONTH(N200)</f>
        <v>8</v>
      </c>
      <c r="Q200" s="291" t="str">
        <f>IF(P200&gt;9,CONCATENATE(O200,P200),CONCATENATE(O200,"0",P200))</f>
        <v>202108</v>
      </c>
      <c r="R200" s="311" t="s">
        <v>201</v>
      </c>
      <c r="S200" s="276">
        <v>0</v>
      </c>
      <c r="T200" s="276">
        <v>0</v>
      </c>
      <c r="U200" s="416"/>
      <c r="V200" s="315"/>
      <c r="W200" s="313"/>
      <c r="X200" s="315"/>
      <c r="Y20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0" s="332"/>
      <c r="AA200" s="315"/>
      <c r="AB200" s="315"/>
      <c r="AC200" s="315"/>
      <c r="AD200" s="315"/>
      <c r="AE200" s="315"/>
      <c r="AF200" s="315"/>
      <c r="AG200" s="315"/>
      <c r="AH200" s="315"/>
      <c r="AI200" s="315"/>
      <c r="AJ200" s="315"/>
      <c r="AK200" s="315"/>
      <c r="AL200" s="315"/>
      <c r="AM200" s="315"/>
      <c r="AN200" s="315"/>
      <c r="AO200" s="315"/>
      <c r="AP200" s="315"/>
      <c r="AQ200" s="315"/>
      <c r="AR200" s="305"/>
    </row>
    <row r="201" spans="1:44" s="8" customFormat="1" ht="38.25" customHeight="1" x14ac:dyDescent="0.2">
      <c r="A201" s="319" t="s">
        <v>49</v>
      </c>
      <c r="B201" s="319" t="s">
        <v>289</v>
      </c>
      <c r="C201" s="340" t="s">
        <v>294</v>
      </c>
      <c r="D201" s="316" t="s">
        <v>1033</v>
      </c>
      <c r="E201" s="314" t="s">
        <v>114</v>
      </c>
      <c r="F201" s="271" t="s">
        <v>690</v>
      </c>
      <c r="G201" s="417" t="s">
        <v>691</v>
      </c>
      <c r="H201" s="417" t="s">
        <v>562</v>
      </c>
      <c r="I201" s="382">
        <v>900000</v>
      </c>
      <c r="J201" s="273">
        <f>-K2048/0.0833333333333333</f>
        <v>0</v>
      </c>
      <c r="K201" s="273"/>
      <c r="L201" s="318">
        <v>43733</v>
      </c>
      <c r="M201" s="274">
        <v>42599</v>
      </c>
      <c r="N201" s="274">
        <v>44424</v>
      </c>
      <c r="O201" s="295">
        <f>YEAR(N201)</f>
        <v>2021</v>
      </c>
      <c r="P201" s="294">
        <f>MONTH(N201)</f>
        <v>8</v>
      </c>
      <c r="Q201" s="291" t="str">
        <f>IF(P201&gt;9,CONCATENATE(O201,P201),CONCATENATE(O201,"0",P201))</f>
        <v>202108</v>
      </c>
      <c r="R201" s="311" t="s">
        <v>201</v>
      </c>
      <c r="S201" s="276">
        <v>0</v>
      </c>
      <c r="T201" s="276">
        <v>0</v>
      </c>
      <c r="U201" s="416"/>
      <c r="V201" s="315"/>
      <c r="W201" s="313"/>
      <c r="X201" s="315"/>
      <c r="Y20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1" s="332"/>
      <c r="AA201" s="315"/>
      <c r="AB201" s="315"/>
      <c r="AC201" s="315"/>
      <c r="AD201" s="315"/>
      <c r="AE201" s="315"/>
      <c r="AF201" s="315"/>
      <c r="AG201" s="315"/>
      <c r="AH201" s="315"/>
      <c r="AI201" s="315"/>
      <c r="AJ201" s="315"/>
      <c r="AK201" s="315"/>
      <c r="AL201" s="315"/>
      <c r="AM201" s="315"/>
      <c r="AN201" s="315"/>
      <c r="AO201" s="315"/>
      <c r="AP201" s="315"/>
      <c r="AQ201" s="315"/>
      <c r="AR201" s="305"/>
    </row>
    <row r="202" spans="1:44" s="8" customFormat="1" ht="38.25" customHeight="1" x14ac:dyDescent="0.2">
      <c r="A202" s="319" t="s">
        <v>49</v>
      </c>
      <c r="B202" s="328"/>
      <c r="C202" s="320"/>
      <c r="D202" s="328" t="s">
        <v>1145</v>
      </c>
      <c r="E202" s="328" t="s">
        <v>117</v>
      </c>
      <c r="F202" s="312" t="s">
        <v>20</v>
      </c>
      <c r="G202" s="415" t="s">
        <v>1146</v>
      </c>
      <c r="H202" s="415" t="s">
        <v>941</v>
      </c>
      <c r="I202" s="379">
        <v>7560711.5599999996</v>
      </c>
      <c r="J202" s="321">
        <f>-K2019/0.0833333333333333</f>
        <v>0</v>
      </c>
      <c r="K202" s="321"/>
      <c r="L202" s="322">
        <v>42585</v>
      </c>
      <c r="M202" s="322">
        <v>42585</v>
      </c>
      <c r="N202" s="323">
        <v>44437</v>
      </c>
      <c r="O202" s="324">
        <f>YEAR(N202)</f>
        <v>2021</v>
      </c>
      <c r="P202" s="324">
        <f>MONTH(N202)</f>
        <v>8</v>
      </c>
      <c r="Q202" s="325" t="str">
        <f>IF(P202&gt;9,CONCATENATE(O202,P202),CONCATENATE(O202,"0",P202))</f>
        <v>202108</v>
      </c>
      <c r="R202" s="343">
        <v>0</v>
      </c>
      <c r="S202" s="281">
        <v>0</v>
      </c>
      <c r="T202" s="281">
        <v>0</v>
      </c>
      <c r="U202" s="423"/>
      <c r="V202" s="306"/>
      <c r="W202" s="305"/>
      <c r="X202" s="306"/>
      <c r="Y20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2" s="352"/>
      <c r="AA202" s="306"/>
      <c r="AB202" s="306"/>
      <c r="AC202" s="306"/>
      <c r="AD202" s="306"/>
      <c r="AE202" s="306"/>
      <c r="AF202" s="306"/>
      <c r="AG202" s="306"/>
      <c r="AH202" s="306"/>
      <c r="AI202" s="306"/>
      <c r="AJ202" s="306"/>
      <c r="AK202" s="306"/>
      <c r="AL202" s="306"/>
      <c r="AM202" s="306"/>
      <c r="AN202" s="306"/>
      <c r="AO202" s="306"/>
      <c r="AP202" s="306"/>
      <c r="AQ202" s="306"/>
      <c r="AR202" s="306"/>
    </row>
    <row r="203" spans="1:44" s="8" customFormat="1" ht="38.25" customHeight="1" x14ac:dyDescent="0.2">
      <c r="A203" s="314" t="s">
        <v>49</v>
      </c>
      <c r="B203" s="329"/>
      <c r="C203" s="320"/>
      <c r="D203" s="329" t="s">
        <v>1363</v>
      </c>
      <c r="E203" s="329" t="s">
        <v>114</v>
      </c>
      <c r="F203" s="317" t="s">
        <v>25</v>
      </c>
      <c r="G203" s="423" t="s">
        <v>1364</v>
      </c>
      <c r="H203" s="423" t="s">
        <v>1365</v>
      </c>
      <c r="I203" s="383">
        <v>2577540.86</v>
      </c>
      <c r="J203" s="335">
        <f>-K2036/0.0833333333333333</f>
        <v>0</v>
      </c>
      <c r="K203" s="335"/>
      <c r="L203" s="318">
        <v>42956</v>
      </c>
      <c r="M203" s="318">
        <v>42956</v>
      </c>
      <c r="N203" s="318">
        <v>44469</v>
      </c>
      <c r="O203" s="336">
        <f>YEAR(N203)</f>
        <v>2021</v>
      </c>
      <c r="P203" s="324">
        <f>MONTH(N203)</f>
        <v>9</v>
      </c>
      <c r="Q203" s="337" t="str">
        <f>IF(P203&gt;9,CONCATENATE(O203,P203),CONCATENATE(O203,"0",P203))</f>
        <v>202109</v>
      </c>
      <c r="R203" s="275" t="s">
        <v>162</v>
      </c>
      <c r="S203" s="338">
        <v>0</v>
      </c>
      <c r="T203" s="338">
        <v>0</v>
      </c>
      <c r="U203" s="423"/>
      <c r="V203" s="305"/>
      <c r="W203" s="305"/>
      <c r="X203" s="305"/>
      <c r="Y20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3" s="352"/>
      <c r="AA203" s="306"/>
      <c r="AB203" s="306"/>
      <c r="AC203" s="306"/>
      <c r="AD203" s="306"/>
      <c r="AE203" s="306"/>
      <c r="AF203" s="306"/>
      <c r="AG203" s="306"/>
      <c r="AH203" s="306"/>
      <c r="AI203" s="306"/>
      <c r="AJ203" s="306"/>
      <c r="AK203" s="306"/>
      <c r="AL203" s="306"/>
      <c r="AM203" s="306"/>
      <c r="AN203" s="306"/>
      <c r="AO203" s="306"/>
      <c r="AP203" s="306"/>
      <c r="AQ203" s="306"/>
      <c r="AR203" s="305"/>
    </row>
    <row r="204" spans="1:44" s="8" customFormat="1" ht="38.25" customHeight="1" x14ac:dyDescent="0.2">
      <c r="A204" s="319" t="s">
        <v>49</v>
      </c>
      <c r="B204" s="328"/>
      <c r="C204" s="320"/>
      <c r="D204" s="328" t="s">
        <v>1246</v>
      </c>
      <c r="E204" s="328" t="s">
        <v>116</v>
      </c>
      <c r="F204" s="312" t="s">
        <v>20</v>
      </c>
      <c r="G204" s="415" t="s">
        <v>1247</v>
      </c>
      <c r="H204" s="415" t="s">
        <v>1248</v>
      </c>
      <c r="I204" s="379">
        <v>3000000</v>
      </c>
      <c r="J204" s="321">
        <f>-K2030/0.0833333333333333</f>
        <v>0</v>
      </c>
      <c r="K204" s="321"/>
      <c r="L204" s="322">
        <v>42886</v>
      </c>
      <c r="M204" s="322">
        <v>42886</v>
      </c>
      <c r="N204" s="323">
        <v>44711</v>
      </c>
      <c r="O204" s="324">
        <f>YEAR(N204)</f>
        <v>2022</v>
      </c>
      <c r="P204" s="324">
        <f>MONTH(N204)</f>
        <v>5</v>
      </c>
      <c r="Q204" s="325" t="str">
        <f>IF(P204&gt;9,CONCATENATE(O204,P204),CONCATENATE(O204,"0",P204))</f>
        <v>202205</v>
      </c>
      <c r="R204" s="311">
        <v>0</v>
      </c>
      <c r="S204" s="326">
        <v>0</v>
      </c>
      <c r="T204" s="326">
        <v>0</v>
      </c>
      <c r="U204" s="415" t="s">
        <v>1249</v>
      </c>
      <c r="V204" s="305"/>
      <c r="W204" s="305"/>
      <c r="X204" s="305"/>
      <c r="Y20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4" s="305"/>
      <c r="AA204" s="305"/>
      <c r="AB204" s="305"/>
      <c r="AC204" s="305"/>
      <c r="AD204" s="305"/>
      <c r="AE204" s="305"/>
      <c r="AF204" s="305"/>
      <c r="AG204" s="305"/>
      <c r="AH204" s="305"/>
      <c r="AI204" s="305"/>
      <c r="AJ204" s="305"/>
      <c r="AK204" s="305"/>
      <c r="AL204" s="305"/>
      <c r="AM204" s="305"/>
      <c r="AN204" s="305"/>
      <c r="AO204" s="305"/>
      <c r="AP204" s="305"/>
      <c r="AQ204" s="305"/>
      <c r="AR204" s="306"/>
    </row>
    <row r="205" spans="1:44" s="8" customFormat="1" ht="38.25" customHeight="1" x14ac:dyDescent="0.2">
      <c r="A205" s="328" t="s">
        <v>49</v>
      </c>
      <c r="B205" s="328"/>
      <c r="C205" s="320"/>
      <c r="D205" s="328" t="s">
        <v>1332</v>
      </c>
      <c r="E205" s="328" t="s">
        <v>1333</v>
      </c>
      <c r="F205" s="312" t="s">
        <v>1335</v>
      </c>
      <c r="G205" s="415" t="s">
        <v>1336</v>
      </c>
      <c r="H205" s="415" t="s">
        <v>1334</v>
      </c>
      <c r="I205" s="379">
        <v>423803</v>
      </c>
      <c r="J205" s="321">
        <f>-K2033/0.0833333333333333</f>
        <v>0</v>
      </c>
      <c r="K205" s="321"/>
      <c r="L205" s="322">
        <v>42935</v>
      </c>
      <c r="M205" s="322">
        <v>42935</v>
      </c>
      <c r="N205" s="323">
        <v>44760</v>
      </c>
      <c r="O205" s="324">
        <f>YEAR(N205)</f>
        <v>2022</v>
      </c>
      <c r="P205" s="324">
        <f>MONTH(N205)</f>
        <v>7</v>
      </c>
      <c r="Q205" s="325" t="str">
        <f>IF(P205&gt;9,CONCATENATE(O205,P205),CONCATENATE(O205,"0",P205))</f>
        <v>202207</v>
      </c>
      <c r="R205" s="311" t="s">
        <v>162</v>
      </c>
      <c r="S205" s="326">
        <v>0</v>
      </c>
      <c r="T205" s="326">
        <v>0</v>
      </c>
      <c r="U205" s="431"/>
      <c r="V205" s="306"/>
      <c r="W205" s="305"/>
      <c r="X205" s="306"/>
      <c r="Y20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5" s="352"/>
      <c r="AA205" s="305"/>
      <c r="AB205" s="305"/>
      <c r="AC205" s="305"/>
      <c r="AD205" s="305"/>
      <c r="AE205" s="305"/>
      <c r="AF205" s="305"/>
      <c r="AG205" s="305"/>
      <c r="AH205" s="305"/>
      <c r="AI205" s="305"/>
      <c r="AJ205" s="305"/>
      <c r="AK205" s="305"/>
      <c r="AL205" s="305"/>
      <c r="AM205" s="305"/>
      <c r="AN205" s="305"/>
      <c r="AO205" s="305"/>
      <c r="AP205" s="305"/>
      <c r="AQ205" s="305"/>
      <c r="AR205" s="305"/>
    </row>
    <row r="206" spans="1:44" s="8" customFormat="1" ht="38.25" customHeight="1" x14ac:dyDescent="0.2">
      <c r="A206" s="328" t="s">
        <v>49</v>
      </c>
      <c r="B206" s="319"/>
      <c r="C206" s="340"/>
      <c r="D206" s="327" t="s">
        <v>2611</v>
      </c>
      <c r="E206" s="328" t="s">
        <v>114</v>
      </c>
      <c r="F206" s="312" t="s">
        <v>2612</v>
      </c>
      <c r="G206" s="416" t="s">
        <v>2613</v>
      </c>
      <c r="H206" s="422" t="s">
        <v>2614</v>
      </c>
      <c r="I206" s="381">
        <v>400000</v>
      </c>
      <c r="J206" s="278">
        <f>-K2205/0.0833333333333333</f>
        <v>0</v>
      </c>
      <c r="K206" s="278"/>
      <c r="L206" s="279">
        <v>43677</v>
      </c>
      <c r="M206" s="279">
        <v>43677</v>
      </c>
      <c r="N206" s="280">
        <v>44772</v>
      </c>
      <c r="O206" s="294">
        <f>YEAR(N206)</f>
        <v>2022</v>
      </c>
      <c r="P206" s="294">
        <f>MONTH(N206)</f>
        <v>7</v>
      </c>
      <c r="Q206" s="286" t="str">
        <f>IF(P206&gt;9,CONCATENATE(O206,P206),CONCATENATE(O206,"0",P206))</f>
        <v>202207</v>
      </c>
      <c r="R206" s="311">
        <v>0</v>
      </c>
      <c r="S206" s="281">
        <v>0.05</v>
      </c>
      <c r="T206" s="281">
        <v>0.05</v>
      </c>
      <c r="U206" s="416"/>
      <c r="V206" s="313"/>
      <c r="W206" s="313"/>
      <c r="X206" s="313"/>
      <c r="Y20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6" s="352"/>
      <c r="AA206" s="306"/>
      <c r="AB206" s="306"/>
      <c r="AC206" s="306"/>
      <c r="AD206" s="306"/>
      <c r="AE206" s="306"/>
      <c r="AF206" s="306"/>
      <c r="AG206" s="306"/>
      <c r="AH206" s="306"/>
      <c r="AI206" s="306"/>
      <c r="AJ206" s="306"/>
      <c r="AK206" s="306"/>
      <c r="AL206" s="306"/>
      <c r="AM206" s="306"/>
      <c r="AN206" s="306"/>
      <c r="AO206" s="306"/>
      <c r="AP206" s="306"/>
      <c r="AQ206" s="306"/>
      <c r="AR206" s="306"/>
    </row>
    <row r="207" spans="1:44" s="8" customFormat="1" ht="38.25" customHeight="1" x14ac:dyDescent="0.2">
      <c r="A207" s="319" t="s">
        <v>49</v>
      </c>
      <c r="B207" s="319" t="s">
        <v>289</v>
      </c>
      <c r="C207" s="340" t="s">
        <v>294</v>
      </c>
      <c r="D207" s="316" t="s">
        <v>656</v>
      </c>
      <c r="E207" s="314" t="s">
        <v>113</v>
      </c>
      <c r="F207" s="271" t="s">
        <v>20</v>
      </c>
      <c r="G207" s="417" t="s">
        <v>205</v>
      </c>
      <c r="H207" s="417" t="s">
        <v>206</v>
      </c>
      <c r="I207" s="382">
        <v>2223900</v>
      </c>
      <c r="J207" s="273">
        <f>-K2703/0.0833333333333333</f>
        <v>0</v>
      </c>
      <c r="K207" s="273"/>
      <c r="L207" s="279">
        <v>42536</v>
      </c>
      <c r="M207" s="279">
        <v>42541</v>
      </c>
      <c r="N207" s="274">
        <v>44773</v>
      </c>
      <c r="O207" s="295">
        <f>YEAR(N207)</f>
        <v>2022</v>
      </c>
      <c r="P207" s="294">
        <f>MONTH(N207)</f>
        <v>7</v>
      </c>
      <c r="Q207" s="291" t="str">
        <f>IF(P207&gt;9,CONCATENATE(O207,P207),CONCATENATE(O207,"0",P207))</f>
        <v>202207</v>
      </c>
      <c r="R207" s="311">
        <v>0</v>
      </c>
      <c r="S207" s="276">
        <v>0</v>
      </c>
      <c r="T207" s="276">
        <v>0</v>
      </c>
      <c r="U207" s="435"/>
      <c r="V207" s="313"/>
      <c r="W207" s="313"/>
      <c r="X207" s="313"/>
      <c r="Y20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7" s="352"/>
      <c r="AA207" s="306"/>
      <c r="AB207" s="306"/>
      <c r="AC207" s="306"/>
      <c r="AD207" s="306"/>
      <c r="AE207" s="306"/>
      <c r="AF207" s="306"/>
      <c r="AG207" s="306"/>
      <c r="AH207" s="306"/>
      <c r="AI207" s="306"/>
      <c r="AJ207" s="306"/>
      <c r="AK207" s="306"/>
      <c r="AL207" s="306"/>
      <c r="AM207" s="306"/>
      <c r="AN207" s="306"/>
      <c r="AO207" s="306"/>
      <c r="AP207" s="306"/>
      <c r="AQ207" s="306"/>
      <c r="AR207" s="305"/>
    </row>
    <row r="208" spans="1:44" s="8" customFormat="1" ht="38.25" customHeight="1" x14ac:dyDescent="0.2">
      <c r="A208" s="329" t="s">
        <v>49</v>
      </c>
      <c r="B208" s="329" t="s">
        <v>289</v>
      </c>
      <c r="C208" s="320" t="s">
        <v>294</v>
      </c>
      <c r="D208" s="329" t="s">
        <v>957</v>
      </c>
      <c r="E208" s="329" t="s">
        <v>113</v>
      </c>
      <c r="F208" s="317" t="s">
        <v>20</v>
      </c>
      <c r="G208" s="423" t="s">
        <v>958</v>
      </c>
      <c r="H208" s="423" t="s">
        <v>959</v>
      </c>
      <c r="I208" s="383">
        <v>7500000</v>
      </c>
      <c r="J208" s="274">
        <v>42767</v>
      </c>
      <c r="K208" s="274">
        <v>42772</v>
      </c>
      <c r="L208" s="274">
        <v>43054</v>
      </c>
      <c r="M208" s="322">
        <v>43054</v>
      </c>
      <c r="N208" s="322">
        <v>44773</v>
      </c>
      <c r="O208" s="333">
        <f>YEAR(N208)</f>
        <v>2022</v>
      </c>
      <c r="P208" s="374">
        <f>MONTH(N208)</f>
        <v>7</v>
      </c>
      <c r="Q208" s="334" t="str">
        <f>IF(P208&gt;9,CONCATENATE(O208,P208),CONCATENATE(O208,"0",P208))</f>
        <v>202207</v>
      </c>
      <c r="R208" s="311" t="s">
        <v>201</v>
      </c>
      <c r="S208" s="326">
        <v>0</v>
      </c>
      <c r="T208" s="326">
        <v>0</v>
      </c>
      <c r="U208" s="415"/>
      <c r="V208" s="306"/>
      <c r="W208" s="306"/>
      <c r="X208" s="352"/>
      <c r="Y20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8" s="352"/>
      <c r="AA208" s="306"/>
      <c r="AB208" s="306"/>
      <c r="AC208" s="306"/>
      <c r="AD208" s="306"/>
      <c r="AE208" s="306"/>
      <c r="AF208" s="306"/>
      <c r="AG208" s="306"/>
      <c r="AH208" s="306"/>
      <c r="AI208" s="306"/>
      <c r="AJ208" s="306"/>
      <c r="AK208" s="306"/>
      <c r="AL208" s="306"/>
      <c r="AM208" s="306"/>
      <c r="AN208" s="306"/>
      <c r="AO208" s="306"/>
      <c r="AP208" s="306"/>
      <c r="AQ208" s="306"/>
      <c r="AR208" s="306"/>
    </row>
    <row r="209" spans="1:100" s="8" customFormat="1" ht="38.25" customHeight="1" x14ac:dyDescent="0.2">
      <c r="A209" s="319" t="s">
        <v>49</v>
      </c>
      <c r="B209" s="328"/>
      <c r="C209" s="320"/>
      <c r="D209" s="327" t="s">
        <v>1156</v>
      </c>
      <c r="E209" s="328" t="s">
        <v>113</v>
      </c>
      <c r="F209" s="312" t="s">
        <v>20</v>
      </c>
      <c r="G209" s="415" t="s">
        <v>1157</v>
      </c>
      <c r="H209" s="415" t="s">
        <v>1158</v>
      </c>
      <c r="I209" s="379">
        <v>204000.13</v>
      </c>
      <c r="J209" s="321">
        <f>-K2024/0.0833333333333333</f>
        <v>0</v>
      </c>
      <c r="K209" s="321"/>
      <c r="L209" s="322">
        <v>41913</v>
      </c>
      <c r="M209" s="322">
        <v>41913</v>
      </c>
      <c r="N209" s="323">
        <v>44834</v>
      </c>
      <c r="O209" s="324">
        <f>YEAR(N209)</f>
        <v>2022</v>
      </c>
      <c r="P209" s="324">
        <f>MONTH(N209)</f>
        <v>9</v>
      </c>
      <c r="Q209" s="325" t="str">
        <f>IF(P209&gt;9,CONCATENATE(O209,P209),CONCATENATE(O209,"0",P209))</f>
        <v>202209</v>
      </c>
      <c r="R209" s="311">
        <v>0</v>
      </c>
      <c r="S209" s="326">
        <v>0</v>
      </c>
      <c r="T209" s="326">
        <v>0</v>
      </c>
      <c r="U209" s="415"/>
      <c r="V209" s="306"/>
      <c r="W209" s="305"/>
      <c r="X209" s="306"/>
      <c r="Y20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9" s="352"/>
      <c r="AA209" s="306"/>
      <c r="AB209" s="306"/>
      <c r="AC209" s="306"/>
      <c r="AD209" s="306"/>
      <c r="AE209" s="306"/>
      <c r="AF209" s="306"/>
      <c r="AG209" s="306"/>
      <c r="AH209" s="306"/>
      <c r="AI209" s="306"/>
      <c r="AJ209" s="306"/>
      <c r="AK209" s="306"/>
      <c r="AL209" s="306"/>
      <c r="AM209" s="306"/>
      <c r="AN209" s="306"/>
      <c r="AO209" s="306"/>
      <c r="AP209" s="306"/>
      <c r="AQ209" s="306"/>
      <c r="AR209" s="305"/>
    </row>
    <row r="210" spans="1:100" s="8" customFormat="1" ht="38.25" customHeight="1" x14ac:dyDescent="0.2">
      <c r="A210" s="319" t="s">
        <v>49</v>
      </c>
      <c r="B210" s="319"/>
      <c r="C210" s="340"/>
      <c r="D210" s="327" t="s">
        <v>2107</v>
      </c>
      <c r="E210" s="314" t="s">
        <v>115</v>
      </c>
      <c r="F210" s="271" t="s">
        <v>20</v>
      </c>
      <c r="G210" s="417" t="s">
        <v>1732</v>
      </c>
      <c r="H210" s="417" t="s">
        <v>1733</v>
      </c>
      <c r="I210" s="382">
        <v>1564338</v>
      </c>
      <c r="J210" s="273">
        <f>-K2089/0.0833333333333333</f>
        <v>0</v>
      </c>
      <c r="K210" s="273"/>
      <c r="L210" s="274">
        <v>43390</v>
      </c>
      <c r="M210" s="274">
        <v>43390</v>
      </c>
      <c r="N210" s="274">
        <v>45215</v>
      </c>
      <c r="O210" s="295">
        <f>YEAR(N210)</f>
        <v>2023</v>
      </c>
      <c r="P210" s="294">
        <f>MONTH(N210)</f>
        <v>10</v>
      </c>
      <c r="Q210" s="291" t="str">
        <f>IF(P210&gt;9,CONCATENATE(O210,P210),CONCATENATE(O210,"0",P210))</f>
        <v>202310</v>
      </c>
      <c r="R210" s="275" t="s">
        <v>162</v>
      </c>
      <c r="S210" s="276">
        <v>0.03</v>
      </c>
      <c r="T210" s="276">
        <v>0.02</v>
      </c>
      <c r="U210" s="416"/>
      <c r="V210" s="315"/>
      <c r="W210" s="313"/>
      <c r="X210" s="315"/>
      <c r="Y21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0" s="332"/>
      <c r="AA210" s="315"/>
      <c r="AB210" s="315"/>
      <c r="AC210" s="315"/>
      <c r="AD210" s="315"/>
      <c r="AE210" s="315"/>
      <c r="AF210" s="315"/>
      <c r="AG210" s="315"/>
      <c r="AH210" s="315"/>
      <c r="AI210" s="315"/>
      <c r="AJ210" s="315"/>
      <c r="AK210" s="315"/>
      <c r="AL210" s="315"/>
      <c r="AM210" s="315"/>
      <c r="AN210" s="315"/>
      <c r="AO210" s="315"/>
      <c r="AP210" s="315"/>
      <c r="AQ210" s="315"/>
      <c r="AR210" s="313"/>
    </row>
    <row r="211" spans="1:100" s="8" customFormat="1" ht="38.25" customHeight="1" x14ac:dyDescent="0.2">
      <c r="A211" s="319" t="s">
        <v>49</v>
      </c>
      <c r="B211" s="319" t="s">
        <v>289</v>
      </c>
      <c r="C211" s="340" t="s">
        <v>294</v>
      </c>
      <c r="D211" s="316" t="s">
        <v>1020</v>
      </c>
      <c r="E211" s="314" t="s">
        <v>113</v>
      </c>
      <c r="F211" s="271" t="s">
        <v>25</v>
      </c>
      <c r="G211" s="417" t="s">
        <v>809</v>
      </c>
      <c r="H211" s="417" t="s">
        <v>810</v>
      </c>
      <c r="I211" s="382">
        <v>4775004.1500000004</v>
      </c>
      <c r="J211" s="273">
        <f>-K2073/0.0833333333333333</f>
        <v>0</v>
      </c>
      <c r="K211" s="273"/>
      <c r="L211" s="274">
        <v>42753</v>
      </c>
      <c r="M211" s="274">
        <v>42753</v>
      </c>
      <c r="N211" s="274">
        <v>46404</v>
      </c>
      <c r="O211" s="295">
        <f>YEAR(N211)</f>
        <v>2027</v>
      </c>
      <c r="P211" s="294">
        <f>MONTH(N211)</f>
        <v>1</v>
      </c>
      <c r="Q211" s="291" t="str">
        <f>IF(P211&gt;9,CONCATENATE(O211,P211),CONCATENATE(O211,"0",P211))</f>
        <v>202701</v>
      </c>
      <c r="R211" s="275" t="s">
        <v>162</v>
      </c>
      <c r="S211" s="276">
        <v>0</v>
      </c>
      <c r="T211" s="276">
        <v>0</v>
      </c>
      <c r="U211" s="416"/>
      <c r="V211" s="315"/>
      <c r="W211" s="313"/>
      <c r="X211" s="315"/>
      <c r="Y21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1" s="332"/>
      <c r="AA211" s="315"/>
      <c r="AB211" s="315"/>
      <c r="AC211" s="315"/>
      <c r="AD211" s="315"/>
      <c r="AE211" s="315"/>
      <c r="AF211" s="315"/>
      <c r="AG211" s="315"/>
      <c r="AH211" s="315"/>
      <c r="AI211" s="315"/>
      <c r="AJ211" s="315"/>
      <c r="AK211" s="315"/>
      <c r="AL211" s="315"/>
      <c r="AM211" s="315"/>
      <c r="AN211" s="315"/>
      <c r="AO211" s="315"/>
      <c r="AP211" s="315"/>
      <c r="AQ211" s="315"/>
      <c r="AR211" s="305"/>
    </row>
    <row r="212" spans="1:100" s="8" customFormat="1" ht="38.25" customHeight="1" x14ac:dyDescent="0.2">
      <c r="A212" s="329" t="s">
        <v>49</v>
      </c>
      <c r="B212" s="329" t="s">
        <v>289</v>
      </c>
      <c r="C212" s="320" t="s">
        <v>294</v>
      </c>
      <c r="D212" s="329" t="s">
        <v>982</v>
      </c>
      <c r="E212" s="329" t="s">
        <v>115</v>
      </c>
      <c r="F212" s="317" t="s">
        <v>20</v>
      </c>
      <c r="G212" s="423" t="s">
        <v>513</v>
      </c>
      <c r="H212" s="423" t="s">
        <v>514</v>
      </c>
      <c r="I212" s="383">
        <v>15735264</v>
      </c>
      <c r="J212" s="335">
        <f>-K2077/0.0833333333333333</f>
        <v>0</v>
      </c>
      <c r="K212" s="335"/>
      <c r="L212" s="318">
        <v>42207</v>
      </c>
      <c r="M212" s="318">
        <v>42207</v>
      </c>
      <c r="N212" s="318">
        <v>48050</v>
      </c>
      <c r="O212" s="336">
        <f>YEAR(N212)</f>
        <v>2031</v>
      </c>
      <c r="P212" s="324">
        <f>MONTH(N212)</f>
        <v>7</v>
      </c>
      <c r="Q212" s="337" t="str">
        <f>IF(P212&gt;9,CONCATENATE(O212,P212),CONCATENATE(O212,"0",P212))</f>
        <v>203107</v>
      </c>
      <c r="R212" s="311" t="s">
        <v>972</v>
      </c>
      <c r="S212" s="338">
        <v>0</v>
      </c>
      <c r="T212" s="338">
        <v>0</v>
      </c>
      <c r="U212" s="415"/>
      <c r="V212" s="306"/>
      <c r="W212" s="305"/>
      <c r="X212" s="306"/>
      <c r="Y21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2" s="305"/>
      <c r="AA212" s="305"/>
      <c r="AB212" s="305"/>
      <c r="AC212" s="305"/>
      <c r="AD212" s="305"/>
      <c r="AE212" s="305"/>
      <c r="AF212" s="305"/>
      <c r="AG212" s="305"/>
      <c r="AH212" s="305"/>
      <c r="AI212" s="305"/>
      <c r="AJ212" s="305"/>
      <c r="AK212" s="305"/>
      <c r="AL212" s="305"/>
      <c r="AM212" s="305"/>
      <c r="AN212" s="305"/>
      <c r="AO212" s="305"/>
      <c r="AP212" s="305"/>
      <c r="AQ212" s="305"/>
      <c r="AR212" s="306"/>
    </row>
    <row r="213" spans="1:100" s="8" customFormat="1" ht="38.25" customHeight="1" x14ac:dyDescent="0.2">
      <c r="A213" s="328" t="s">
        <v>19</v>
      </c>
      <c r="B213" s="319" t="s">
        <v>289</v>
      </c>
      <c r="C213" s="328" t="s">
        <v>294</v>
      </c>
      <c r="D213" s="327" t="s">
        <v>802</v>
      </c>
      <c r="E213" s="328" t="s">
        <v>989</v>
      </c>
      <c r="F213" s="317" t="s">
        <v>578</v>
      </c>
      <c r="G213" s="415" t="s">
        <v>579</v>
      </c>
      <c r="H213" s="427" t="s">
        <v>90</v>
      </c>
      <c r="I213" s="378">
        <v>500000</v>
      </c>
      <c r="J213" s="260">
        <f>-K1930/0.0833333333333333</f>
        <v>0</v>
      </c>
      <c r="K213" s="260"/>
      <c r="L213" s="322">
        <v>43397</v>
      </c>
      <c r="M213" s="256">
        <v>43485</v>
      </c>
      <c r="N213" s="257">
        <v>43849</v>
      </c>
      <c r="O213" s="284">
        <f>YEAR(N213)</f>
        <v>2020</v>
      </c>
      <c r="P213" s="284">
        <f>MONTH(N213)</f>
        <v>1</v>
      </c>
      <c r="Q213" s="285" t="str">
        <f>IF(P213&gt;9,CONCATENATE(O213,P213),CONCATENATE(O213,"0",P213))</f>
        <v>202001</v>
      </c>
      <c r="R213" s="311" t="s">
        <v>162</v>
      </c>
      <c r="S213" s="245">
        <v>0</v>
      </c>
      <c r="T213" s="245">
        <v>0</v>
      </c>
      <c r="U213" s="427"/>
      <c r="V213" s="300"/>
      <c r="W213" s="302"/>
      <c r="X213" s="352" t="s">
        <v>288</v>
      </c>
      <c r="Y21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13" s="352"/>
      <c r="AA213" s="306"/>
      <c r="AB213" s="306"/>
      <c r="AC213" s="306"/>
      <c r="AD213" s="306"/>
      <c r="AE213" s="306"/>
      <c r="AF213" s="306"/>
      <c r="AG213" s="306"/>
      <c r="AH213" s="306"/>
      <c r="AI213" s="306"/>
      <c r="AJ213" s="306"/>
      <c r="AK213" s="306"/>
      <c r="AL213" s="306"/>
      <c r="AM213" s="306"/>
      <c r="AN213" s="306"/>
      <c r="AO213" s="306"/>
      <c r="AP213" s="306"/>
      <c r="AQ213" s="306"/>
      <c r="AR213" s="305"/>
    </row>
    <row r="214" spans="1:100" s="8" customFormat="1" ht="38.25" customHeight="1" x14ac:dyDescent="0.2">
      <c r="A214" s="319" t="s">
        <v>19</v>
      </c>
      <c r="B214" s="314" t="s">
        <v>292</v>
      </c>
      <c r="C214" s="340" t="s">
        <v>294</v>
      </c>
      <c r="D214" s="328" t="s">
        <v>997</v>
      </c>
      <c r="E214" s="319" t="s">
        <v>118</v>
      </c>
      <c r="F214" s="277" t="s">
        <v>20</v>
      </c>
      <c r="G214" s="416" t="s">
        <v>445</v>
      </c>
      <c r="H214" s="416" t="s">
        <v>180</v>
      </c>
      <c r="I214" s="381">
        <v>24000</v>
      </c>
      <c r="J214" s="278">
        <f>-K2699/0.0833333333333333</f>
        <v>0</v>
      </c>
      <c r="K214" s="278"/>
      <c r="L214" s="279">
        <v>42826</v>
      </c>
      <c r="M214" s="279">
        <v>42826</v>
      </c>
      <c r="N214" s="280">
        <v>43921</v>
      </c>
      <c r="O214" s="294">
        <f>YEAR(N214)</f>
        <v>2020</v>
      </c>
      <c r="P214" s="294">
        <f>MONTH(N214)</f>
        <v>3</v>
      </c>
      <c r="Q214" s="286" t="str">
        <f>IF(P214&gt;9,CONCATENATE(O214,P214),CONCATENATE(O214,"0",P214))</f>
        <v>202003</v>
      </c>
      <c r="R214" s="275" t="s">
        <v>278</v>
      </c>
      <c r="S214" s="281">
        <v>0</v>
      </c>
      <c r="T214" s="281">
        <v>0</v>
      </c>
      <c r="U214" s="416"/>
      <c r="V214" s="315"/>
      <c r="W214" s="313"/>
      <c r="X214" s="332"/>
      <c r="Y21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4" s="352"/>
      <c r="AA214" s="306"/>
      <c r="AB214" s="306"/>
      <c r="AC214" s="306"/>
      <c r="AD214" s="306"/>
      <c r="AE214" s="306"/>
      <c r="AF214" s="306"/>
      <c r="AG214" s="306"/>
      <c r="AH214" s="306"/>
      <c r="AI214" s="306"/>
      <c r="AJ214" s="306"/>
      <c r="AK214" s="306"/>
      <c r="AL214" s="306"/>
      <c r="AM214" s="306"/>
      <c r="AN214" s="306"/>
      <c r="AO214" s="306"/>
      <c r="AP214" s="306"/>
      <c r="AQ214" s="306"/>
      <c r="AR214" s="306"/>
    </row>
    <row r="215" spans="1:100" s="8" customFormat="1" ht="38.25" customHeight="1" x14ac:dyDescent="0.2">
      <c r="A215" s="319" t="s">
        <v>19</v>
      </c>
      <c r="B215" s="314" t="s">
        <v>292</v>
      </c>
      <c r="C215" s="340" t="s">
        <v>294</v>
      </c>
      <c r="D215" s="328" t="s">
        <v>998</v>
      </c>
      <c r="E215" s="319" t="s">
        <v>118</v>
      </c>
      <c r="F215" s="277" t="s">
        <v>20</v>
      </c>
      <c r="G215" s="416" t="s">
        <v>181</v>
      </c>
      <c r="H215" s="416" t="s">
        <v>182</v>
      </c>
      <c r="I215" s="381">
        <v>45000</v>
      </c>
      <c r="J215" s="278">
        <f>-K2699/0.0833333333333333</f>
        <v>0</v>
      </c>
      <c r="K215" s="278"/>
      <c r="L215" s="279">
        <v>42795</v>
      </c>
      <c r="M215" s="279">
        <v>42826</v>
      </c>
      <c r="N215" s="280">
        <v>43921</v>
      </c>
      <c r="O215" s="294">
        <f>YEAR(N215)</f>
        <v>2020</v>
      </c>
      <c r="P215" s="294">
        <f>MONTH(N215)</f>
        <v>3</v>
      </c>
      <c r="Q215" s="286" t="str">
        <f>IF(P215&gt;9,CONCATENATE(O215,P215),CONCATENATE(O215,"0",P215))</f>
        <v>202003</v>
      </c>
      <c r="R215" s="275">
        <v>0</v>
      </c>
      <c r="S215" s="281">
        <v>0</v>
      </c>
      <c r="T215" s="281">
        <v>0</v>
      </c>
      <c r="U215" s="416"/>
      <c r="V215" s="315"/>
      <c r="W215" s="313"/>
      <c r="X215" s="332"/>
      <c r="Y21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5" s="352"/>
      <c r="AA215" s="306"/>
      <c r="AB215" s="306"/>
      <c r="AC215" s="306"/>
      <c r="AD215" s="306"/>
      <c r="AE215" s="306"/>
      <c r="AF215" s="306"/>
      <c r="AG215" s="306"/>
      <c r="AH215" s="306"/>
      <c r="AI215" s="306"/>
      <c r="AJ215" s="306"/>
      <c r="AK215" s="306"/>
      <c r="AL215" s="306"/>
      <c r="AM215" s="306"/>
      <c r="AN215" s="306"/>
      <c r="AO215" s="306"/>
      <c r="AP215" s="306"/>
      <c r="AQ215" s="306"/>
      <c r="AR215" s="305"/>
    </row>
    <row r="216" spans="1:100" s="8" customFormat="1" ht="38.25" customHeight="1" x14ac:dyDescent="0.2">
      <c r="A216" s="319" t="s">
        <v>19</v>
      </c>
      <c r="B216" s="328"/>
      <c r="C216" s="320"/>
      <c r="D216" s="328" t="s">
        <v>1310</v>
      </c>
      <c r="E216" s="328" t="s">
        <v>1292</v>
      </c>
      <c r="F216" s="312" t="s">
        <v>1312</v>
      </c>
      <c r="G216" s="415" t="s">
        <v>1311</v>
      </c>
      <c r="H216" s="415" t="s">
        <v>1274</v>
      </c>
      <c r="I216" s="379">
        <v>24500</v>
      </c>
      <c r="J216" s="321">
        <f>-K2041/0.0833333333333333</f>
        <v>0</v>
      </c>
      <c r="K216" s="321"/>
      <c r="L216" s="279">
        <v>42916</v>
      </c>
      <c r="M216" s="322">
        <v>42917</v>
      </c>
      <c r="N216" s="323">
        <v>44012</v>
      </c>
      <c r="O216" s="324">
        <f>YEAR(N216)</f>
        <v>2020</v>
      </c>
      <c r="P216" s="324">
        <f>MONTH(N216)</f>
        <v>6</v>
      </c>
      <c r="Q216" s="325" t="str">
        <f>IF(P216&gt;9,CONCATENATE(O216,P216),CONCATENATE(O216,"0",P216))</f>
        <v>202006</v>
      </c>
      <c r="R216" s="275" t="s">
        <v>278</v>
      </c>
      <c r="S216" s="326">
        <v>0</v>
      </c>
      <c r="T216" s="326">
        <v>0</v>
      </c>
      <c r="U216" s="415"/>
      <c r="V216" s="306"/>
      <c r="W216" s="305"/>
      <c r="X216" s="306"/>
      <c r="Y21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6" s="352"/>
      <c r="AA216" s="352"/>
      <c r="AB216" s="306"/>
      <c r="AC216" s="306"/>
      <c r="AD216" s="306"/>
      <c r="AE216" s="306"/>
      <c r="AF216" s="306"/>
      <c r="AG216" s="306"/>
      <c r="AH216" s="306"/>
      <c r="AI216" s="306"/>
      <c r="AJ216" s="306"/>
      <c r="AK216" s="306"/>
      <c r="AL216" s="306"/>
      <c r="AM216" s="306"/>
      <c r="AN216" s="306"/>
      <c r="AO216" s="306"/>
      <c r="AP216" s="306"/>
      <c r="AQ216" s="306"/>
      <c r="AR216" s="305"/>
    </row>
    <row r="217" spans="1:100" s="8" customFormat="1" ht="38.25" customHeight="1" x14ac:dyDescent="0.2">
      <c r="A217" s="314" t="s">
        <v>19</v>
      </c>
      <c r="B217" s="314" t="s">
        <v>292</v>
      </c>
      <c r="C217" s="340" t="s">
        <v>294</v>
      </c>
      <c r="D217" s="328" t="s">
        <v>902</v>
      </c>
      <c r="E217" s="319" t="s">
        <v>118</v>
      </c>
      <c r="F217" s="312" t="s">
        <v>903</v>
      </c>
      <c r="G217" s="416" t="s">
        <v>491</v>
      </c>
      <c r="H217" s="416" t="s">
        <v>505</v>
      </c>
      <c r="I217" s="381">
        <v>48500</v>
      </c>
      <c r="J217" s="278">
        <f>-K2684/0.0833333333333333</f>
        <v>0</v>
      </c>
      <c r="K217" s="278"/>
      <c r="L217" s="279">
        <v>43719</v>
      </c>
      <c r="M217" s="279">
        <v>42948</v>
      </c>
      <c r="N217" s="280">
        <v>44043</v>
      </c>
      <c r="O217" s="294">
        <f>YEAR(N217)</f>
        <v>2020</v>
      </c>
      <c r="P217" s="294">
        <f>MONTH(N217)</f>
        <v>7</v>
      </c>
      <c r="Q217" s="286" t="str">
        <f>IF(P217&gt;9,CONCATENATE(O217,P217),CONCATENATE(O217,"0",P217))</f>
        <v>202007</v>
      </c>
      <c r="R217" s="275">
        <v>0</v>
      </c>
      <c r="S217" s="281">
        <v>0</v>
      </c>
      <c r="T217" s="281">
        <v>0</v>
      </c>
      <c r="U217" s="416"/>
      <c r="V217" s="315"/>
      <c r="W217" s="313"/>
      <c r="X217" s="315"/>
      <c r="Y21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7" s="352"/>
      <c r="AA217" s="305"/>
      <c r="AB217" s="305"/>
      <c r="AC217" s="305"/>
      <c r="AD217" s="305"/>
      <c r="AE217" s="305"/>
      <c r="AF217" s="305"/>
      <c r="AG217" s="305"/>
      <c r="AH217" s="305"/>
      <c r="AI217" s="305"/>
      <c r="AJ217" s="305"/>
      <c r="AK217" s="305"/>
      <c r="AL217" s="305"/>
      <c r="AM217" s="305"/>
      <c r="AN217" s="305"/>
      <c r="AO217" s="305"/>
      <c r="AP217" s="305"/>
      <c r="AQ217" s="305"/>
      <c r="AR217" s="305"/>
    </row>
    <row r="218" spans="1:100" s="8" customFormat="1" ht="38.25" customHeight="1" x14ac:dyDescent="0.2">
      <c r="A218" s="319" t="s">
        <v>19</v>
      </c>
      <c r="B218" s="328"/>
      <c r="C218" s="320"/>
      <c r="D218" s="328" t="s">
        <v>1487</v>
      </c>
      <c r="E218" s="328" t="s">
        <v>117</v>
      </c>
      <c r="F218" s="312" t="s">
        <v>1488</v>
      </c>
      <c r="G218" s="415" t="s">
        <v>1489</v>
      </c>
      <c r="H218" s="415" t="s">
        <v>173</v>
      </c>
      <c r="I218" s="379">
        <v>4995</v>
      </c>
      <c r="J218" s="321">
        <f>-K2060/0.0833333333333333</f>
        <v>0</v>
      </c>
      <c r="K218" s="321"/>
      <c r="L218" s="322">
        <v>43151</v>
      </c>
      <c r="M218" s="322">
        <v>43151</v>
      </c>
      <c r="N218" s="323">
        <v>44246</v>
      </c>
      <c r="O218" s="324">
        <f>YEAR(N218)</f>
        <v>2021</v>
      </c>
      <c r="P218" s="324">
        <f>MONTH(N218)</f>
        <v>2</v>
      </c>
      <c r="Q218" s="325" t="str">
        <f>IF(P218&gt;9,CONCATENATE(O218,P218),CONCATENATE(O218,"0",P218))</f>
        <v>202102</v>
      </c>
      <c r="R218" s="311">
        <v>0</v>
      </c>
      <c r="S218" s="326">
        <v>0</v>
      </c>
      <c r="T218" s="326">
        <v>0</v>
      </c>
      <c r="U218" s="415"/>
      <c r="V218" s="306"/>
      <c r="W218" s="305"/>
      <c r="X218" s="306"/>
      <c r="Y21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8" s="352"/>
      <c r="AA218" s="352"/>
      <c r="AB218" s="306"/>
      <c r="AC218" s="306"/>
      <c r="AD218" s="306"/>
      <c r="AE218" s="306"/>
      <c r="AF218" s="306"/>
      <c r="AG218" s="306"/>
      <c r="AH218" s="306"/>
      <c r="AI218" s="306"/>
      <c r="AJ218" s="306"/>
      <c r="AK218" s="306"/>
      <c r="AL218" s="306"/>
      <c r="AM218" s="306"/>
      <c r="AN218" s="306"/>
      <c r="AO218" s="306"/>
      <c r="AP218" s="306"/>
      <c r="AQ218" s="306"/>
      <c r="AR218" s="305"/>
    </row>
    <row r="219" spans="1:100" s="8" customFormat="1" ht="38.25" customHeight="1" x14ac:dyDescent="0.2">
      <c r="A219" s="319" t="s">
        <v>19</v>
      </c>
      <c r="B219" s="319"/>
      <c r="C219" s="340"/>
      <c r="D219" s="319" t="s">
        <v>1483</v>
      </c>
      <c r="E219" s="319" t="s">
        <v>117</v>
      </c>
      <c r="F219" s="277" t="s">
        <v>1484</v>
      </c>
      <c r="G219" s="416" t="s">
        <v>1486</v>
      </c>
      <c r="H219" s="416" t="s">
        <v>1485</v>
      </c>
      <c r="I219" s="381">
        <v>4995</v>
      </c>
      <c r="J219" s="278">
        <f>-K2060/0.0833333333333333</f>
        <v>0</v>
      </c>
      <c r="K219" s="278"/>
      <c r="L219" s="279">
        <v>43154</v>
      </c>
      <c r="M219" s="279">
        <v>43134</v>
      </c>
      <c r="N219" s="280">
        <v>44249</v>
      </c>
      <c r="O219" s="294">
        <f>YEAR(N219)</f>
        <v>2021</v>
      </c>
      <c r="P219" s="294">
        <f>MONTH(N219)</f>
        <v>2</v>
      </c>
      <c r="Q219" s="286" t="str">
        <f>IF(P219&gt;9,CONCATENATE(O219,P219),CONCATENATE(O219,"0",P219))</f>
        <v>202102</v>
      </c>
      <c r="R219" s="275">
        <v>0</v>
      </c>
      <c r="S219" s="281">
        <v>0</v>
      </c>
      <c r="T219" s="281">
        <v>0</v>
      </c>
      <c r="U219" s="416"/>
      <c r="V219" s="315"/>
      <c r="W219" s="313"/>
      <c r="X219" s="315"/>
      <c r="Y21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9" s="332"/>
      <c r="AA219" s="332"/>
      <c r="AB219" s="315"/>
      <c r="AC219" s="315"/>
      <c r="AD219" s="315"/>
      <c r="AE219" s="315"/>
      <c r="AF219" s="315"/>
      <c r="AG219" s="315"/>
      <c r="AH219" s="315"/>
      <c r="AI219" s="315"/>
      <c r="AJ219" s="315"/>
      <c r="AK219" s="315"/>
      <c r="AL219" s="315"/>
      <c r="AM219" s="315"/>
      <c r="AN219" s="315"/>
      <c r="AO219" s="315"/>
      <c r="AP219" s="315"/>
      <c r="AQ219" s="315"/>
      <c r="AR219" s="313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</row>
    <row r="220" spans="1:100" s="8" customFormat="1" ht="38.25" customHeight="1" x14ac:dyDescent="0.2">
      <c r="A220" s="314" t="s">
        <v>156</v>
      </c>
      <c r="B220" s="329"/>
      <c r="C220" s="320"/>
      <c r="D220" s="329" t="s">
        <v>2108</v>
      </c>
      <c r="E220" s="329" t="s">
        <v>114</v>
      </c>
      <c r="F220" s="317" t="s">
        <v>20</v>
      </c>
      <c r="G220" s="423" t="s">
        <v>1952</v>
      </c>
      <c r="H220" s="423" t="s">
        <v>109</v>
      </c>
      <c r="I220" s="383">
        <v>2030000</v>
      </c>
      <c r="J220" s="335">
        <f>-K2127/0.0833333333333333</f>
        <v>0</v>
      </c>
      <c r="K220" s="335"/>
      <c r="L220" s="318">
        <v>43481</v>
      </c>
      <c r="M220" s="318">
        <v>43466</v>
      </c>
      <c r="N220" s="318">
        <v>43830</v>
      </c>
      <c r="O220" s="336">
        <f>YEAR(N220)</f>
        <v>2019</v>
      </c>
      <c r="P220" s="324">
        <f>MONTH(N220)</f>
        <v>12</v>
      </c>
      <c r="Q220" s="337" t="str">
        <f>IF(P220&gt;9,CONCATENATE(O220,P220),CONCATENATE(O220,"0",P220))</f>
        <v>201912</v>
      </c>
      <c r="R220" s="275" t="s">
        <v>162</v>
      </c>
      <c r="S220" s="338">
        <v>0</v>
      </c>
      <c r="T220" s="338">
        <v>0</v>
      </c>
      <c r="U220" s="423"/>
      <c r="V220" s="305"/>
      <c r="W220" s="305"/>
      <c r="X220" s="305"/>
      <c r="Y22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0" s="352"/>
      <c r="AA220" s="306"/>
      <c r="AB220" s="306"/>
      <c r="AC220" s="306"/>
      <c r="AD220" s="306"/>
      <c r="AE220" s="306"/>
      <c r="AF220" s="306"/>
      <c r="AG220" s="306"/>
      <c r="AH220" s="306"/>
      <c r="AI220" s="306"/>
      <c r="AJ220" s="306"/>
      <c r="AK220" s="306"/>
      <c r="AL220" s="306"/>
      <c r="AM220" s="306"/>
      <c r="AN220" s="306"/>
      <c r="AO220" s="306"/>
      <c r="AP220" s="306"/>
      <c r="AQ220" s="306"/>
      <c r="AR220" s="305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</row>
    <row r="221" spans="1:100" s="8" customFormat="1" ht="38.25" customHeight="1" thickBot="1" x14ac:dyDescent="0.25">
      <c r="A221" s="329" t="s">
        <v>156</v>
      </c>
      <c r="B221" s="329" t="s">
        <v>309</v>
      </c>
      <c r="C221" s="340" t="s">
        <v>294</v>
      </c>
      <c r="D221" s="440" t="s">
        <v>596</v>
      </c>
      <c r="E221" s="314" t="s">
        <v>115</v>
      </c>
      <c r="F221" s="317" t="s">
        <v>330</v>
      </c>
      <c r="G221" s="417" t="s">
        <v>331</v>
      </c>
      <c r="H221" s="417" t="s">
        <v>332</v>
      </c>
      <c r="I221" s="382" t="s">
        <v>73</v>
      </c>
      <c r="J221" s="273">
        <f>-K1913/0.0833333333333333</f>
        <v>0</v>
      </c>
      <c r="K221" s="273"/>
      <c r="L221" s="274">
        <v>43628</v>
      </c>
      <c r="M221" s="274">
        <v>43647</v>
      </c>
      <c r="N221" s="274">
        <v>43830</v>
      </c>
      <c r="O221" s="295">
        <f>YEAR(N221)</f>
        <v>2019</v>
      </c>
      <c r="P221" s="294">
        <f>MONTH(N221)</f>
        <v>12</v>
      </c>
      <c r="Q221" s="291" t="str">
        <f>IF(P221&gt;9,CONCATENATE(O221,P221),CONCATENATE(O221,"0",P221))</f>
        <v>201912</v>
      </c>
      <c r="R221" s="275">
        <v>0</v>
      </c>
      <c r="S221" s="276">
        <v>0</v>
      </c>
      <c r="T221" s="276">
        <v>0</v>
      </c>
      <c r="U221" s="416"/>
      <c r="V221" s="315"/>
      <c r="W221" s="313"/>
      <c r="X221" s="315"/>
      <c r="Y22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1" s="352"/>
      <c r="AA221" s="305"/>
      <c r="AB221" s="305"/>
      <c r="AC221" s="305"/>
      <c r="AD221" s="305"/>
      <c r="AE221" s="305"/>
      <c r="AF221" s="305"/>
      <c r="AG221" s="305"/>
      <c r="AH221" s="305"/>
      <c r="AI221" s="305"/>
      <c r="AJ221" s="305"/>
      <c r="AK221" s="305"/>
      <c r="AL221" s="305"/>
      <c r="AM221" s="305"/>
      <c r="AN221" s="305"/>
      <c r="AO221" s="305"/>
      <c r="AP221" s="305"/>
      <c r="AQ221" s="305"/>
      <c r="AR221" s="306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</row>
    <row r="222" spans="1:100" s="8" customFormat="1" ht="38.25" customHeight="1" thickBot="1" x14ac:dyDescent="0.25">
      <c r="A222" s="319" t="s">
        <v>156</v>
      </c>
      <c r="B222" s="329"/>
      <c r="C222" s="320"/>
      <c r="D222" s="442" t="s">
        <v>1744</v>
      </c>
      <c r="E222" s="319" t="s">
        <v>312</v>
      </c>
      <c r="F222" s="312" t="s">
        <v>20</v>
      </c>
      <c r="G222" s="415" t="s">
        <v>1745</v>
      </c>
      <c r="H222" s="415" t="s">
        <v>1746</v>
      </c>
      <c r="I222" s="379">
        <v>497152</v>
      </c>
      <c r="J222" s="321">
        <f>-K2091/0.0833333333333333</f>
        <v>0</v>
      </c>
      <c r="K222" s="321"/>
      <c r="L222" s="322" t="s">
        <v>2370</v>
      </c>
      <c r="M222" s="322">
        <v>43118</v>
      </c>
      <c r="N222" s="323">
        <v>43830</v>
      </c>
      <c r="O222" s="324">
        <f>YEAR(N222)</f>
        <v>2019</v>
      </c>
      <c r="P222" s="324">
        <f>MONTH(N222)</f>
        <v>12</v>
      </c>
      <c r="Q222" s="325" t="str">
        <f>IF(P222&gt;9,CONCATENATE(O222,P222),CONCATENATE(O222,"0",P222))</f>
        <v>201912</v>
      </c>
      <c r="R222" s="311" t="s">
        <v>970</v>
      </c>
      <c r="S222" s="326">
        <v>0</v>
      </c>
      <c r="T222" s="326">
        <v>0</v>
      </c>
      <c r="U222" s="415"/>
      <c r="V222" s="306"/>
      <c r="W222" s="305"/>
      <c r="X222" s="352"/>
      <c r="Y22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2" s="352"/>
      <c r="AA222" s="306"/>
      <c r="AB222" s="306"/>
      <c r="AC222" s="306"/>
      <c r="AD222" s="306"/>
      <c r="AE222" s="306"/>
      <c r="AF222" s="306"/>
      <c r="AG222" s="306"/>
      <c r="AH222" s="306"/>
      <c r="AI222" s="306"/>
      <c r="AJ222" s="306"/>
      <c r="AK222" s="306"/>
      <c r="AL222" s="306"/>
      <c r="AM222" s="306"/>
      <c r="AN222" s="306"/>
      <c r="AO222" s="306"/>
      <c r="AP222" s="306"/>
      <c r="AQ222" s="306"/>
      <c r="AR222" s="305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</row>
    <row r="223" spans="1:100" s="8" customFormat="1" ht="38.25" customHeight="1" thickBot="1" x14ac:dyDescent="0.25">
      <c r="A223" s="319" t="s">
        <v>156</v>
      </c>
      <c r="B223" s="329"/>
      <c r="C223" s="320"/>
      <c r="D223" s="442" t="s">
        <v>1285</v>
      </c>
      <c r="E223" s="328" t="s">
        <v>507</v>
      </c>
      <c r="F223" s="312" t="s">
        <v>25</v>
      </c>
      <c r="G223" s="415" t="s">
        <v>1286</v>
      </c>
      <c r="H223" s="415" t="s">
        <v>1287</v>
      </c>
      <c r="I223" s="379">
        <v>5874</v>
      </c>
      <c r="J223" s="321">
        <f>-K2037/0.0833333333333333</f>
        <v>0</v>
      </c>
      <c r="K223" s="321"/>
      <c r="L223" s="322">
        <v>42783</v>
      </c>
      <c r="M223" s="322">
        <v>42783</v>
      </c>
      <c r="N223" s="323">
        <v>43877</v>
      </c>
      <c r="O223" s="324">
        <f>YEAR(N223)</f>
        <v>2020</v>
      </c>
      <c r="P223" s="324">
        <f>MONTH(N223)</f>
        <v>2</v>
      </c>
      <c r="Q223" s="325" t="str">
        <f>IF(P223&gt;9,CONCATENATE(O223,P223),CONCATENATE(O223,"0",P223))</f>
        <v>202002</v>
      </c>
      <c r="R223" s="311" t="s">
        <v>278</v>
      </c>
      <c r="S223" s="326">
        <v>0</v>
      </c>
      <c r="T223" s="326">
        <v>0</v>
      </c>
      <c r="U223" s="415"/>
      <c r="V223" s="306"/>
      <c r="W223" s="305"/>
      <c r="X223" s="306"/>
      <c r="Y22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3" s="305"/>
      <c r="AA223" s="305"/>
      <c r="AB223" s="305"/>
      <c r="AC223" s="305"/>
      <c r="AD223" s="305"/>
      <c r="AE223" s="305"/>
      <c r="AF223" s="305"/>
      <c r="AG223" s="305"/>
      <c r="AH223" s="305"/>
      <c r="AI223" s="305"/>
      <c r="AJ223" s="305"/>
      <c r="AK223" s="305"/>
      <c r="AL223" s="305"/>
      <c r="AM223" s="305"/>
      <c r="AN223" s="305"/>
      <c r="AO223" s="305"/>
      <c r="AP223" s="305"/>
      <c r="AQ223" s="305"/>
      <c r="AR223" s="306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</row>
    <row r="224" spans="1:100" s="8" customFormat="1" ht="38.25" customHeight="1" thickBot="1" x14ac:dyDescent="0.25">
      <c r="A224" s="314" t="s">
        <v>156</v>
      </c>
      <c r="B224" s="314"/>
      <c r="C224" s="340"/>
      <c r="D224" s="451" t="s">
        <v>2447</v>
      </c>
      <c r="E224" s="329" t="s">
        <v>126</v>
      </c>
      <c r="F224" s="317" t="s">
        <v>2448</v>
      </c>
      <c r="G224" s="417" t="s">
        <v>2449</v>
      </c>
      <c r="H224" s="417" t="s">
        <v>2450</v>
      </c>
      <c r="I224" s="383" t="s">
        <v>73</v>
      </c>
      <c r="J224" s="273">
        <f>-K2199/0.0833333333333333</f>
        <v>0</v>
      </c>
      <c r="K224" s="273"/>
      <c r="L224" s="274">
        <v>43628</v>
      </c>
      <c r="M224" s="274">
        <v>43628</v>
      </c>
      <c r="N224" s="274">
        <v>44004</v>
      </c>
      <c r="O224" s="295">
        <f>YEAR(N224)</f>
        <v>2020</v>
      </c>
      <c r="P224" s="294">
        <f>MONTH(N224)</f>
        <v>6</v>
      </c>
      <c r="Q224" s="291" t="str">
        <f>IF(P224&gt;9,CONCATENATE(O224,P224),CONCATENATE(O224,"0",P224))</f>
        <v>202006</v>
      </c>
      <c r="R224" s="311">
        <v>0</v>
      </c>
      <c r="S224" s="276">
        <v>0</v>
      </c>
      <c r="T224" s="276">
        <v>0</v>
      </c>
      <c r="U224" s="417"/>
      <c r="V224" s="313"/>
      <c r="W224" s="313"/>
      <c r="X224" s="313"/>
      <c r="Y22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4" s="332"/>
      <c r="AA224" s="315"/>
      <c r="AB224" s="315"/>
      <c r="AC224" s="315"/>
      <c r="AD224" s="315"/>
      <c r="AE224" s="315"/>
      <c r="AF224" s="315"/>
      <c r="AG224" s="315"/>
      <c r="AH224" s="315"/>
      <c r="AI224" s="315"/>
      <c r="AJ224" s="315"/>
      <c r="AK224" s="315"/>
      <c r="AL224" s="315"/>
      <c r="AM224" s="315"/>
      <c r="AN224" s="315"/>
      <c r="AO224" s="315"/>
      <c r="AP224" s="315"/>
      <c r="AQ224" s="315"/>
      <c r="AR224" s="305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</row>
    <row r="225" spans="1:100" s="8" customFormat="1" ht="38.25" customHeight="1" thickBot="1" x14ac:dyDescent="0.25">
      <c r="A225" s="319" t="s">
        <v>156</v>
      </c>
      <c r="B225" s="319"/>
      <c r="C225" s="340"/>
      <c r="D225" s="440" t="s">
        <v>2530</v>
      </c>
      <c r="E225" s="319" t="s">
        <v>126</v>
      </c>
      <c r="F225" s="277" t="s">
        <v>20</v>
      </c>
      <c r="G225" s="416" t="s">
        <v>2531</v>
      </c>
      <c r="H225" s="415" t="s">
        <v>2532</v>
      </c>
      <c r="I225" s="381">
        <v>25000</v>
      </c>
      <c r="J225" s="278">
        <f>-K2161/0.0833333333333333</f>
        <v>0</v>
      </c>
      <c r="K225" s="278"/>
      <c r="L225" s="279">
        <v>43663</v>
      </c>
      <c r="M225" s="279">
        <v>43647</v>
      </c>
      <c r="N225" s="322">
        <v>44012</v>
      </c>
      <c r="O225" s="296">
        <f>YEAR(N225)</f>
        <v>2020</v>
      </c>
      <c r="P225" s="452">
        <f>MONTH(N225)</f>
        <v>6</v>
      </c>
      <c r="Q225" s="292" t="str">
        <f>IF(P225&gt;9,CONCATENATE(O225,P225),CONCATENATE(O225,"0",P225))</f>
        <v>202006</v>
      </c>
      <c r="R225" s="311" t="s">
        <v>278</v>
      </c>
      <c r="S225" s="326">
        <v>0</v>
      </c>
      <c r="T225" s="326">
        <v>0</v>
      </c>
      <c r="U225" s="416"/>
      <c r="V225" s="315"/>
      <c r="W225" s="315"/>
      <c r="X225" s="332"/>
      <c r="Y22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5" s="332"/>
      <c r="AA225" s="315"/>
      <c r="AB225" s="315"/>
      <c r="AC225" s="315"/>
      <c r="AD225" s="315"/>
      <c r="AE225" s="315"/>
      <c r="AF225" s="315"/>
      <c r="AG225" s="315"/>
      <c r="AH225" s="315"/>
      <c r="AI225" s="315"/>
      <c r="AJ225" s="315"/>
      <c r="AK225" s="315"/>
      <c r="AL225" s="315"/>
      <c r="AM225" s="315"/>
      <c r="AN225" s="315"/>
      <c r="AO225" s="315"/>
      <c r="AP225" s="315"/>
      <c r="AQ225" s="315"/>
      <c r="AR225" s="315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</row>
    <row r="226" spans="1:100" s="8" customFormat="1" ht="38.25" customHeight="1" x14ac:dyDescent="0.2">
      <c r="A226" s="328" t="s">
        <v>156</v>
      </c>
      <c r="B226" s="328" t="s">
        <v>309</v>
      </c>
      <c r="C226" s="328" t="s">
        <v>294</v>
      </c>
      <c r="D226" s="316" t="s">
        <v>922</v>
      </c>
      <c r="E226" s="298" t="s">
        <v>126</v>
      </c>
      <c r="F226" s="312" t="s">
        <v>532</v>
      </c>
      <c r="G226" s="415" t="s">
        <v>533</v>
      </c>
      <c r="H226" s="415" t="s">
        <v>534</v>
      </c>
      <c r="I226" s="385">
        <v>0</v>
      </c>
      <c r="J226" s="261">
        <f>-K1940/0.0833333333333333</f>
        <v>0</v>
      </c>
      <c r="K226" s="261"/>
      <c r="L226" s="256">
        <v>42235</v>
      </c>
      <c r="M226" s="256">
        <v>42248</v>
      </c>
      <c r="N226" s="257">
        <v>44074</v>
      </c>
      <c r="O226" s="284">
        <f>YEAR(N226)</f>
        <v>2020</v>
      </c>
      <c r="P226" s="284">
        <f>MONTH(N226)</f>
        <v>8</v>
      </c>
      <c r="Q226" s="285" t="str">
        <f>IF(P226&gt;9,CONCATENATE(O226,P226),CONCATENATE(O226,"0",P226))</f>
        <v>202008</v>
      </c>
      <c r="R226" s="311" t="s">
        <v>201</v>
      </c>
      <c r="S226" s="246">
        <v>0</v>
      </c>
      <c r="T226" s="246">
        <v>0</v>
      </c>
      <c r="U226" s="426"/>
      <c r="V226" s="302"/>
      <c r="W226" s="302"/>
      <c r="X226" s="302"/>
      <c r="Y226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6" s="305"/>
      <c r="AA226" s="305"/>
      <c r="AB226" s="305"/>
      <c r="AC226" s="305"/>
      <c r="AD226" s="305"/>
      <c r="AE226" s="305"/>
      <c r="AF226" s="305"/>
      <c r="AG226" s="305"/>
      <c r="AH226" s="305"/>
      <c r="AI226" s="305"/>
      <c r="AJ226" s="305"/>
      <c r="AK226" s="305"/>
      <c r="AL226" s="305"/>
      <c r="AM226" s="305"/>
      <c r="AN226" s="305"/>
      <c r="AO226" s="305"/>
      <c r="AP226" s="305"/>
      <c r="AQ226" s="305"/>
      <c r="AR226" s="305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</row>
    <row r="227" spans="1:100" s="8" customFormat="1" ht="38.25" customHeight="1" x14ac:dyDescent="0.2">
      <c r="A227" s="328" t="s">
        <v>156</v>
      </c>
      <c r="B227" s="328"/>
      <c r="C227" s="320"/>
      <c r="D227" s="328" t="s">
        <v>1462</v>
      </c>
      <c r="E227" s="328" t="s">
        <v>115</v>
      </c>
      <c r="F227" s="317" t="s">
        <v>1465</v>
      </c>
      <c r="G227" s="415" t="s">
        <v>1463</v>
      </c>
      <c r="H227" s="415" t="s">
        <v>1464</v>
      </c>
      <c r="I227" s="388" t="s">
        <v>163</v>
      </c>
      <c r="J227" s="321">
        <f>-K1927/0.0833333333333333</f>
        <v>0</v>
      </c>
      <c r="K227" s="321"/>
      <c r="L227" s="322">
        <v>43005</v>
      </c>
      <c r="M227" s="322">
        <v>43009</v>
      </c>
      <c r="N227" s="322">
        <v>44104</v>
      </c>
      <c r="O227" s="333">
        <f>YEAR(N227)</f>
        <v>2020</v>
      </c>
      <c r="P227" s="324">
        <f>MONTH(N227)</f>
        <v>9</v>
      </c>
      <c r="Q227" s="334" t="str">
        <f>IF(P227&gt;9,CONCATENATE(O227,P227),CONCATENATE(O227,"0",P227))</f>
        <v>202009</v>
      </c>
      <c r="R227" s="311" t="s">
        <v>970</v>
      </c>
      <c r="S227" s="338">
        <v>0</v>
      </c>
      <c r="T227" s="338">
        <v>0</v>
      </c>
      <c r="U227" s="415"/>
      <c r="V227" s="305"/>
      <c r="W227" s="305"/>
      <c r="X227" s="305"/>
      <c r="Y22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7" s="352"/>
      <c r="AA227" s="305"/>
      <c r="AB227" s="305"/>
      <c r="AC227" s="305"/>
      <c r="AD227" s="305"/>
      <c r="AE227" s="305"/>
      <c r="AF227" s="305"/>
      <c r="AG227" s="305"/>
      <c r="AH227" s="305"/>
      <c r="AI227" s="305"/>
      <c r="AJ227" s="305"/>
      <c r="AK227" s="305"/>
      <c r="AL227" s="305"/>
      <c r="AM227" s="305"/>
      <c r="AN227" s="305"/>
      <c r="AO227" s="305"/>
      <c r="AP227" s="305"/>
      <c r="AQ227" s="305"/>
      <c r="AR227" s="305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</row>
    <row r="228" spans="1:100" s="8" customFormat="1" ht="38.25" customHeight="1" x14ac:dyDescent="0.2">
      <c r="A228" s="298" t="s">
        <v>156</v>
      </c>
      <c r="B228" s="329"/>
      <c r="C228" s="320"/>
      <c r="D228" s="329" t="s">
        <v>1147</v>
      </c>
      <c r="E228" s="329" t="s">
        <v>126</v>
      </c>
      <c r="F228" s="317" t="s">
        <v>1149</v>
      </c>
      <c r="G228" s="423" t="s">
        <v>1148</v>
      </c>
      <c r="H228" s="423" t="s">
        <v>1139</v>
      </c>
      <c r="I228" s="383">
        <v>19261000</v>
      </c>
      <c r="J228" s="335">
        <f>-K2027/0.0833333333333333</f>
        <v>0</v>
      </c>
      <c r="K228" s="335"/>
      <c r="L228" s="318">
        <v>43390</v>
      </c>
      <c r="M228" s="318">
        <v>43435</v>
      </c>
      <c r="N228" s="318">
        <v>44895</v>
      </c>
      <c r="O228" s="336">
        <f>YEAR(N228)</f>
        <v>2022</v>
      </c>
      <c r="P228" s="324">
        <f>MONTH(N228)</f>
        <v>11</v>
      </c>
      <c r="Q228" s="337" t="str">
        <f>IF(P228&gt;9,CONCATENATE(O228,P228),CONCATENATE(O228,"0",P228))</f>
        <v>202211</v>
      </c>
      <c r="R228" s="311">
        <v>0</v>
      </c>
      <c r="S228" s="338">
        <v>0.02</v>
      </c>
      <c r="T228" s="338">
        <v>0.01</v>
      </c>
      <c r="U228" s="415"/>
      <c r="V228" s="306"/>
      <c r="W228" s="305"/>
      <c r="X228" s="306"/>
      <c r="Y22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8" s="352"/>
      <c r="AA228" s="306"/>
      <c r="AB228" s="306"/>
      <c r="AC228" s="306"/>
      <c r="AD228" s="306"/>
      <c r="AE228" s="306"/>
      <c r="AF228" s="306"/>
      <c r="AG228" s="306"/>
      <c r="AH228" s="306"/>
      <c r="AI228" s="306"/>
      <c r="AJ228" s="306"/>
      <c r="AK228" s="306"/>
      <c r="AL228" s="306"/>
      <c r="AM228" s="306"/>
      <c r="AN228" s="306"/>
      <c r="AO228" s="306"/>
      <c r="AP228" s="306"/>
      <c r="AQ228" s="306"/>
      <c r="AR228" s="306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</row>
    <row r="229" spans="1:100" s="8" customFormat="1" ht="38.25" customHeight="1" x14ac:dyDescent="0.2">
      <c r="A229" s="314" t="s">
        <v>156</v>
      </c>
      <c r="B229" s="314" t="s">
        <v>309</v>
      </c>
      <c r="C229" s="340" t="s">
        <v>294</v>
      </c>
      <c r="D229" s="314" t="s">
        <v>669</v>
      </c>
      <c r="E229" s="314" t="s">
        <v>117</v>
      </c>
      <c r="F229" s="271" t="s">
        <v>20</v>
      </c>
      <c r="G229" s="417" t="s">
        <v>391</v>
      </c>
      <c r="H229" s="417" t="s">
        <v>392</v>
      </c>
      <c r="I229" s="382">
        <v>16296</v>
      </c>
      <c r="J229" s="273">
        <f>-K2043/0.0833333333333333</f>
        <v>0</v>
      </c>
      <c r="K229" s="273"/>
      <c r="L229" s="274">
        <v>42552</v>
      </c>
      <c r="M229" s="274">
        <v>42552</v>
      </c>
      <c r="N229" s="274">
        <v>47057</v>
      </c>
      <c r="O229" s="295">
        <f>YEAR(N229)</f>
        <v>2028</v>
      </c>
      <c r="P229" s="294">
        <f>MONTH(N229)</f>
        <v>10</v>
      </c>
      <c r="Q229" s="291" t="str">
        <f>IF(P229&gt;9,CONCATENATE(O229,P229),CONCATENATE(O229,"0",P229))</f>
        <v>202810</v>
      </c>
      <c r="R229" s="275">
        <v>0</v>
      </c>
      <c r="S229" s="276">
        <v>0</v>
      </c>
      <c r="T229" s="276">
        <v>0</v>
      </c>
      <c r="U229" s="415"/>
      <c r="V229" s="315"/>
      <c r="W229" s="313"/>
      <c r="X229" s="315"/>
      <c r="Y229" s="31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9" s="352"/>
      <c r="AA229" s="305"/>
      <c r="AB229" s="305"/>
      <c r="AC229" s="305"/>
      <c r="AD229" s="305"/>
      <c r="AE229" s="305"/>
      <c r="AF229" s="305"/>
      <c r="AG229" s="305"/>
      <c r="AH229" s="305"/>
      <c r="AI229" s="305"/>
      <c r="AJ229" s="305"/>
      <c r="AK229" s="305"/>
      <c r="AL229" s="305"/>
      <c r="AM229" s="305"/>
      <c r="AN229" s="305"/>
      <c r="AO229" s="305"/>
      <c r="AP229" s="305"/>
      <c r="AQ229" s="305"/>
      <c r="AR229" s="305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</row>
    <row r="230" spans="1:100" s="8" customFormat="1" ht="38.25" customHeight="1" x14ac:dyDescent="0.2">
      <c r="A230" s="328" t="s">
        <v>1676</v>
      </c>
      <c r="B230" s="319" t="s">
        <v>309</v>
      </c>
      <c r="C230" s="340" t="s">
        <v>294</v>
      </c>
      <c r="D230" s="328" t="s">
        <v>901</v>
      </c>
      <c r="E230" s="319" t="s">
        <v>119</v>
      </c>
      <c r="F230" s="277" t="s">
        <v>768</v>
      </c>
      <c r="G230" s="417" t="s">
        <v>2803</v>
      </c>
      <c r="H230" s="416" t="s">
        <v>769</v>
      </c>
      <c r="I230" s="381">
        <v>100000</v>
      </c>
      <c r="J230" s="278">
        <f>-K1855/0.0833333333333333</f>
        <v>0</v>
      </c>
      <c r="K230" s="278"/>
      <c r="L230" s="279">
        <v>42683</v>
      </c>
      <c r="M230" s="279">
        <v>42683</v>
      </c>
      <c r="N230" s="280">
        <v>43777</v>
      </c>
      <c r="O230" s="294">
        <f>YEAR(N230)</f>
        <v>2019</v>
      </c>
      <c r="P230" s="294">
        <f>MONTH(N230)</f>
        <v>11</v>
      </c>
      <c r="Q230" s="286" t="str">
        <f>IF(P230&gt;9,CONCATENATE(O230,P230),CONCATENATE(O230,"0",P230))</f>
        <v>201911</v>
      </c>
      <c r="R230" s="275" t="s">
        <v>162</v>
      </c>
      <c r="S230" s="281">
        <v>0</v>
      </c>
      <c r="T230" s="281">
        <v>0</v>
      </c>
      <c r="U230" s="416"/>
      <c r="V230" s="315"/>
      <c r="W230" s="313"/>
      <c r="X230" s="332"/>
      <c r="Y23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0" s="332"/>
      <c r="AA230" s="313"/>
      <c r="AB230" s="313"/>
      <c r="AC230" s="313"/>
      <c r="AD230" s="313"/>
      <c r="AE230" s="313"/>
      <c r="AF230" s="313"/>
      <c r="AG230" s="313"/>
      <c r="AH230" s="313"/>
      <c r="AI230" s="313"/>
      <c r="AJ230" s="313"/>
      <c r="AK230" s="313"/>
      <c r="AL230" s="313"/>
      <c r="AM230" s="313"/>
      <c r="AN230" s="313"/>
      <c r="AO230" s="313"/>
      <c r="AP230" s="313"/>
      <c r="AQ230" s="313"/>
      <c r="AR230" s="306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</row>
    <row r="231" spans="1:100" s="8" customFormat="1" ht="38.25" customHeight="1" x14ac:dyDescent="0.2">
      <c r="A231" s="329" t="s">
        <v>1676</v>
      </c>
      <c r="B231" s="329"/>
      <c r="C231" s="320"/>
      <c r="D231" s="327" t="s">
        <v>2078</v>
      </c>
      <c r="E231" s="328" t="s">
        <v>130</v>
      </c>
      <c r="F231" s="317" t="s">
        <v>1856</v>
      </c>
      <c r="G231" s="423" t="s">
        <v>1857</v>
      </c>
      <c r="H231" s="423" t="s">
        <v>1858</v>
      </c>
      <c r="I231" s="383">
        <v>1900000</v>
      </c>
      <c r="J231" s="335">
        <f>-K2099/0.0833333333333333</f>
        <v>0</v>
      </c>
      <c r="K231" s="335"/>
      <c r="L231" s="318">
        <v>43446</v>
      </c>
      <c r="M231" s="318">
        <v>43439</v>
      </c>
      <c r="N231" s="318">
        <v>43789</v>
      </c>
      <c r="O231" s="336">
        <f>YEAR(N231)</f>
        <v>2019</v>
      </c>
      <c r="P231" s="324">
        <f>MONTH(N231)</f>
        <v>11</v>
      </c>
      <c r="Q231" s="337" t="str">
        <f>IF(P231&gt;9,CONCATENATE(O231,P231),CONCATENATE(O231,"0",P231))</f>
        <v>201911</v>
      </c>
      <c r="R231" s="311">
        <v>0</v>
      </c>
      <c r="S231" s="338">
        <v>0</v>
      </c>
      <c r="T231" s="338">
        <v>0</v>
      </c>
      <c r="U231" s="415"/>
      <c r="V231" s="306"/>
      <c r="W231" s="305"/>
      <c r="X231" s="306"/>
      <c r="Y23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1" s="305"/>
      <c r="AA231" s="306"/>
      <c r="AB231" s="306"/>
      <c r="AC231" s="306"/>
      <c r="AD231" s="306"/>
      <c r="AE231" s="306"/>
      <c r="AF231" s="306"/>
      <c r="AG231" s="306"/>
      <c r="AH231" s="306"/>
      <c r="AI231" s="306"/>
      <c r="AJ231" s="306"/>
      <c r="AK231" s="306"/>
      <c r="AL231" s="306"/>
      <c r="AM231" s="306"/>
      <c r="AN231" s="306"/>
      <c r="AO231" s="306"/>
      <c r="AP231" s="306"/>
      <c r="AQ231" s="306"/>
      <c r="AR231" s="306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</row>
    <row r="232" spans="1:100" s="8" customFormat="1" ht="38.25" customHeight="1" x14ac:dyDescent="0.2">
      <c r="A232" s="328" t="s">
        <v>1676</v>
      </c>
      <c r="B232" s="314"/>
      <c r="C232" s="340"/>
      <c r="D232" s="329" t="s">
        <v>2742</v>
      </c>
      <c r="E232" s="328" t="s">
        <v>119</v>
      </c>
      <c r="F232" s="317" t="s">
        <v>2746</v>
      </c>
      <c r="G232" s="417" t="s">
        <v>2747</v>
      </c>
      <c r="H232" s="417" t="s">
        <v>2749</v>
      </c>
      <c r="I232" s="382">
        <v>756200</v>
      </c>
      <c r="J232" s="273">
        <f>-K2239/0.0833333333333333</f>
        <v>0</v>
      </c>
      <c r="K232" s="273"/>
      <c r="L232" s="274">
        <v>43642</v>
      </c>
      <c r="M232" s="274">
        <v>43647</v>
      </c>
      <c r="N232" s="274">
        <v>43830</v>
      </c>
      <c r="O232" s="295">
        <f>YEAR(N232)</f>
        <v>2019</v>
      </c>
      <c r="P232" s="294">
        <f>MONTH(N232)</f>
        <v>12</v>
      </c>
      <c r="Q232" s="291" t="str">
        <f>IF(P232&gt;9,CONCATENATE(O232,P232),CONCATENATE(O232,"0",P232))</f>
        <v>201912</v>
      </c>
      <c r="R232" s="275">
        <v>0</v>
      </c>
      <c r="S232" s="276">
        <v>0</v>
      </c>
      <c r="T232" s="276">
        <v>0</v>
      </c>
      <c r="U232" s="415"/>
      <c r="V232" s="315"/>
      <c r="W232" s="313"/>
      <c r="X232" s="315"/>
      <c r="Y232" s="31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2" s="352"/>
      <c r="AA232" s="305"/>
      <c r="AB232" s="305"/>
      <c r="AC232" s="305"/>
      <c r="AD232" s="305"/>
      <c r="AE232" s="305"/>
      <c r="AF232" s="305"/>
      <c r="AG232" s="305"/>
      <c r="AH232" s="305"/>
      <c r="AI232" s="305"/>
      <c r="AJ232" s="305"/>
      <c r="AK232" s="305"/>
      <c r="AL232" s="305"/>
      <c r="AM232" s="305"/>
      <c r="AN232" s="305"/>
      <c r="AO232" s="305"/>
      <c r="AP232" s="305"/>
      <c r="AQ232" s="305"/>
      <c r="AR232" s="305"/>
    </row>
    <row r="233" spans="1:100" s="8" customFormat="1" ht="38.25" customHeight="1" x14ac:dyDescent="0.2">
      <c r="A233" s="328" t="s">
        <v>1676</v>
      </c>
      <c r="B233" s="314"/>
      <c r="C233" s="340"/>
      <c r="D233" s="329" t="s">
        <v>2743</v>
      </c>
      <c r="E233" s="328" t="s">
        <v>119</v>
      </c>
      <c r="F233" s="317" t="s">
        <v>2746</v>
      </c>
      <c r="G233" s="417" t="s">
        <v>2747</v>
      </c>
      <c r="H233" s="417" t="s">
        <v>2748</v>
      </c>
      <c r="I233" s="382">
        <v>751000</v>
      </c>
      <c r="J233" s="273">
        <f>-K2240/0.0833333333333333</f>
        <v>0</v>
      </c>
      <c r="K233" s="273"/>
      <c r="L233" s="274">
        <v>43642</v>
      </c>
      <c r="M233" s="274">
        <v>43647</v>
      </c>
      <c r="N233" s="274">
        <v>43830</v>
      </c>
      <c r="O233" s="295">
        <f>YEAR(N233)</f>
        <v>2019</v>
      </c>
      <c r="P233" s="294">
        <f>MONTH(N233)</f>
        <v>12</v>
      </c>
      <c r="Q233" s="291" t="str">
        <f>IF(P233&gt;9,CONCATENATE(O233,P233),CONCATENATE(O233,"0",P233))</f>
        <v>201912</v>
      </c>
      <c r="R233" s="275">
        <v>0</v>
      </c>
      <c r="S233" s="276">
        <v>0</v>
      </c>
      <c r="T233" s="276">
        <v>0</v>
      </c>
      <c r="U233" s="415"/>
      <c r="V233" s="315"/>
      <c r="W233" s="313"/>
      <c r="X233" s="315"/>
      <c r="Y233" s="31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3" s="352"/>
      <c r="AA233" s="305"/>
      <c r="AB233" s="305"/>
      <c r="AC233" s="305"/>
      <c r="AD233" s="305"/>
      <c r="AE233" s="305"/>
      <c r="AF233" s="305"/>
      <c r="AG233" s="305"/>
      <c r="AH233" s="305"/>
      <c r="AI233" s="305"/>
      <c r="AJ233" s="305"/>
      <c r="AK233" s="305"/>
      <c r="AL233" s="305"/>
      <c r="AM233" s="305"/>
      <c r="AN233" s="305"/>
      <c r="AO233" s="305"/>
      <c r="AP233" s="305"/>
      <c r="AQ233" s="305"/>
      <c r="AR233" s="305"/>
    </row>
    <row r="234" spans="1:100" s="8" customFormat="1" ht="38.25" customHeight="1" thickBot="1" x14ac:dyDescent="0.25">
      <c r="A234" s="328" t="s">
        <v>1676</v>
      </c>
      <c r="B234" s="314"/>
      <c r="C234" s="340"/>
      <c r="D234" s="451" t="s">
        <v>2744</v>
      </c>
      <c r="E234" s="328" t="s">
        <v>119</v>
      </c>
      <c r="F234" s="317" t="s">
        <v>2746</v>
      </c>
      <c r="G234" s="417" t="s">
        <v>2748</v>
      </c>
      <c r="H234" s="417" t="s">
        <v>2749</v>
      </c>
      <c r="I234" s="382">
        <v>272958</v>
      </c>
      <c r="J234" s="273">
        <f>-K2241/0.0833333333333333</f>
        <v>0</v>
      </c>
      <c r="K234" s="273"/>
      <c r="L234" s="274">
        <v>43642</v>
      </c>
      <c r="M234" s="274">
        <v>43647</v>
      </c>
      <c r="N234" s="274">
        <v>43830</v>
      </c>
      <c r="O234" s="295">
        <f>YEAR(N234)</f>
        <v>2019</v>
      </c>
      <c r="P234" s="294">
        <f>MONTH(N234)</f>
        <v>12</v>
      </c>
      <c r="Q234" s="291" t="str">
        <f>IF(P234&gt;9,CONCATENATE(O234,P234),CONCATENATE(O234,"0",P234))</f>
        <v>201912</v>
      </c>
      <c r="R234" s="275">
        <v>0</v>
      </c>
      <c r="S234" s="276">
        <v>0</v>
      </c>
      <c r="T234" s="276">
        <v>0</v>
      </c>
      <c r="U234" s="415"/>
      <c r="V234" s="315"/>
      <c r="W234" s="313"/>
      <c r="X234" s="315"/>
      <c r="Y234" s="31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4" s="352"/>
      <c r="AA234" s="305"/>
      <c r="AB234" s="305"/>
      <c r="AC234" s="305"/>
      <c r="AD234" s="305"/>
      <c r="AE234" s="305"/>
      <c r="AF234" s="305"/>
      <c r="AG234" s="305"/>
      <c r="AH234" s="305"/>
      <c r="AI234" s="305"/>
      <c r="AJ234" s="305"/>
      <c r="AK234" s="305"/>
      <c r="AL234" s="305"/>
      <c r="AM234" s="305"/>
      <c r="AN234" s="305"/>
      <c r="AO234" s="305"/>
      <c r="AP234" s="305"/>
      <c r="AQ234" s="305"/>
      <c r="AR234" s="305"/>
    </row>
    <row r="235" spans="1:100" s="8" customFormat="1" ht="38.25" customHeight="1" thickBot="1" x14ac:dyDescent="0.25">
      <c r="A235" s="328" t="s">
        <v>1676</v>
      </c>
      <c r="B235" s="314"/>
      <c r="C235" s="340"/>
      <c r="D235" s="451" t="s">
        <v>2745</v>
      </c>
      <c r="E235" s="328" t="s">
        <v>119</v>
      </c>
      <c r="F235" s="317" t="s">
        <v>2746</v>
      </c>
      <c r="G235" s="417" t="s">
        <v>2748</v>
      </c>
      <c r="H235" s="417" t="s">
        <v>2748</v>
      </c>
      <c r="I235" s="382">
        <v>342037.25</v>
      </c>
      <c r="J235" s="273">
        <f>-K2242/0.0833333333333333</f>
        <v>0</v>
      </c>
      <c r="K235" s="273"/>
      <c r="L235" s="274">
        <v>43642</v>
      </c>
      <c r="M235" s="274">
        <v>43647</v>
      </c>
      <c r="N235" s="274">
        <v>43830</v>
      </c>
      <c r="O235" s="295">
        <f>YEAR(N235)</f>
        <v>2019</v>
      </c>
      <c r="P235" s="294">
        <f>MONTH(N235)</f>
        <v>12</v>
      </c>
      <c r="Q235" s="291" t="str">
        <f>IF(P235&gt;9,CONCATENATE(O235,P235),CONCATENATE(O235,"0",P235))</f>
        <v>201912</v>
      </c>
      <c r="R235" s="275">
        <v>0</v>
      </c>
      <c r="S235" s="276">
        <v>0</v>
      </c>
      <c r="T235" s="276">
        <v>0</v>
      </c>
      <c r="U235" s="415"/>
      <c r="V235" s="315"/>
      <c r="W235" s="313"/>
      <c r="X235" s="315"/>
      <c r="Y235" s="31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5" s="352"/>
      <c r="AA235" s="305"/>
      <c r="AB235" s="305"/>
      <c r="AC235" s="305"/>
      <c r="AD235" s="305"/>
      <c r="AE235" s="305"/>
      <c r="AF235" s="305"/>
      <c r="AG235" s="305"/>
      <c r="AH235" s="305"/>
      <c r="AI235" s="305"/>
      <c r="AJ235" s="305"/>
      <c r="AK235" s="305"/>
      <c r="AL235" s="305"/>
      <c r="AM235" s="305"/>
      <c r="AN235" s="305"/>
      <c r="AO235" s="305"/>
      <c r="AP235" s="305"/>
      <c r="AQ235" s="305"/>
      <c r="AR235" s="305"/>
    </row>
    <row r="236" spans="1:100" s="8" customFormat="1" ht="38.25" customHeight="1" thickBot="1" x14ac:dyDescent="0.25">
      <c r="A236" s="329" t="s">
        <v>1676</v>
      </c>
      <c r="B236" s="329"/>
      <c r="C236" s="320"/>
      <c r="D236" s="451" t="s">
        <v>2060</v>
      </c>
      <c r="E236" s="329" t="s">
        <v>116</v>
      </c>
      <c r="F236" s="317" t="s">
        <v>2061</v>
      </c>
      <c r="G236" s="423" t="s">
        <v>2062</v>
      </c>
      <c r="H236" s="423" t="s">
        <v>2063</v>
      </c>
      <c r="I236" s="383">
        <v>35040</v>
      </c>
      <c r="J236" s="335">
        <f>-K2145/0.0833333333333333</f>
        <v>0</v>
      </c>
      <c r="K236" s="335"/>
      <c r="L236" s="318">
        <v>43642</v>
      </c>
      <c r="M236" s="318">
        <v>43647</v>
      </c>
      <c r="N236" s="318">
        <v>43830</v>
      </c>
      <c r="O236" s="336">
        <f>YEAR(N236)</f>
        <v>2019</v>
      </c>
      <c r="P236" s="324">
        <f>MONTH(N236)</f>
        <v>12</v>
      </c>
      <c r="Q236" s="337" t="str">
        <f>IF(P236&gt;9,CONCATENATE(O236,P236),CONCATENATE(O236,"0",P236))</f>
        <v>201912</v>
      </c>
      <c r="R236" s="311">
        <v>0</v>
      </c>
      <c r="S236" s="338">
        <v>0</v>
      </c>
      <c r="T236" s="338">
        <v>0</v>
      </c>
      <c r="U236" s="415"/>
      <c r="V236" s="306"/>
      <c r="W236" s="305"/>
      <c r="X236" s="306"/>
      <c r="Y236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6" s="352"/>
      <c r="AA236" s="305"/>
      <c r="AB236" s="305"/>
      <c r="AC236" s="305"/>
      <c r="AD236" s="305"/>
      <c r="AE236" s="305"/>
      <c r="AF236" s="305"/>
      <c r="AG236" s="305"/>
      <c r="AH236" s="305"/>
      <c r="AI236" s="305"/>
      <c r="AJ236" s="305"/>
      <c r="AK236" s="305"/>
      <c r="AL236" s="305"/>
      <c r="AM236" s="305"/>
      <c r="AN236" s="305"/>
      <c r="AO236" s="305"/>
      <c r="AP236" s="305"/>
      <c r="AQ236" s="305"/>
      <c r="AR236" s="305"/>
    </row>
    <row r="237" spans="1:100" s="8" customFormat="1" ht="38.25" customHeight="1" thickBot="1" x14ac:dyDescent="0.25">
      <c r="A237" s="329" t="s">
        <v>1676</v>
      </c>
      <c r="B237" s="329"/>
      <c r="C237" s="320"/>
      <c r="D237" s="442" t="s">
        <v>2471</v>
      </c>
      <c r="E237" s="328" t="s">
        <v>119</v>
      </c>
      <c r="F237" s="317" t="s">
        <v>20</v>
      </c>
      <c r="G237" s="423" t="s">
        <v>2469</v>
      </c>
      <c r="H237" s="423" t="s">
        <v>2470</v>
      </c>
      <c r="I237" s="383">
        <v>239550</v>
      </c>
      <c r="J237" s="335">
        <f>-K2202/0.0833333333333333</f>
        <v>0</v>
      </c>
      <c r="K237" s="335"/>
      <c r="L237" s="322">
        <v>43663</v>
      </c>
      <c r="M237" s="318">
        <v>43739</v>
      </c>
      <c r="N237" s="318">
        <v>43830</v>
      </c>
      <c r="O237" s="336">
        <f>YEAR(N237)</f>
        <v>2019</v>
      </c>
      <c r="P237" s="324">
        <f>MONTH(N237)</f>
        <v>12</v>
      </c>
      <c r="Q237" s="337" t="str">
        <f>IF(P237&gt;9,CONCATENATE(O237,P237),CONCATENATE(O237,"0",P237))</f>
        <v>201912</v>
      </c>
      <c r="R237" s="311">
        <v>0</v>
      </c>
      <c r="S237" s="338">
        <v>0</v>
      </c>
      <c r="T237" s="338">
        <v>0</v>
      </c>
      <c r="U237" s="415"/>
      <c r="V237" s="306"/>
      <c r="W237" s="305"/>
      <c r="X237" s="306"/>
      <c r="Y23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7" s="305"/>
      <c r="AA237" s="306"/>
      <c r="AB237" s="306"/>
      <c r="AC237" s="306"/>
      <c r="AD237" s="306"/>
      <c r="AE237" s="306"/>
      <c r="AF237" s="306"/>
      <c r="AG237" s="306"/>
      <c r="AH237" s="306"/>
      <c r="AI237" s="306"/>
      <c r="AJ237" s="306"/>
      <c r="AK237" s="306"/>
      <c r="AL237" s="306"/>
      <c r="AM237" s="306"/>
      <c r="AN237" s="306"/>
      <c r="AO237" s="306"/>
      <c r="AP237" s="306"/>
      <c r="AQ237" s="306"/>
      <c r="AR237" s="306"/>
    </row>
    <row r="238" spans="1:100" s="8" customFormat="1" ht="38.25" customHeight="1" thickBot="1" x14ac:dyDescent="0.25">
      <c r="A238" s="329" t="s">
        <v>1676</v>
      </c>
      <c r="B238" s="329"/>
      <c r="C238" s="320"/>
      <c r="D238" s="442" t="s">
        <v>1763</v>
      </c>
      <c r="E238" s="404" t="s">
        <v>119</v>
      </c>
      <c r="F238" s="317" t="s">
        <v>1765</v>
      </c>
      <c r="G238" s="423" t="s">
        <v>1764</v>
      </c>
      <c r="H238" s="423" t="s">
        <v>1766</v>
      </c>
      <c r="I238" s="383">
        <v>35730</v>
      </c>
      <c r="J238" s="335">
        <f>-K2082/0.0833333333333333</f>
        <v>0</v>
      </c>
      <c r="K238" s="335"/>
      <c r="L238" s="318">
        <v>43404</v>
      </c>
      <c r="M238" s="318">
        <v>43466</v>
      </c>
      <c r="N238" s="318">
        <v>43830</v>
      </c>
      <c r="O238" s="336">
        <f>YEAR(N238)</f>
        <v>2019</v>
      </c>
      <c r="P238" s="324">
        <f>MONTH(N238)</f>
        <v>12</v>
      </c>
      <c r="Q238" s="337" t="str">
        <f>IF(P238&gt;9,CONCATENATE(O238,P238),CONCATENATE(O238,"0",P238))</f>
        <v>201912</v>
      </c>
      <c r="R238" s="311">
        <v>0</v>
      </c>
      <c r="S238" s="338">
        <v>0</v>
      </c>
      <c r="T238" s="338">
        <v>0</v>
      </c>
      <c r="U238" s="415"/>
      <c r="V238" s="306"/>
      <c r="W238" s="305"/>
      <c r="X238" s="306"/>
      <c r="Y23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8" s="305"/>
      <c r="AA238" s="306"/>
      <c r="AB238" s="306"/>
      <c r="AC238" s="306"/>
      <c r="AD238" s="306"/>
      <c r="AE238" s="306"/>
      <c r="AF238" s="306"/>
      <c r="AG238" s="306"/>
      <c r="AH238" s="306"/>
      <c r="AI238" s="306"/>
      <c r="AJ238" s="306"/>
      <c r="AK238" s="306"/>
      <c r="AL238" s="306"/>
      <c r="AM238" s="306"/>
      <c r="AN238" s="306"/>
      <c r="AO238" s="306"/>
      <c r="AP238" s="306"/>
      <c r="AQ238" s="306"/>
      <c r="AR238" s="306"/>
    </row>
    <row r="239" spans="1:100" s="8" customFormat="1" ht="38.25" customHeight="1" thickBot="1" x14ac:dyDescent="0.25">
      <c r="A239" s="329" t="s">
        <v>1676</v>
      </c>
      <c r="B239" s="329"/>
      <c r="C239" s="320"/>
      <c r="D239" s="451" t="s">
        <v>2083</v>
      </c>
      <c r="E239" s="329" t="s">
        <v>119</v>
      </c>
      <c r="F239" s="317" t="s">
        <v>25</v>
      </c>
      <c r="G239" s="423" t="s">
        <v>2084</v>
      </c>
      <c r="H239" s="423" t="s">
        <v>2085</v>
      </c>
      <c r="I239" s="383">
        <v>1026000</v>
      </c>
      <c r="J239" s="335">
        <f>-K2152/0.0833333333333333</f>
        <v>0</v>
      </c>
      <c r="K239" s="335"/>
      <c r="L239" s="318">
        <v>43519</v>
      </c>
      <c r="M239" s="318">
        <v>43525</v>
      </c>
      <c r="N239" s="318">
        <v>43889</v>
      </c>
      <c r="O239" s="336">
        <f>YEAR(N239)</f>
        <v>2020</v>
      </c>
      <c r="P239" s="324">
        <f>MONTH(N239)</f>
        <v>2</v>
      </c>
      <c r="Q239" s="337" t="str">
        <f>IF(P239&gt;9,CONCATENATE(O239,P239),CONCATENATE(O239,"0",P239))</f>
        <v>202002</v>
      </c>
      <c r="R239" s="311" t="s">
        <v>179</v>
      </c>
      <c r="S239" s="338">
        <v>0</v>
      </c>
      <c r="T239" s="338">
        <v>0</v>
      </c>
      <c r="U239" s="415"/>
      <c r="V239" s="306"/>
      <c r="W239" s="305"/>
      <c r="X239" s="306"/>
      <c r="Y239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9" s="352"/>
      <c r="AA239" s="305"/>
      <c r="AB239" s="305"/>
      <c r="AC239" s="305"/>
      <c r="AD239" s="305"/>
      <c r="AE239" s="305"/>
      <c r="AF239" s="305"/>
      <c r="AG239" s="305"/>
      <c r="AH239" s="305"/>
      <c r="AI239" s="305"/>
      <c r="AJ239" s="305"/>
      <c r="AK239" s="305"/>
      <c r="AL239" s="305"/>
      <c r="AM239" s="305"/>
      <c r="AN239" s="305"/>
      <c r="AO239" s="305"/>
      <c r="AP239" s="305"/>
      <c r="AQ239" s="305"/>
      <c r="AR239" s="305"/>
    </row>
    <row r="240" spans="1:100" s="8" customFormat="1" ht="38.25" customHeight="1" thickBot="1" x14ac:dyDescent="0.25">
      <c r="A240" s="329" t="s">
        <v>1676</v>
      </c>
      <c r="B240" s="329"/>
      <c r="C240" s="320"/>
      <c r="D240" s="451" t="s">
        <v>2134</v>
      </c>
      <c r="E240" s="328" t="s">
        <v>130</v>
      </c>
      <c r="F240" s="317" t="s">
        <v>25</v>
      </c>
      <c r="G240" s="423" t="s">
        <v>2135</v>
      </c>
      <c r="H240" s="423" t="s">
        <v>2136</v>
      </c>
      <c r="I240" s="383">
        <v>300000</v>
      </c>
      <c r="J240" s="335">
        <f>-K2156/0.0833333333333333</f>
        <v>0</v>
      </c>
      <c r="K240" s="335"/>
      <c r="L240" s="318">
        <v>43537</v>
      </c>
      <c r="M240" s="318">
        <v>43539</v>
      </c>
      <c r="N240" s="318">
        <v>43904</v>
      </c>
      <c r="O240" s="336">
        <f>YEAR(N240)</f>
        <v>2020</v>
      </c>
      <c r="P240" s="324">
        <f>MONTH(N240)</f>
        <v>3</v>
      </c>
      <c r="Q240" s="337" t="str">
        <f>IF(P240&gt;9,CONCATENATE(O240,P240),CONCATENATE(O240,"0",P240))</f>
        <v>202003</v>
      </c>
      <c r="R240" s="311" t="s">
        <v>162</v>
      </c>
      <c r="S240" s="338">
        <v>0</v>
      </c>
      <c r="T240" s="338">
        <v>0</v>
      </c>
      <c r="U240" s="415"/>
      <c r="V240" s="306"/>
      <c r="W240" s="305"/>
      <c r="X240" s="306"/>
      <c r="Y240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0" s="352"/>
      <c r="AA240" s="305"/>
      <c r="AB240" s="305"/>
      <c r="AC240" s="305"/>
      <c r="AD240" s="305"/>
      <c r="AE240" s="305"/>
      <c r="AF240" s="305"/>
      <c r="AG240" s="305"/>
      <c r="AH240" s="305"/>
      <c r="AI240" s="305"/>
      <c r="AJ240" s="305"/>
      <c r="AK240" s="305"/>
      <c r="AL240" s="305"/>
      <c r="AM240" s="305"/>
      <c r="AN240" s="305"/>
      <c r="AO240" s="305"/>
      <c r="AP240" s="305"/>
      <c r="AQ240" s="305"/>
      <c r="AR240" s="305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</row>
    <row r="241" spans="1:100" s="7" customFormat="1" ht="38.25" customHeight="1" thickBot="1" x14ac:dyDescent="0.25">
      <c r="A241" s="329" t="s">
        <v>1676</v>
      </c>
      <c r="B241" s="329"/>
      <c r="C241" s="320"/>
      <c r="D241" s="451" t="s">
        <v>2465</v>
      </c>
      <c r="E241" s="329" t="s">
        <v>119</v>
      </c>
      <c r="F241" s="317" t="s">
        <v>2466</v>
      </c>
      <c r="G241" s="423" t="s">
        <v>2467</v>
      </c>
      <c r="H241" s="423" t="s">
        <v>2468</v>
      </c>
      <c r="I241" s="383">
        <v>318780</v>
      </c>
      <c r="J241" s="335">
        <f>-K2206/0.0833333333333333</f>
        <v>0</v>
      </c>
      <c r="K241" s="335"/>
      <c r="L241" s="318">
        <v>43663</v>
      </c>
      <c r="M241" s="318">
        <v>43664</v>
      </c>
      <c r="N241" s="318">
        <v>43921</v>
      </c>
      <c r="O241" s="336">
        <f>YEAR(N241)</f>
        <v>2020</v>
      </c>
      <c r="P241" s="324">
        <f>MONTH(N241)</f>
        <v>3</v>
      </c>
      <c r="Q241" s="337" t="str">
        <f>IF(P241&gt;9,CONCATENATE(O241,P241),CONCATENATE(O241,"0",P241))</f>
        <v>202003</v>
      </c>
      <c r="R241" s="275">
        <v>0</v>
      </c>
      <c r="S241" s="338">
        <v>0</v>
      </c>
      <c r="T241" s="338">
        <v>0</v>
      </c>
      <c r="U241" s="415"/>
      <c r="V241" s="306"/>
      <c r="W241" s="305"/>
      <c r="X241" s="306"/>
      <c r="Y241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1" s="352"/>
      <c r="AA241" s="305"/>
      <c r="AB241" s="305"/>
      <c r="AC241" s="305"/>
      <c r="AD241" s="305"/>
      <c r="AE241" s="305"/>
      <c r="AF241" s="305"/>
      <c r="AG241" s="305"/>
      <c r="AH241" s="305"/>
      <c r="AI241" s="305"/>
      <c r="AJ241" s="305"/>
      <c r="AK241" s="305"/>
      <c r="AL241" s="305"/>
      <c r="AM241" s="305"/>
      <c r="AN241" s="305"/>
      <c r="AO241" s="305"/>
      <c r="AP241" s="305"/>
      <c r="AQ241" s="305"/>
      <c r="AR241" s="305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</row>
    <row r="242" spans="1:100" s="7" customFormat="1" ht="38.25" customHeight="1" thickBot="1" x14ac:dyDescent="0.25">
      <c r="A242" s="329" t="s">
        <v>1676</v>
      </c>
      <c r="B242" s="329"/>
      <c r="C242" s="320"/>
      <c r="D242" s="451" t="s">
        <v>2203</v>
      </c>
      <c r="E242" s="404" t="s">
        <v>119</v>
      </c>
      <c r="F242" s="317" t="s">
        <v>2204</v>
      </c>
      <c r="G242" s="423" t="s">
        <v>2205</v>
      </c>
      <c r="H242" s="423" t="s">
        <v>2206</v>
      </c>
      <c r="I242" s="383">
        <v>2541492</v>
      </c>
      <c r="J242" s="335">
        <f>-K2170/0.0833333333333333</f>
        <v>0</v>
      </c>
      <c r="K242" s="335"/>
      <c r="L242" s="318">
        <v>43551</v>
      </c>
      <c r="M242" s="318">
        <v>43551</v>
      </c>
      <c r="N242" s="318">
        <v>43921</v>
      </c>
      <c r="O242" s="336">
        <f>YEAR(N242)</f>
        <v>2020</v>
      </c>
      <c r="P242" s="324">
        <f>MONTH(N242)</f>
        <v>3</v>
      </c>
      <c r="Q242" s="337" t="str">
        <f>IF(P242&gt;9,CONCATENATE(O242,P242),CONCATENATE(O242,"0",P242))</f>
        <v>202003</v>
      </c>
      <c r="R242" s="311" t="s">
        <v>162</v>
      </c>
      <c r="S242" s="338">
        <v>0</v>
      </c>
      <c r="T242" s="338">
        <v>0</v>
      </c>
      <c r="U242" s="415"/>
      <c r="V242" s="306"/>
      <c r="W242" s="305"/>
      <c r="X242" s="306"/>
      <c r="Y242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2" s="352"/>
      <c r="AA242" s="305"/>
      <c r="AB242" s="305"/>
      <c r="AC242" s="305"/>
      <c r="AD242" s="305"/>
      <c r="AE242" s="305"/>
      <c r="AF242" s="305"/>
      <c r="AG242" s="305"/>
      <c r="AH242" s="305"/>
      <c r="AI242" s="305"/>
      <c r="AJ242" s="305"/>
      <c r="AK242" s="305"/>
      <c r="AL242" s="305"/>
      <c r="AM242" s="305"/>
      <c r="AN242" s="305"/>
      <c r="AO242" s="305"/>
      <c r="AP242" s="305"/>
      <c r="AQ242" s="305"/>
      <c r="AR242" s="305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</row>
    <row r="243" spans="1:100" s="8" customFormat="1" ht="38.25" customHeight="1" thickBot="1" x14ac:dyDescent="0.25">
      <c r="A243" s="329" t="s">
        <v>1676</v>
      </c>
      <c r="B243" s="329"/>
      <c r="C243" s="320"/>
      <c r="D243" s="451" t="s">
        <v>2334</v>
      </c>
      <c r="E243" s="329" t="s">
        <v>119</v>
      </c>
      <c r="F243" s="317" t="s">
        <v>20</v>
      </c>
      <c r="G243" s="423" t="s">
        <v>484</v>
      </c>
      <c r="H243" s="423" t="s">
        <v>2335</v>
      </c>
      <c r="I243" s="383">
        <v>50000</v>
      </c>
      <c r="J243" s="335">
        <f>-K2187/0.0833333333333333</f>
        <v>0</v>
      </c>
      <c r="K243" s="335"/>
      <c r="L243" s="318">
        <v>43579</v>
      </c>
      <c r="M243" s="318">
        <v>43580</v>
      </c>
      <c r="N243" s="318">
        <v>43945</v>
      </c>
      <c r="O243" s="336">
        <f>YEAR(N243)</f>
        <v>2020</v>
      </c>
      <c r="P243" s="324">
        <f>MONTH(N243)</f>
        <v>4</v>
      </c>
      <c r="Q243" s="337" t="str">
        <f>IF(P243&gt;9,CONCATENATE(O243,P243),CONCATENATE(O243,"0",P243))</f>
        <v>202004</v>
      </c>
      <c r="R243" s="275" t="s">
        <v>278</v>
      </c>
      <c r="S243" s="338">
        <v>0</v>
      </c>
      <c r="T243" s="338">
        <v>0</v>
      </c>
      <c r="U243" s="415"/>
      <c r="V243" s="306"/>
      <c r="W243" s="305"/>
      <c r="X243" s="306"/>
      <c r="Y243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3" s="352"/>
      <c r="AA243" s="305"/>
      <c r="AB243" s="305"/>
      <c r="AC243" s="305"/>
      <c r="AD243" s="305"/>
      <c r="AE243" s="305"/>
      <c r="AF243" s="305"/>
      <c r="AG243" s="305"/>
      <c r="AH243" s="305"/>
      <c r="AI243" s="305"/>
      <c r="AJ243" s="305"/>
      <c r="AK243" s="305"/>
      <c r="AL243" s="305"/>
      <c r="AM243" s="305"/>
      <c r="AN243" s="305"/>
      <c r="AO243" s="305"/>
      <c r="AP243" s="305"/>
      <c r="AQ243" s="305"/>
      <c r="AR243" s="305"/>
    </row>
    <row r="244" spans="1:100" s="8" customFormat="1" ht="38.25" customHeight="1" thickBot="1" x14ac:dyDescent="0.25">
      <c r="A244" s="328" t="s">
        <v>1676</v>
      </c>
      <c r="B244" s="319" t="s">
        <v>309</v>
      </c>
      <c r="C244" s="328" t="s">
        <v>294</v>
      </c>
      <c r="D244" s="442" t="s">
        <v>1084</v>
      </c>
      <c r="E244" s="404" t="s">
        <v>130</v>
      </c>
      <c r="F244" s="312" t="s">
        <v>595</v>
      </c>
      <c r="G244" s="425" t="s">
        <v>519</v>
      </c>
      <c r="H244" s="425" t="s">
        <v>1087</v>
      </c>
      <c r="I244" s="378">
        <v>3927402</v>
      </c>
      <c r="J244" s="260">
        <f>-K1898/0.0833333333333333</f>
        <v>0</v>
      </c>
      <c r="K244" s="260"/>
      <c r="L244" s="256">
        <v>43621</v>
      </c>
      <c r="M244" s="256">
        <v>43586</v>
      </c>
      <c r="N244" s="257">
        <v>43951</v>
      </c>
      <c r="O244" s="284">
        <f>YEAR(N244)</f>
        <v>2020</v>
      </c>
      <c r="P244" s="284">
        <f>MONTH(N244)</f>
        <v>4</v>
      </c>
      <c r="Q244" s="285" t="str">
        <f>IF(P244&gt;9,CONCATENATE(O244,P244),CONCATENATE(O244,"0",P244))</f>
        <v>202004</v>
      </c>
      <c r="R244" s="311" t="s">
        <v>162</v>
      </c>
      <c r="S244" s="245">
        <v>0</v>
      </c>
      <c r="T244" s="245">
        <v>0</v>
      </c>
      <c r="U244" s="415"/>
      <c r="V244" s="300"/>
      <c r="W244" s="300"/>
      <c r="X244" s="300"/>
      <c r="Y24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4" s="352"/>
      <c r="AA244" s="305"/>
      <c r="AB244" s="305"/>
      <c r="AC244" s="305"/>
      <c r="AD244" s="305"/>
      <c r="AE244" s="305"/>
      <c r="AF244" s="305"/>
      <c r="AG244" s="305"/>
      <c r="AH244" s="305"/>
      <c r="AI244" s="305"/>
      <c r="AJ244" s="305"/>
      <c r="AK244" s="305"/>
      <c r="AL244" s="305"/>
      <c r="AM244" s="305"/>
      <c r="AN244" s="305"/>
      <c r="AO244" s="305"/>
      <c r="AP244" s="305"/>
      <c r="AQ244" s="305"/>
      <c r="AR244" s="306"/>
    </row>
    <row r="245" spans="1:100" s="8" customFormat="1" ht="38.25" customHeight="1" thickBot="1" x14ac:dyDescent="0.25">
      <c r="A245" s="329" t="s">
        <v>1676</v>
      </c>
      <c r="B245" s="298" t="s">
        <v>309</v>
      </c>
      <c r="C245" s="328" t="s">
        <v>294</v>
      </c>
      <c r="D245" s="451" t="s">
        <v>1016</v>
      </c>
      <c r="E245" s="298" t="s">
        <v>119</v>
      </c>
      <c r="F245" s="240" t="s">
        <v>20</v>
      </c>
      <c r="G245" s="427" t="s">
        <v>192</v>
      </c>
      <c r="H245" s="426" t="s">
        <v>155</v>
      </c>
      <c r="I245" s="385">
        <v>6838405</v>
      </c>
      <c r="J245" s="261">
        <f>-K1911/0.0833333333333333</f>
        <v>0</v>
      </c>
      <c r="K245" s="261"/>
      <c r="L245" s="258">
        <v>43635</v>
      </c>
      <c r="M245" s="258">
        <v>43636</v>
      </c>
      <c r="N245" s="258">
        <v>43955</v>
      </c>
      <c r="O245" s="287">
        <f>YEAR(N245)</f>
        <v>2020</v>
      </c>
      <c r="P245" s="284">
        <f>MONTH(N245)</f>
        <v>5</v>
      </c>
      <c r="Q245" s="288" t="str">
        <f>IF(P245&gt;9,CONCATENATE(O245,P245),CONCATENATE(O245,"0",P245))</f>
        <v>202005</v>
      </c>
      <c r="R245" s="311">
        <v>0</v>
      </c>
      <c r="S245" s="246">
        <v>0</v>
      </c>
      <c r="T245" s="246">
        <v>0</v>
      </c>
      <c r="U245" s="427"/>
      <c r="V245" s="300"/>
      <c r="W245" s="302"/>
      <c r="X245" s="300"/>
      <c r="Y24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5" s="352"/>
      <c r="AA245" s="305"/>
      <c r="AB245" s="305"/>
      <c r="AC245" s="305"/>
      <c r="AD245" s="305"/>
      <c r="AE245" s="305"/>
      <c r="AF245" s="305"/>
      <c r="AG245" s="305"/>
      <c r="AH245" s="305"/>
      <c r="AI245" s="305"/>
      <c r="AJ245" s="305"/>
      <c r="AK245" s="305"/>
      <c r="AL245" s="305"/>
      <c r="AM245" s="305"/>
      <c r="AN245" s="305"/>
      <c r="AO245" s="305"/>
      <c r="AP245" s="305"/>
      <c r="AQ245" s="305"/>
      <c r="AR245" s="305"/>
    </row>
    <row r="246" spans="1:100" s="8" customFormat="1" ht="38.25" customHeight="1" thickBot="1" x14ac:dyDescent="0.25">
      <c r="A246" s="329" t="s">
        <v>1676</v>
      </c>
      <c r="B246" s="329"/>
      <c r="C246" s="320"/>
      <c r="D246" s="451" t="s">
        <v>2385</v>
      </c>
      <c r="E246" s="329" t="s">
        <v>119</v>
      </c>
      <c r="F246" s="317" t="s">
        <v>20</v>
      </c>
      <c r="G246" s="423" t="s">
        <v>2386</v>
      </c>
      <c r="H246" s="423" t="s">
        <v>2387</v>
      </c>
      <c r="I246" s="383">
        <v>100000</v>
      </c>
      <c r="J246" s="335">
        <f>-K2198/0.0833333333333333</f>
        <v>0</v>
      </c>
      <c r="K246" s="335"/>
      <c r="L246" s="318">
        <v>43600</v>
      </c>
      <c r="M246" s="318">
        <v>43601</v>
      </c>
      <c r="N246" s="318">
        <v>43966</v>
      </c>
      <c r="O246" s="336">
        <f>YEAR(N246)</f>
        <v>2020</v>
      </c>
      <c r="P246" s="324">
        <f>MONTH(N246)</f>
        <v>5</v>
      </c>
      <c r="Q246" s="337" t="str">
        <f>IF(P246&gt;9,CONCATENATE(O246,P246),CONCATENATE(O246,"0",P246))</f>
        <v>202005</v>
      </c>
      <c r="R246" s="311" t="s">
        <v>162</v>
      </c>
      <c r="S246" s="338">
        <v>0</v>
      </c>
      <c r="T246" s="338">
        <v>0</v>
      </c>
      <c r="U246" s="415"/>
      <c r="V246" s="306"/>
      <c r="W246" s="305"/>
      <c r="X246" s="306"/>
      <c r="Y246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6" s="352"/>
      <c r="AA246" s="305"/>
      <c r="AB246" s="305"/>
      <c r="AC246" s="305"/>
      <c r="AD246" s="305"/>
      <c r="AE246" s="305"/>
      <c r="AF246" s="305"/>
      <c r="AG246" s="305"/>
      <c r="AH246" s="305"/>
      <c r="AI246" s="305"/>
      <c r="AJ246" s="305"/>
      <c r="AK246" s="305"/>
      <c r="AL246" s="305"/>
      <c r="AM246" s="305"/>
      <c r="AN246" s="305"/>
      <c r="AO246" s="305"/>
      <c r="AP246" s="305"/>
      <c r="AQ246" s="305"/>
      <c r="AR246" s="305"/>
    </row>
    <row r="247" spans="1:100" s="8" customFormat="1" ht="38.25" customHeight="1" thickBot="1" x14ac:dyDescent="0.25">
      <c r="A247" s="328" t="s">
        <v>1676</v>
      </c>
      <c r="B247" s="328" t="s">
        <v>309</v>
      </c>
      <c r="C247" s="328" t="s">
        <v>294</v>
      </c>
      <c r="D247" s="451" t="s">
        <v>493</v>
      </c>
      <c r="E247" s="298" t="s">
        <v>119</v>
      </c>
      <c r="F247" s="317" t="s">
        <v>490</v>
      </c>
      <c r="G247" s="427" t="s">
        <v>56</v>
      </c>
      <c r="H247" s="426" t="s">
        <v>45</v>
      </c>
      <c r="I247" s="385">
        <v>152170</v>
      </c>
      <c r="J247" s="261">
        <f>-K1803/0.0833333333333333</f>
        <v>0</v>
      </c>
      <c r="K247" s="261"/>
      <c r="L247" s="258">
        <v>43635</v>
      </c>
      <c r="M247" s="258">
        <v>43636</v>
      </c>
      <c r="N247" s="318">
        <v>43977</v>
      </c>
      <c r="O247" s="287">
        <f>YEAR(N247)</f>
        <v>2020</v>
      </c>
      <c r="P247" s="284">
        <f>MONTH(N247)</f>
        <v>5</v>
      </c>
      <c r="Q247" s="288" t="str">
        <f>IF(P247&gt;9,CONCATENATE(O247,P247),CONCATENATE(O247,"0",P247))</f>
        <v>202005</v>
      </c>
      <c r="R247" s="311">
        <v>0</v>
      </c>
      <c r="S247" s="248">
        <v>0</v>
      </c>
      <c r="T247" s="248">
        <v>0</v>
      </c>
      <c r="U247" s="423"/>
      <c r="V247" s="300"/>
      <c r="W247" s="302"/>
      <c r="X247" s="301"/>
      <c r="Y24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7" s="352"/>
      <c r="AA247" s="306"/>
      <c r="AB247" s="306"/>
      <c r="AC247" s="306"/>
      <c r="AD247" s="306"/>
      <c r="AE247" s="306"/>
      <c r="AF247" s="306"/>
      <c r="AG247" s="306"/>
      <c r="AH247" s="306"/>
      <c r="AI247" s="306"/>
      <c r="AJ247" s="306"/>
      <c r="AK247" s="306"/>
      <c r="AL247" s="306"/>
      <c r="AM247" s="306"/>
      <c r="AN247" s="306"/>
      <c r="AO247" s="306"/>
      <c r="AP247" s="306"/>
      <c r="AQ247" s="306"/>
      <c r="AR247" s="305"/>
    </row>
    <row r="248" spans="1:100" s="8" customFormat="1" ht="38.25" customHeight="1" thickBot="1" x14ac:dyDescent="0.25">
      <c r="A248" s="329" t="s">
        <v>1676</v>
      </c>
      <c r="B248" s="329"/>
      <c r="C248" s="320"/>
      <c r="D248" s="451" t="s">
        <v>2565</v>
      </c>
      <c r="E248" s="329" t="s">
        <v>130</v>
      </c>
      <c r="F248" s="317" t="s">
        <v>2566</v>
      </c>
      <c r="G248" s="423" t="s">
        <v>2567</v>
      </c>
      <c r="H248" s="423" t="s">
        <v>2568</v>
      </c>
      <c r="I248" s="383">
        <v>12080791.699999999</v>
      </c>
      <c r="J248" s="335">
        <f>-K2224/0.0833333333333333</f>
        <v>0</v>
      </c>
      <c r="K248" s="335"/>
      <c r="L248" s="318">
        <v>43614</v>
      </c>
      <c r="M248" s="318">
        <v>43613</v>
      </c>
      <c r="N248" s="318">
        <v>43978</v>
      </c>
      <c r="O248" s="336">
        <f>YEAR(N248)</f>
        <v>2020</v>
      </c>
      <c r="P248" s="324">
        <f>MONTH(N248)</f>
        <v>5</v>
      </c>
      <c r="Q248" s="337" t="str">
        <f>IF(P248&gt;9,CONCATENATE(O248,P248),CONCATENATE(O248,"0",P248))</f>
        <v>202005</v>
      </c>
      <c r="R248" s="275">
        <v>0</v>
      </c>
      <c r="S248" s="338">
        <v>0.15</v>
      </c>
      <c r="T248" s="338">
        <v>0.05</v>
      </c>
      <c r="U248" s="415"/>
      <c r="V248" s="306"/>
      <c r="W248" s="305"/>
      <c r="X248" s="306"/>
      <c r="Y248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8" s="352"/>
      <c r="AA248" s="305"/>
      <c r="AB248" s="305"/>
      <c r="AC248" s="305"/>
      <c r="AD248" s="305"/>
      <c r="AE248" s="305"/>
      <c r="AF248" s="305"/>
      <c r="AG248" s="305"/>
      <c r="AH248" s="305"/>
      <c r="AI248" s="305"/>
      <c r="AJ248" s="305"/>
      <c r="AK248" s="305"/>
      <c r="AL248" s="305"/>
      <c r="AM248" s="305"/>
      <c r="AN248" s="305"/>
      <c r="AO248" s="305"/>
      <c r="AP248" s="305"/>
      <c r="AQ248" s="305"/>
      <c r="AR248" s="305"/>
    </row>
    <row r="249" spans="1:100" s="8" customFormat="1" ht="38.25" customHeight="1" thickBot="1" x14ac:dyDescent="0.25">
      <c r="A249" s="329" t="s">
        <v>1676</v>
      </c>
      <c r="B249" s="329"/>
      <c r="C249" s="320"/>
      <c r="D249" s="451" t="s">
        <v>2594</v>
      </c>
      <c r="E249" s="329" t="s">
        <v>119</v>
      </c>
      <c r="F249" s="317" t="s">
        <v>2595</v>
      </c>
      <c r="G249" s="423" t="s">
        <v>2596</v>
      </c>
      <c r="H249" s="423" t="s">
        <v>2597</v>
      </c>
      <c r="I249" s="383">
        <v>17447500</v>
      </c>
      <c r="J249" s="335">
        <f>-K2234/0.0833333333333333</f>
        <v>0</v>
      </c>
      <c r="K249" s="335"/>
      <c r="L249" s="318">
        <v>43677</v>
      </c>
      <c r="M249" s="318">
        <v>43556</v>
      </c>
      <c r="N249" s="318">
        <v>43980</v>
      </c>
      <c r="O249" s="336">
        <f>YEAR(N249)</f>
        <v>2020</v>
      </c>
      <c r="P249" s="324">
        <f>MONTH(N249)</f>
        <v>5</v>
      </c>
      <c r="Q249" s="337" t="str">
        <f>IF(P249&gt;9,CONCATENATE(O249,P249),CONCATENATE(O249,"0",P249))</f>
        <v>202005</v>
      </c>
      <c r="R249" s="275">
        <v>0</v>
      </c>
      <c r="S249" s="338">
        <v>0</v>
      </c>
      <c r="T249" s="338">
        <v>0</v>
      </c>
      <c r="U249" s="415"/>
      <c r="V249" s="306"/>
      <c r="W249" s="305"/>
      <c r="X249" s="306"/>
      <c r="Y249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9" s="352"/>
      <c r="AA249" s="305"/>
      <c r="AB249" s="305"/>
      <c r="AC249" s="305"/>
      <c r="AD249" s="305"/>
      <c r="AE249" s="305"/>
      <c r="AF249" s="305"/>
      <c r="AG249" s="305"/>
      <c r="AH249" s="305"/>
      <c r="AI249" s="305"/>
      <c r="AJ249" s="305"/>
      <c r="AK249" s="305"/>
      <c r="AL249" s="305"/>
      <c r="AM249" s="305"/>
      <c r="AN249" s="305"/>
      <c r="AO249" s="305"/>
      <c r="AP249" s="305"/>
      <c r="AQ249" s="305"/>
      <c r="AR249" s="305"/>
    </row>
    <row r="250" spans="1:100" s="8" customFormat="1" ht="38.25" customHeight="1" thickBot="1" x14ac:dyDescent="0.25">
      <c r="A250" s="328" t="s">
        <v>1676</v>
      </c>
      <c r="B250" s="314" t="s">
        <v>309</v>
      </c>
      <c r="C250" s="340" t="s">
        <v>294</v>
      </c>
      <c r="D250" s="451" t="s">
        <v>899</v>
      </c>
      <c r="E250" s="314" t="s">
        <v>119</v>
      </c>
      <c r="F250" s="271" t="s">
        <v>20</v>
      </c>
      <c r="G250" s="417" t="s">
        <v>541</v>
      </c>
      <c r="H250" s="417" t="s">
        <v>542</v>
      </c>
      <c r="I250" s="382">
        <v>781440</v>
      </c>
      <c r="J250" s="273">
        <f>-K1831/0.0833333333333333</f>
        <v>0</v>
      </c>
      <c r="K250" s="273"/>
      <c r="L250" s="274">
        <v>43635</v>
      </c>
      <c r="M250" s="274">
        <v>43617</v>
      </c>
      <c r="N250" s="274">
        <v>43981</v>
      </c>
      <c r="O250" s="295">
        <f>YEAR(N250)</f>
        <v>2020</v>
      </c>
      <c r="P250" s="294">
        <f>MONTH(N250)</f>
        <v>5</v>
      </c>
      <c r="Q250" s="291" t="str">
        <f>IF(P250&gt;9,CONCATENATE(O250,P250),CONCATENATE(O250,"0",P250))</f>
        <v>202005</v>
      </c>
      <c r="R250" s="311">
        <v>0</v>
      </c>
      <c r="S250" s="276">
        <v>0</v>
      </c>
      <c r="T250" s="276">
        <v>0</v>
      </c>
      <c r="U250" s="423"/>
      <c r="V250" s="313"/>
      <c r="W250" s="313"/>
      <c r="X250" s="313"/>
      <c r="Y25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0" s="332"/>
      <c r="AA250" s="315"/>
      <c r="AB250" s="315"/>
      <c r="AC250" s="315"/>
      <c r="AD250" s="315"/>
      <c r="AE250" s="315"/>
      <c r="AF250" s="315"/>
      <c r="AG250" s="315"/>
      <c r="AH250" s="315"/>
      <c r="AI250" s="315"/>
      <c r="AJ250" s="315"/>
      <c r="AK250" s="315"/>
      <c r="AL250" s="315"/>
      <c r="AM250" s="315"/>
      <c r="AN250" s="315"/>
      <c r="AO250" s="315"/>
      <c r="AP250" s="315"/>
      <c r="AQ250" s="315"/>
      <c r="AR250" s="306"/>
    </row>
    <row r="251" spans="1:100" s="8" customFormat="1" ht="38.25" customHeight="1" thickBot="1" x14ac:dyDescent="0.25">
      <c r="A251" s="328" t="s">
        <v>1676</v>
      </c>
      <c r="B251" s="329" t="s">
        <v>309</v>
      </c>
      <c r="C251" s="320" t="s">
        <v>294</v>
      </c>
      <c r="D251" s="451" t="s">
        <v>898</v>
      </c>
      <c r="E251" s="329" t="s">
        <v>119</v>
      </c>
      <c r="F251" s="317" t="s">
        <v>20</v>
      </c>
      <c r="G251" s="423" t="s">
        <v>1658</v>
      </c>
      <c r="H251" s="423" t="s">
        <v>501</v>
      </c>
      <c r="I251" s="383">
        <v>3600000</v>
      </c>
      <c r="J251" s="335">
        <f>-K1821/0.0833333333333333</f>
        <v>0</v>
      </c>
      <c r="K251" s="335"/>
      <c r="L251" s="318">
        <v>43677</v>
      </c>
      <c r="M251" s="318">
        <v>43617</v>
      </c>
      <c r="N251" s="318">
        <v>43982</v>
      </c>
      <c r="O251" s="336">
        <f>YEAR(N251)</f>
        <v>2020</v>
      </c>
      <c r="P251" s="324">
        <f>MONTH(N251)</f>
        <v>5</v>
      </c>
      <c r="Q251" s="337" t="str">
        <f>IF(P251&gt;9,CONCATENATE(O251,P251),CONCATENATE(O251,"0",P251))</f>
        <v>202005</v>
      </c>
      <c r="R251" s="311">
        <v>0</v>
      </c>
      <c r="S251" s="338">
        <v>0</v>
      </c>
      <c r="T251" s="338">
        <v>0</v>
      </c>
      <c r="U251" s="431"/>
      <c r="V251" s="305"/>
      <c r="W251" s="305"/>
      <c r="X251" s="305"/>
      <c r="Y25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1" s="352"/>
      <c r="AA251" s="306"/>
      <c r="AB251" s="306"/>
      <c r="AC251" s="306"/>
      <c r="AD251" s="306"/>
      <c r="AE251" s="306"/>
      <c r="AF251" s="306"/>
      <c r="AG251" s="306"/>
      <c r="AH251" s="306"/>
      <c r="AI251" s="306"/>
      <c r="AJ251" s="306"/>
      <c r="AK251" s="306"/>
      <c r="AL251" s="306"/>
      <c r="AM251" s="306"/>
      <c r="AN251" s="306"/>
      <c r="AO251" s="306"/>
      <c r="AP251" s="306"/>
      <c r="AQ251" s="306"/>
      <c r="AR251" s="306"/>
    </row>
    <row r="252" spans="1:100" s="8" customFormat="1" ht="38.25" customHeight="1" thickBot="1" x14ac:dyDescent="0.25">
      <c r="A252" s="328" t="s">
        <v>1676</v>
      </c>
      <c r="B252" s="329" t="s">
        <v>309</v>
      </c>
      <c r="C252" s="320" t="s">
        <v>294</v>
      </c>
      <c r="D252" s="451" t="s">
        <v>897</v>
      </c>
      <c r="E252" s="329" t="s">
        <v>119</v>
      </c>
      <c r="F252" s="317" t="s">
        <v>20</v>
      </c>
      <c r="G252" s="423" t="s">
        <v>503</v>
      </c>
      <c r="H252" s="423" t="s">
        <v>504</v>
      </c>
      <c r="I252" s="383">
        <v>2505084</v>
      </c>
      <c r="J252" s="335">
        <f>-K1822/0.0833333333333333</f>
        <v>0</v>
      </c>
      <c r="K252" s="335"/>
      <c r="L252" s="318">
        <v>43621</v>
      </c>
      <c r="M252" s="318">
        <v>43617</v>
      </c>
      <c r="N252" s="318">
        <v>43982</v>
      </c>
      <c r="O252" s="336">
        <f>YEAR(N252)</f>
        <v>2020</v>
      </c>
      <c r="P252" s="324">
        <f>MONTH(N252)</f>
        <v>5</v>
      </c>
      <c r="Q252" s="337" t="str">
        <f>IF(P252&gt;9,CONCATENATE(O252,P252),CONCATENATE(O252,"0",P252))</f>
        <v>202005</v>
      </c>
      <c r="R252" s="311">
        <v>0</v>
      </c>
      <c r="S252" s="338">
        <v>0</v>
      </c>
      <c r="T252" s="338">
        <v>0</v>
      </c>
      <c r="U252" s="431"/>
      <c r="V252" s="305"/>
      <c r="W252" s="305"/>
      <c r="X252" s="305"/>
      <c r="Y25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2" s="352"/>
      <c r="AA252" s="306"/>
      <c r="AB252" s="306"/>
      <c r="AC252" s="306"/>
      <c r="AD252" s="306"/>
      <c r="AE252" s="306"/>
      <c r="AF252" s="306"/>
      <c r="AG252" s="306"/>
      <c r="AH252" s="306"/>
      <c r="AI252" s="306"/>
      <c r="AJ252" s="306"/>
      <c r="AK252" s="306"/>
      <c r="AL252" s="306"/>
      <c r="AM252" s="306"/>
      <c r="AN252" s="306"/>
      <c r="AO252" s="306"/>
      <c r="AP252" s="306"/>
      <c r="AQ252" s="306"/>
      <c r="AR252" s="306"/>
    </row>
    <row r="253" spans="1:100" s="8" customFormat="1" ht="38.25" customHeight="1" thickBot="1" x14ac:dyDescent="0.25">
      <c r="A253" s="328" t="s">
        <v>1676</v>
      </c>
      <c r="B253" s="314"/>
      <c r="C253" s="340"/>
      <c r="D253" s="451" t="s">
        <v>2772</v>
      </c>
      <c r="E253" s="329" t="s">
        <v>130</v>
      </c>
      <c r="F253" s="317" t="s">
        <v>2773</v>
      </c>
      <c r="G253" s="417" t="s">
        <v>2774</v>
      </c>
      <c r="H253" s="417" t="s">
        <v>2775</v>
      </c>
      <c r="I253" s="382">
        <v>570377.12</v>
      </c>
      <c r="J253" s="273">
        <f>-K2266/0.0833333333333333</f>
        <v>0</v>
      </c>
      <c r="K253" s="273"/>
      <c r="L253" s="274">
        <v>43740</v>
      </c>
      <c r="M253" s="274">
        <v>43740</v>
      </c>
      <c r="N253" s="274">
        <v>44013</v>
      </c>
      <c r="O253" s="295">
        <f>YEAR(N253)</f>
        <v>2020</v>
      </c>
      <c r="P253" s="294">
        <f>MONTH(N253)</f>
        <v>7</v>
      </c>
      <c r="Q253" s="291" t="str">
        <f>IF(P253&gt;9,CONCATENATE(O253,P253),CONCATENATE(O253,"0",P253))</f>
        <v>202007</v>
      </c>
      <c r="R253" s="275" t="s">
        <v>278</v>
      </c>
      <c r="S253" s="276">
        <v>0</v>
      </c>
      <c r="T253" s="276">
        <v>0</v>
      </c>
      <c r="U253" s="415"/>
      <c r="V253" s="315"/>
      <c r="W253" s="313"/>
      <c r="X253" s="315"/>
      <c r="Y253" s="31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3" s="352"/>
      <c r="AA253" s="305"/>
      <c r="AB253" s="305"/>
      <c r="AC253" s="305"/>
      <c r="AD253" s="305"/>
      <c r="AE253" s="305"/>
      <c r="AF253" s="305"/>
      <c r="AG253" s="305"/>
      <c r="AH253" s="305"/>
      <c r="AI253" s="305"/>
      <c r="AJ253" s="305"/>
      <c r="AK253" s="305"/>
      <c r="AL253" s="305"/>
      <c r="AM253" s="305"/>
      <c r="AN253" s="305"/>
      <c r="AO253" s="305"/>
      <c r="AP253" s="305"/>
      <c r="AQ253" s="305"/>
      <c r="AR253" s="305"/>
    </row>
    <row r="254" spans="1:100" s="8" customFormat="1" ht="38.25" customHeight="1" thickBot="1" x14ac:dyDescent="0.25">
      <c r="A254" s="328" t="s">
        <v>1676</v>
      </c>
      <c r="B254" s="314"/>
      <c r="C254" s="340"/>
      <c r="D254" s="451" t="s">
        <v>2664</v>
      </c>
      <c r="E254" s="329" t="s">
        <v>119</v>
      </c>
      <c r="F254" s="317" t="s">
        <v>2665</v>
      </c>
      <c r="G254" s="417" t="s">
        <v>2666</v>
      </c>
      <c r="H254" s="417" t="s">
        <v>2667</v>
      </c>
      <c r="I254" s="382">
        <v>232485.16</v>
      </c>
      <c r="J254" s="273">
        <f>-K2252/0.0833333333333333</f>
        <v>0</v>
      </c>
      <c r="K254" s="273"/>
      <c r="L254" s="274">
        <v>43726</v>
      </c>
      <c r="M254" s="274">
        <v>43735</v>
      </c>
      <c r="N254" s="274">
        <v>44021</v>
      </c>
      <c r="O254" s="295">
        <f>YEAR(N254)</f>
        <v>2020</v>
      </c>
      <c r="P254" s="294">
        <f>MONTH(N254)</f>
        <v>7</v>
      </c>
      <c r="Q254" s="291" t="str">
        <f>IF(P254&gt;9,CONCATENATE(O254,P254),CONCATENATE(O254,"0",P254))</f>
        <v>202007</v>
      </c>
      <c r="R254" s="311" t="s">
        <v>162</v>
      </c>
      <c r="S254" s="276">
        <v>0</v>
      </c>
      <c r="T254" s="276">
        <v>0</v>
      </c>
      <c r="U254" s="415"/>
      <c r="V254" s="315"/>
      <c r="W254" s="313"/>
      <c r="X254" s="315"/>
      <c r="Y254" s="31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4" s="352"/>
      <c r="AA254" s="305"/>
      <c r="AB254" s="305"/>
      <c r="AC254" s="305"/>
      <c r="AD254" s="305"/>
      <c r="AE254" s="305"/>
      <c r="AF254" s="305"/>
      <c r="AG254" s="305"/>
      <c r="AH254" s="305"/>
      <c r="AI254" s="305"/>
      <c r="AJ254" s="305"/>
      <c r="AK254" s="305"/>
      <c r="AL254" s="305"/>
      <c r="AM254" s="305"/>
      <c r="AN254" s="305"/>
      <c r="AO254" s="305"/>
      <c r="AP254" s="305"/>
      <c r="AQ254" s="305"/>
      <c r="AR254" s="305"/>
    </row>
    <row r="255" spans="1:100" s="8" customFormat="1" ht="38.25" customHeight="1" x14ac:dyDescent="0.2">
      <c r="A255" s="328" t="s">
        <v>1676</v>
      </c>
      <c r="B255" s="328"/>
      <c r="C255" s="320"/>
      <c r="D255" s="328" t="s">
        <v>1657</v>
      </c>
      <c r="E255" s="328" t="s">
        <v>119</v>
      </c>
      <c r="F255" s="312" t="s">
        <v>20</v>
      </c>
      <c r="G255" s="415" t="s">
        <v>1658</v>
      </c>
      <c r="H255" s="449" t="s">
        <v>1189</v>
      </c>
      <c r="I255" s="379">
        <v>750000</v>
      </c>
      <c r="J255" s="321">
        <f>-K2165/0.0833333333333333</f>
        <v>0</v>
      </c>
      <c r="K255" s="321"/>
      <c r="L255" s="322">
        <v>43677</v>
      </c>
      <c r="M255" s="322">
        <v>43657</v>
      </c>
      <c r="N255" s="322">
        <v>44022</v>
      </c>
      <c r="O255" s="333">
        <f>YEAR(N255)</f>
        <v>2020</v>
      </c>
      <c r="P255" s="324">
        <f>MONTH(N255)</f>
        <v>7</v>
      </c>
      <c r="Q255" s="334" t="str">
        <f>IF(P255&gt;9,CONCATENATE(O255,P255),CONCATENATE(O255,"0",P255))</f>
        <v>202007</v>
      </c>
      <c r="R255" s="311">
        <v>0</v>
      </c>
      <c r="S255" s="326">
        <v>0</v>
      </c>
      <c r="T255" s="326">
        <v>0</v>
      </c>
      <c r="U255" s="415"/>
      <c r="V255" s="306"/>
      <c r="W255" s="305"/>
      <c r="X255" s="306"/>
      <c r="Y25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5" s="352"/>
      <c r="AA255" s="306"/>
      <c r="AB255" s="306"/>
      <c r="AC255" s="306"/>
      <c r="AD255" s="306"/>
      <c r="AE255" s="306"/>
      <c r="AF255" s="306"/>
      <c r="AG255" s="306"/>
      <c r="AH255" s="306"/>
      <c r="AI255" s="306"/>
      <c r="AJ255" s="306"/>
      <c r="AK255" s="306"/>
      <c r="AL255" s="306"/>
      <c r="AM255" s="306"/>
      <c r="AN255" s="306"/>
      <c r="AO255" s="306"/>
      <c r="AP255" s="306"/>
      <c r="AQ255" s="306"/>
      <c r="AR255" s="305"/>
    </row>
    <row r="256" spans="1:100" s="7" customFormat="1" ht="38.25" customHeight="1" x14ac:dyDescent="0.2">
      <c r="A256" s="329" t="s">
        <v>1676</v>
      </c>
      <c r="B256" s="298" t="s">
        <v>309</v>
      </c>
      <c r="C256" s="328" t="s">
        <v>294</v>
      </c>
      <c r="D256" s="316" t="s">
        <v>921</v>
      </c>
      <c r="E256" s="298" t="s">
        <v>114</v>
      </c>
      <c r="F256" s="312" t="s">
        <v>540</v>
      </c>
      <c r="G256" s="426" t="s">
        <v>178</v>
      </c>
      <c r="H256" s="426" t="s">
        <v>53</v>
      </c>
      <c r="I256" s="385">
        <v>9000000</v>
      </c>
      <c r="J256" s="261">
        <f>-K1849/0.0833333333333333</f>
        <v>0</v>
      </c>
      <c r="K256" s="261"/>
      <c r="L256" s="258">
        <v>42242</v>
      </c>
      <c r="M256" s="258">
        <v>42214</v>
      </c>
      <c r="N256" s="258">
        <v>44040</v>
      </c>
      <c r="O256" s="287">
        <f>YEAR(N256)</f>
        <v>2020</v>
      </c>
      <c r="P256" s="284">
        <f>MONTH(N256)</f>
        <v>7</v>
      </c>
      <c r="Q256" s="288" t="str">
        <f>IF(P256&gt;9,CONCATENATE(O256,P256),CONCATENATE(O256,"0",P256))</f>
        <v>202007</v>
      </c>
      <c r="R256" s="275" t="s">
        <v>162</v>
      </c>
      <c r="S256" s="246">
        <v>0.05</v>
      </c>
      <c r="T256" s="246">
        <v>0</v>
      </c>
      <c r="U256" s="429"/>
      <c r="V256" s="300"/>
      <c r="W256" s="302"/>
      <c r="X256" s="301"/>
      <c r="Y25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6" s="352"/>
      <c r="AA256" s="306"/>
      <c r="AB256" s="306"/>
      <c r="AC256" s="306"/>
      <c r="AD256" s="306"/>
      <c r="AE256" s="306"/>
      <c r="AF256" s="306"/>
      <c r="AG256" s="306"/>
      <c r="AH256" s="306"/>
      <c r="AI256" s="306"/>
      <c r="AJ256" s="306"/>
      <c r="AK256" s="306"/>
      <c r="AL256" s="306"/>
      <c r="AM256" s="306"/>
      <c r="AN256" s="306"/>
      <c r="AO256" s="306"/>
      <c r="AP256" s="306"/>
      <c r="AQ256" s="306"/>
      <c r="AR256" s="306"/>
    </row>
    <row r="257" spans="1:100" s="7" customFormat="1" ht="38.25" customHeight="1" x14ac:dyDescent="0.2">
      <c r="A257" s="329" t="s">
        <v>1676</v>
      </c>
      <c r="B257" s="329"/>
      <c r="C257" s="320"/>
      <c r="D257" s="329" t="s">
        <v>1677</v>
      </c>
      <c r="E257" s="329" t="s">
        <v>119</v>
      </c>
      <c r="F257" s="317" t="s">
        <v>1678</v>
      </c>
      <c r="G257" s="423" t="s">
        <v>1679</v>
      </c>
      <c r="H257" s="423" t="s">
        <v>1680</v>
      </c>
      <c r="I257" s="383">
        <v>99000</v>
      </c>
      <c r="J257" s="335">
        <f>-K2110/0.0833333333333333</f>
        <v>0</v>
      </c>
      <c r="K257" s="335"/>
      <c r="L257" s="318">
        <v>43733</v>
      </c>
      <c r="M257" s="318">
        <v>43706</v>
      </c>
      <c r="N257" s="318">
        <v>44071</v>
      </c>
      <c r="O257" s="336">
        <f>YEAR(N257)</f>
        <v>2020</v>
      </c>
      <c r="P257" s="324">
        <f>MONTH(N257)</f>
        <v>8</v>
      </c>
      <c r="Q257" s="337" t="str">
        <f>IF(P257&gt;9,CONCATENATE(O257,P257),CONCATENATE(O257,"0",P257))</f>
        <v>202008</v>
      </c>
      <c r="R257" s="311" t="s">
        <v>162</v>
      </c>
      <c r="S257" s="338">
        <v>0</v>
      </c>
      <c r="T257" s="338">
        <v>0</v>
      </c>
      <c r="U257" s="415"/>
      <c r="V257" s="306"/>
      <c r="W257" s="305"/>
      <c r="X257" s="306"/>
      <c r="Y257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7" s="352"/>
      <c r="AA257" s="305"/>
      <c r="AB257" s="305"/>
      <c r="AC257" s="305"/>
      <c r="AD257" s="305"/>
      <c r="AE257" s="305"/>
      <c r="AF257" s="305"/>
      <c r="AG257" s="305"/>
      <c r="AH257" s="305"/>
      <c r="AI257" s="305"/>
      <c r="AJ257" s="305"/>
      <c r="AK257" s="305"/>
      <c r="AL257" s="305"/>
      <c r="AM257" s="305"/>
      <c r="AN257" s="305"/>
      <c r="AO257" s="305"/>
      <c r="AP257" s="305"/>
      <c r="AQ257" s="305"/>
      <c r="AR257" s="305"/>
    </row>
    <row r="258" spans="1:100" s="7" customFormat="1" ht="38.25" customHeight="1" x14ac:dyDescent="0.2">
      <c r="A258" s="329" t="s">
        <v>1676</v>
      </c>
      <c r="B258" s="329"/>
      <c r="C258" s="320"/>
      <c r="D258" s="329" t="s">
        <v>2462</v>
      </c>
      <c r="E258" s="329" t="s">
        <v>119</v>
      </c>
      <c r="F258" s="317" t="s">
        <v>2463</v>
      </c>
      <c r="G258" s="423" t="s">
        <v>2464</v>
      </c>
      <c r="H258" s="423" t="s">
        <v>1961</v>
      </c>
      <c r="I258" s="383">
        <v>730500</v>
      </c>
      <c r="J258" s="335">
        <f>-K2222/0.0833333333333333</f>
        <v>0</v>
      </c>
      <c r="K258" s="335"/>
      <c r="L258" s="318">
        <v>43663</v>
      </c>
      <c r="M258" s="318">
        <v>43745</v>
      </c>
      <c r="N258" s="318">
        <v>44110</v>
      </c>
      <c r="O258" s="336">
        <f>YEAR(N258)</f>
        <v>2020</v>
      </c>
      <c r="P258" s="324">
        <f>MONTH(N258)</f>
        <v>10</v>
      </c>
      <c r="Q258" s="337" t="str">
        <f>IF(P258&gt;9,CONCATENATE(O258,P258),CONCATENATE(O258,"0",P258))</f>
        <v>202010</v>
      </c>
      <c r="R258" s="275">
        <v>0</v>
      </c>
      <c r="S258" s="338">
        <v>0</v>
      </c>
      <c r="T258" s="338">
        <v>0</v>
      </c>
      <c r="U258" s="415"/>
      <c r="V258" s="306"/>
      <c r="W258" s="305"/>
      <c r="X258" s="306"/>
      <c r="Y258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8" s="352"/>
      <c r="AA258" s="305"/>
      <c r="AB258" s="305"/>
      <c r="AC258" s="305"/>
      <c r="AD258" s="305"/>
      <c r="AE258" s="305"/>
      <c r="AF258" s="305"/>
      <c r="AG258" s="305"/>
      <c r="AH258" s="305"/>
      <c r="AI258" s="305"/>
      <c r="AJ258" s="305"/>
      <c r="AK258" s="305"/>
      <c r="AL258" s="305"/>
      <c r="AM258" s="305"/>
      <c r="AN258" s="305"/>
      <c r="AO258" s="305"/>
      <c r="AP258" s="305"/>
      <c r="AQ258" s="305"/>
      <c r="AR258" s="305"/>
    </row>
    <row r="259" spans="1:100" s="7" customFormat="1" ht="38.25" customHeight="1" thickBot="1" x14ac:dyDescent="0.25">
      <c r="A259" s="328" t="s">
        <v>1676</v>
      </c>
      <c r="B259" s="314"/>
      <c r="C259" s="340"/>
      <c r="D259" s="451" t="s">
        <v>2843</v>
      </c>
      <c r="E259" s="328" t="s">
        <v>119</v>
      </c>
      <c r="F259" s="317" t="s">
        <v>20</v>
      </c>
      <c r="G259" s="417" t="s">
        <v>2842</v>
      </c>
      <c r="H259" s="417" t="s">
        <v>2844</v>
      </c>
      <c r="I259" s="382">
        <v>217796</v>
      </c>
      <c r="J259" s="273">
        <f>-K2285/0.0833333333333333</f>
        <v>0</v>
      </c>
      <c r="K259" s="273"/>
      <c r="L259" s="274">
        <v>43768</v>
      </c>
      <c r="M259" s="274">
        <v>43770</v>
      </c>
      <c r="N259" s="274">
        <v>44135</v>
      </c>
      <c r="O259" s="295">
        <f>YEAR(N259)</f>
        <v>2020</v>
      </c>
      <c r="P259" s="294">
        <f>MONTH(N259)</f>
        <v>10</v>
      </c>
      <c r="Q259" s="291" t="str">
        <f>IF(P259&gt;9,CONCATENATE(O259,P259),CONCATENATE(O259,"0",P259))</f>
        <v>202010</v>
      </c>
      <c r="R259" s="311" t="s">
        <v>162</v>
      </c>
      <c r="S259" s="276">
        <v>0</v>
      </c>
      <c r="T259" s="276">
        <v>0</v>
      </c>
      <c r="U259" s="415"/>
      <c r="V259" s="315"/>
      <c r="W259" s="313"/>
      <c r="X259" s="315"/>
      <c r="Y259" s="31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9" s="352"/>
      <c r="AA259" s="305"/>
      <c r="AB259" s="305"/>
      <c r="AC259" s="305"/>
      <c r="AD259" s="305"/>
      <c r="AE259" s="305"/>
      <c r="AF259" s="305"/>
      <c r="AG259" s="305"/>
      <c r="AH259" s="305"/>
      <c r="AI259" s="305"/>
      <c r="AJ259" s="305"/>
      <c r="AK259" s="305"/>
      <c r="AL259" s="305"/>
      <c r="AM259" s="305"/>
      <c r="AN259" s="305"/>
      <c r="AO259" s="305"/>
      <c r="AP259" s="305"/>
      <c r="AQ259" s="305"/>
      <c r="AR259" s="305"/>
    </row>
    <row r="260" spans="1:100" s="7" customFormat="1" ht="38.25" customHeight="1" thickBot="1" x14ac:dyDescent="0.25">
      <c r="A260" s="328" t="s">
        <v>1676</v>
      </c>
      <c r="B260" s="314"/>
      <c r="C260" s="340"/>
      <c r="D260" s="451" t="s">
        <v>2799</v>
      </c>
      <c r="E260" s="328" t="s">
        <v>119</v>
      </c>
      <c r="F260" s="317" t="s">
        <v>25</v>
      </c>
      <c r="G260" s="417" t="s">
        <v>2800</v>
      </c>
      <c r="H260" s="417" t="s">
        <v>2801</v>
      </c>
      <c r="I260" s="382">
        <v>131098.5</v>
      </c>
      <c r="J260" s="273">
        <f>-K2278/0.0833333333333333</f>
        <v>0</v>
      </c>
      <c r="K260" s="273"/>
      <c r="L260" s="274">
        <v>43761</v>
      </c>
      <c r="M260" s="274">
        <v>43770</v>
      </c>
      <c r="N260" s="274">
        <v>44135</v>
      </c>
      <c r="O260" s="295">
        <f>YEAR(N260)</f>
        <v>2020</v>
      </c>
      <c r="P260" s="294">
        <f>MONTH(N260)</f>
        <v>10</v>
      </c>
      <c r="Q260" s="291" t="str">
        <f>IF(P260&gt;9,CONCATENATE(O260,P260),CONCATENATE(O260,"0",P260))</f>
        <v>202010</v>
      </c>
      <c r="R260" s="311" t="s">
        <v>179</v>
      </c>
      <c r="S260" s="276">
        <v>0</v>
      </c>
      <c r="T260" s="276">
        <v>0</v>
      </c>
      <c r="U260" s="415"/>
      <c r="V260" s="315"/>
      <c r="W260" s="313"/>
      <c r="X260" s="315"/>
      <c r="Y260" s="31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0" s="352"/>
      <c r="AA260" s="305"/>
      <c r="AB260" s="305"/>
      <c r="AC260" s="305"/>
      <c r="AD260" s="305"/>
      <c r="AE260" s="305"/>
      <c r="AF260" s="305"/>
      <c r="AG260" s="305"/>
      <c r="AH260" s="305"/>
      <c r="AI260" s="305"/>
      <c r="AJ260" s="305"/>
      <c r="AK260" s="305"/>
      <c r="AL260" s="305"/>
      <c r="AM260" s="305"/>
      <c r="AN260" s="305"/>
      <c r="AO260" s="305"/>
      <c r="AP260" s="305"/>
      <c r="AQ260" s="305"/>
      <c r="AR260" s="305"/>
    </row>
    <row r="261" spans="1:100" s="7" customFormat="1" ht="38.25" customHeight="1" thickBot="1" x14ac:dyDescent="0.25">
      <c r="A261" s="328" t="s">
        <v>1676</v>
      </c>
      <c r="B261" s="314"/>
      <c r="C261" s="340"/>
      <c r="D261" s="442" t="s">
        <v>2802</v>
      </c>
      <c r="E261" s="319" t="s">
        <v>119</v>
      </c>
      <c r="F261" s="277" t="s">
        <v>768</v>
      </c>
      <c r="G261" s="417" t="s">
        <v>2803</v>
      </c>
      <c r="H261" s="417" t="s">
        <v>2804</v>
      </c>
      <c r="I261" s="382">
        <v>150000</v>
      </c>
      <c r="J261" s="273">
        <f>-K2276/0.0833333333333333</f>
        <v>0</v>
      </c>
      <c r="K261" s="273"/>
      <c r="L261" s="274">
        <v>43761</v>
      </c>
      <c r="M261" s="274">
        <v>43778</v>
      </c>
      <c r="N261" s="274">
        <v>44143</v>
      </c>
      <c r="O261" s="295">
        <f>YEAR(N261)</f>
        <v>2020</v>
      </c>
      <c r="P261" s="294">
        <f>MONTH(N261)</f>
        <v>11</v>
      </c>
      <c r="Q261" s="291" t="str">
        <f>IF(P261&gt;9,CONCATENATE(O261,P261),CONCATENATE(O261,"0",P261))</f>
        <v>202011</v>
      </c>
      <c r="R261" s="275" t="s">
        <v>162</v>
      </c>
      <c r="S261" s="276">
        <v>0</v>
      </c>
      <c r="T261" s="276">
        <v>0</v>
      </c>
      <c r="U261" s="417"/>
      <c r="V261" s="313"/>
      <c r="W261" s="313"/>
      <c r="X261" s="313"/>
      <c r="Y26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1" s="332"/>
      <c r="AA261" s="315"/>
      <c r="AB261" s="315"/>
      <c r="AC261" s="315"/>
      <c r="AD261" s="315"/>
      <c r="AE261" s="315"/>
      <c r="AF261" s="315"/>
      <c r="AG261" s="315"/>
      <c r="AH261" s="315"/>
      <c r="AI261" s="315"/>
      <c r="AJ261" s="315"/>
      <c r="AK261" s="315"/>
      <c r="AL261" s="315"/>
      <c r="AM261" s="315"/>
      <c r="AN261" s="315"/>
      <c r="AO261" s="315"/>
      <c r="AP261" s="315"/>
      <c r="AQ261" s="315"/>
      <c r="AR261" s="306"/>
    </row>
    <row r="262" spans="1:100" s="7" customFormat="1" ht="38.25" customHeight="1" thickBot="1" x14ac:dyDescent="0.25">
      <c r="A262" s="329" t="s">
        <v>1676</v>
      </c>
      <c r="B262" s="329"/>
      <c r="C262" s="320"/>
      <c r="D262" s="442" t="s">
        <v>1812</v>
      </c>
      <c r="E262" s="404" t="s">
        <v>119</v>
      </c>
      <c r="F262" s="317" t="s">
        <v>20</v>
      </c>
      <c r="G262" s="423" t="s">
        <v>1813</v>
      </c>
      <c r="H262" s="423" t="s">
        <v>1814</v>
      </c>
      <c r="I262" s="383">
        <v>933263.8</v>
      </c>
      <c r="J262" s="335">
        <f>-K2119/0.0833333333333333</f>
        <v>0</v>
      </c>
      <c r="K262" s="335"/>
      <c r="L262" s="318">
        <v>43670</v>
      </c>
      <c r="M262" s="318">
        <v>43783</v>
      </c>
      <c r="N262" s="318">
        <v>44148</v>
      </c>
      <c r="O262" s="336">
        <f>YEAR(N262)</f>
        <v>2020</v>
      </c>
      <c r="P262" s="324">
        <f>MONTH(N262)</f>
        <v>11</v>
      </c>
      <c r="Q262" s="337" t="str">
        <f>IF(P262&gt;9,CONCATENATE(O262,P262),CONCATENATE(O262,"0",P262))</f>
        <v>202011</v>
      </c>
      <c r="R262" s="311" t="s">
        <v>162</v>
      </c>
      <c r="S262" s="338">
        <v>0</v>
      </c>
      <c r="T262" s="338">
        <v>0</v>
      </c>
      <c r="U262" s="415"/>
      <c r="V262" s="306"/>
      <c r="W262" s="305"/>
      <c r="X262" s="306"/>
      <c r="Y26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2" s="305"/>
      <c r="AA262" s="306"/>
      <c r="AB262" s="306"/>
      <c r="AC262" s="306"/>
      <c r="AD262" s="306"/>
      <c r="AE262" s="306"/>
      <c r="AF262" s="306"/>
      <c r="AG262" s="306"/>
      <c r="AH262" s="306"/>
      <c r="AI262" s="306"/>
      <c r="AJ262" s="306"/>
      <c r="AK262" s="306"/>
      <c r="AL262" s="306"/>
      <c r="AM262" s="306"/>
      <c r="AN262" s="306"/>
      <c r="AO262" s="306"/>
      <c r="AP262" s="306"/>
      <c r="AQ262" s="306"/>
      <c r="AR262" s="306"/>
    </row>
    <row r="263" spans="1:100" s="7" customFormat="1" ht="38.25" customHeight="1" thickBot="1" x14ac:dyDescent="0.25">
      <c r="A263" s="328" t="s">
        <v>1676</v>
      </c>
      <c r="B263" s="328"/>
      <c r="C263" s="320"/>
      <c r="D263" s="442" t="s">
        <v>1240</v>
      </c>
      <c r="E263" s="319" t="s">
        <v>130</v>
      </c>
      <c r="F263" s="317" t="s">
        <v>25</v>
      </c>
      <c r="G263" s="415" t="s">
        <v>1241</v>
      </c>
      <c r="H263" s="431" t="s">
        <v>1242</v>
      </c>
      <c r="I263" s="379">
        <v>204469.99</v>
      </c>
      <c r="J263" s="321">
        <f>-K1941/0.0833333333333333</f>
        <v>0</v>
      </c>
      <c r="K263" s="321"/>
      <c r="L263" s="322">
        <v>43761</v>
      </c>
      <c r="M263" s="322">
        <v>43792</v>
      </c>
      <c r="N263" s="323">
        <v>44157</v>
      </c>
      <c r="O263" s="324">
        <f>YEAR(N263)</f>
        <v>2020</v>
      </c>
      <c r="P263" s="324">
        <f>MONTH(N263)</f>
        <v>11</v>
      </c>
      <c r="Q263" s="325" t="str">
        <f>IF(P263&gt;9,CONCATENATE(O263,P263),CONCATENATE(O263,"0",P263))</f>
        <v>202011</v>
      </c>
      <c r="R263" s="311">
        <v>0</v>
      </c>
      <c r="S263" s="326">
        <v>0</v>
      </c>
      <c r="T263" s="326">
        <v>0</v>
      </c>
      <c r="U263" s="415"/>
      <c r="V263" s="305"/>
      <c r="W263" s="305"/>
      <c r="X263" s="305"/>
      <c r="Y26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3" s="352"/>
      <c r="AA263" s="306"/>
      <c r="AB263" s="306"/>
      <c r="AC263" s="306"/>
      <c r="AD263" s="306"/>
      <c r="AE263" s="306"/>
      <c r="AF263" s="306"/>
      <c r="AG263" s="306"/>
      <c r="AH263" s="306"/>
      <c r="AI263" s="306"/>
      <c r="AJ263" s="306"/>
      <c r="AK263" s="306"/>
      <c r="AL263" s="306"/>
      <c r="AM263" s="306"/>
      <c r="AN263" s="306"/>
      <c r="AO263" s="306"/>
      <c r="AP263" s="306"/>
      <c r="AQ263" s="306"/>
      <c r="AR263" s="306"/>
    </row>
    <row r="264" spans="1:100" s="7" customFormat="1" ht="38.25" customHeight="1" thickBot="1" x14ac:dyDescent="0.25">
      <c r="A264" s="328" t="s">
        <v>1676</v>
      </c>
      <c r="B264" s="329" t="s">
        <v>309</v>
      </c>
      <c r="C264" s="320" t="s">
        <v>294</v>
      </c>
      <c r="D264" s="451" t="s">
        <v>1009</v>
      </c>
      <c r="E264" s="329" t="s">
        <v>119</v>
      </c>
      <c r="F264" s="317" t="s">
        <v>20</v>
      </c>
      <c r="G264" s="423" t="s">
        <v>2683</v>
      </c>
      <c r="H264" s="423" t="s">
        <v>775</v>
      </c>
      <c r="I264" s="383">
        <v>3604688</v>
      </c>
      <c r="J264" s="335">
        <f>-K1854/0.0833333333333333</f>
        <v>0</v>
      </c>
      <c r="K264" s="335"/>
      <c r="L264" s="318">
        <v>43733</v>
      </c>
      <c r="M264" s="318">
        <v>43800</v>
      </c>
      <c r="N264" s="318">
        <v>44165</v>
      </c>
      <c r="O264" s="336">
        <f>YEAR(N264)</f>
        <v>2020</v>
      </c>
      <c r="P264" s="324">
        <f>MONTH(N264)</f>
        <v>11</v>
      </c>
      <c r="Q264" s="337" t="str">
        <f>IF(P264&gt;9,CONCATENATE(O264,P264),CONCATENATE(O264,"0",P264))</f>
        <v>202011</v>
      </c>
      <c r="R264" s="311" t="s">
        <v>162</v>
      </c>
      <c r="S264" s="338">
        <v>0</v>
      </c>
      <c r="T264" s="338">
        <v>0</v>
      </c>
      <c r="U264" s="423"/>
      <c r="V264" s="305"/>
      <c r="W264" s="305"/>
      <c r="X264" s="305"/>
      <c r="Y26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4" s="352"/>
      <c r="AA264" s="306"/>
      <c r="AB264" s="306"/>
      <c r="AC264" s="306"/>
      <c r="AD264" s="306"/>
      <c r="AE264" s="306"/>
      <c r="AF264" s="306"/>
      <c r="AG264" s="306"/>
      <c r="AH264" s="306"/>
      <c r="AI264" s="306"/>
      <c r="AJ264" s="306"/>
      <c r="AK264" s="306"/>
      <c r="AL264" s="306"/>
      <c r="AM264" s="306"/>
      <c r="AN264" s="306"/>
      <c r="AO264" s="306"/>
      <c r="AP264" s="306"/>
      <c r="AQ264" s="306"/>
      <c r="AR264" s="305"/>
    </row>
    <row r="265" spans="1:100" s="7" customFormat="1" ht="38.25" customHeight="1" thickBot="1" x14ac:dyDescent="0.25">
      <c r="A265" s="329" t="s">
        <v>1676</v>
      </c>
      <c r="B265" s="329"/>
      <c r="C265" s="320"/>
      <c r="D265" s="451" t="s">
        <v>2547</v>
      </c>
      <c r="E265" s="329" t="s">
        <v>119</v>
      </c>
      <c r="F265" s="317" t="s">
        <v>20</v>
      </c>
      <c r="G265" s="423" t="s">
        <v>2501</v>
      </c>
      <c r="H265" s="423" t="s">
        <v>2548</v>
      </c>
      <c r="I265" s="383">
        <v>200000</v>
      </c>
      <c r="J265" s="335">
        <f>-K2237/0.0833333333333333</f>
        <v>0</v>
      </c>
      <c r="K265" s="335"/>
      <c r="L265" s="318">
        <v>43621</v>
      </c>
      <c r="M265" s="318">
        <v>43621</v>
      </c>
      <c r="N265" s="318">
        <v>44196</v>
      </c>
      <c r="O265" s="336">
        <f>YEAR(N265)</f>
        <v>2020</v>
      </c>
      <c r="P265" s="324">
        <f>MONTH(N265)</f>
        <v>12</v>
      </c>
      <c r="Q265" s="337" t="str">
        <f>IF(P265&gt;9,CONCATENATE(O265,P265),CONCATENATE(O265,"0",P265))</f>
        <v>202012</v>
      </c>
      <c r="R265" s="275">
        <v>0</v>
      </c>
      <c r="S265" s="338">
        <v>0</v>
      </c>
      <c r="T265" s="338">
        <v>0</v>
      </c>
      <c r="U265" s="415"/>
      <c r="V265" s="306"/>
      <c r="W265" s="305"/>
      <c r="X265" s="306"/>
      <c r="Y265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5" s="352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  <c r="AL265" s="305"/>
      <c r="AM265" s="305"/>
      <c r="AN265" s="305"/>
      <c r="AO265" s="305"/>
      <c r="AP265" s="305"/>
      <c r="AQ265" s="305"/>
      <c r="AR265" s="305"/>
    </row>
    <row r="266" spans="1:100" s="7" customFormat="1" ht="38.25" customHeight="1" thickBot="1" x14ac:dyDescent="0.25">
      <c r="A266" s="329" t="s">
        <v>1676</v>
      </c>
      <c r="B266" s="329"/>
      <c r="C266" s="320"/>
      <c r="D266" s="451" t="s">
        <v>2500</v>
      </c>
      <c r="E266" s="329" t="s">
        <v>119</v>
      </c>
      <c r="F266" s="317" t="s">
        <v>20</v>
      </c>
      <c r="G266" s="423" t="s">
        <v>2501</v>
      </c>
      <c r="H266" s="423" t="s">
        <v>2502</v>
      </c>
      <c r="I266" s="383">
        <v>200000</v>
      </c>
      <c r="J266" s="335">
        <f>-K2231/0.0833333333333333</f>
        <v>0</v>
      </c>
      <c r="K266" s="335"/>
      <c r="L266" s="318">
        <v>43635</v>
      </c>
      <c r="M266" s="318">
        <v>43636</v>
      </c>
      <c r="N266" s="318">
        <v>44227</v>
      </c>
      <c r="O266" s="336">
        <f>YEAR(N266)</f>
        <v>2021</v>
      </c>
      <c r="P266" s="324">
        <f>MONTH(N266)</f>
        <v>1</v>
      </c>
      <c r="Q266" s="337" t="str">
        <f>IF(P266&gt;9,CONCATENATE(O266,P266),CONCATENATE(O266,"0",P266))</f>
        <v>202101</v>
      </c>
      <c r="R266" s="275">
        <v>0</v>
      </c>
      <c r="S266" s="338">
        <v>0</v>
      </c>
      <c r="T266" s="338">
        <v>0</v>
      </c>
      <c r="U266" s="415"/>
      <c r="V266" s="306"/>
      <c r="W266" s="305"/>
      <c r="X266" s="306"/>
      <c r="Y266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6" s="352"/>
      <c r="AA266" s="305"/>
      <c r="AB266" s="305"/>
      <c r="AC266" s="305"/>
      <c r="AD266" s="305"/>
      <c r="AE266" s="305"/>
      <c r="AF266" s="305"/>
      <c r="AG266" s="305"/>
      <c r="AH266" s="305"/>
      <c r="AI266" s="305"/>
      <c r="AJ266" s="305"/>
      <c r="AK266" s="305"/>
      <c r="AL266" s="305"/>
      <c r="AM266" s="305"/>
      <c r="AN266" s="305"/>
      <c r="AO266" s="305"/>
      <c r="AP266" s="305"/>
      <c r="AQ266" s="305"/>
      <c r="AR266" s="305"/>
    </row>
    <row r="267" spans="1:100" s="7" customFormat="1" ht="38.25" customHeight="1" thickBot="1" x14ac:dyDescent="0.25">
      <c r="A267" s="329" t="s">
        <v>1676</v>
      </c>
      <c r="B267" s="319"/>
      <c r="C267" s="340"/>
      <c r="D267" s="450" t="s">
        <v>1316</v>
      </c>
      <c r="E267" s="298" t="s">
        <v>130</v>
      </c>
      <c r="F267" s="271" t="s">
        <v>1318</v>
      </c>
      <c r="G267" s="417" t="s">
        <v>1317</v>
      </c>
      <c r="H267" s="417" t="s">
        <v>323</v>
      </c>
      <c r="I267" s="382">
        <v>98460.7</v>
      </c>
      <c r="J267" s="273">
        <f>-K1933/0.0833333333333333</f>
        <v>0</v>
      </c>
      <c r="K267" s="273"/>
      <c r="L267" s="322">
        <v>43684</v>
      </c>
      <c r="M267" s="274">
        <v>43647</v>
      </c>
      <c r="N267" s="274">
        <v>44377</v>
      </c>
      <c r="O267" s="295">
        <f>YEAR(N267)</f>
        <v>2021</v>
      </c>
      <c r="P267" s="294">
        <f>MONTH(N267)</f>
        <v>6</v>
      </c>
      <c r="Q267" s="291" t="str">
        <f>IF(P267&gt;9,CONCATENATE(O267,P267),CONCATENATE(O267,"0",P267))</f>
        <v>202106</v>
      </c>
      <c r="R267" s="311" t="s">
        <v>970</v>
      </c>
      <c r="S267" s="276">
        <v>0</v>
      </c>
      <c r="T267" s="276">
        <v>0</v>
      </c>
      <c r="U267" s="416"/>
      <c r="V267" s="315"/>
      <c r="W267" s="313"/>
      <c r="X267" s="315"/>
      <c r="Y26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7" s="332"/>
      <c r="AA267" s="313"/>
      <c r="AB267" s="313"/>
      <c r="AC267" s="313"/>
      <c r="AD267" s="313"/>
      <c r="AE267" s="313"/>
      <c r="AF267" s="313"/>
      <c r="AG267" s="313"/>
      <c r="AH267" s="313"/>
      <c r="AI267" s="313"/>
      <c r="AJ267" s="313"/>
      <c r="AK267" s="313"/>
      <c r="AL267" s="313"/>
      <c r="AM267" s="313"/>
      <c r="AN267" s="313"/>
      <c r="AO267" s="313"/>
      <c r="AP267" s="313"/>
      <c r="AQ267" s="313"/>
      <c r="AR267" s="315"/>
    </row>
    <row r="268" spans="1:100" s="7" customFormat="1" ht="38.25" customHeight="1" thickBot="1" x14ac:dyDescent="0.25">
      <c r="A268" s="329" t="s">
        <v>1676</v>
      </c>
      <c r="B268" s="328"/>
      <c r="C268" s="320"/>
      <c r="D268" s="442" t="s">
        <v>1684</v>
      </c>
      <c r="E268" s="329" t="s">
        <v>119</v>
      </c>
      <c r="F268" s="312" t="s">
        <v>25</v>
      </c>
      <c r="G268" s="415" t="s">
        <v>1685</v>
      </c>
      <c r="H268" s="415" t="s">
        <v>1686</v>
      </c>
      <c r="I268" s="379">
        <v>714911.54</v>
      </c>
      <c r="J268" s="321">
        <f>-K2090/0.0833333333333333</f>
        <v>0</v>
      </c>
      <c r="K268" s="321"/>
      <c r="L268" s="322">
        <v>43327</v>
      </c>
      <c r="M268" s="322">
        <v>43327</v>
      </c>
      <c r="N268" s="322">
        <v>44422</v>
      </c>
      <c r="O268" s="333">
        <f>YEAR(N268)</f>
        <v>2021</v>
      </c>
      <c r="P268" s="374">
        <f>MONTH(N268)</f>
        <v>8</v>
      </c>
      <c r="Q268" s="334" t="str">
        <f>IF(P268&gt;9,CONCATENATE(O268,P268),CONCATENATE(O268,"0",P268))</f>
        <v>202108</v>
      </c>
      <c r="R268" s="311">
        <v>0</v>
      </c>
      <c r="S268" s="326">
        <v>0</v>
      </c>
      <c r="T268" s="326">
        <v>0</v>
      </c>
      <c r="U268" s="415"/>
      <c r="V268" s="306"/>
      <c r="W268" s="306"/>
      <c r="X268" s="352"/>
      <c r="Y26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8" s="352"/>
      <c r="AA268" s="306"/>
      <c r="AB268" s="306"/>
      <c r="AC268" s="306"/>
      <c r="AD268" s="306"/>
      <c r="AE268" s="306"/>
      <c r="AF268" s="306"/>
      <c r="AG268" s="306"/>
      <c r="AH268" s="306"/>
      <c r="AI268" s="306"/>
      <c r="AJ268" s="306"/>
      <c r="AK268" s="306"/>
      <c r="AL268" s="306"/>
      <c r="AM268" s="306"/>
      <c r="AN268" s="306"/>
      <c r="AO268" s="306"/>
      <c r="AP268" s="306"/>
      <c r="AQ268" s="306"/>
      <c r="AR268" s="306"/>
    </row>
    <row r="269" spans="1:100" s="7" customFormat="1" ht="38.25" customHeight="1" thickBot="1" x14ac:dyDescent="0.25">
      <c r="A269" s="328" t="s">
        <v>1676</v>
      </c>
      <c r="B269" s="404" t="s">
        <v>309</v>
      </c>
      <c r="C269" s="328" t="s">
        <v>294</v>
      </c>
      <c r="D269" s="440" t="s">
        <v>919</v>
      </c>
      <c r="E269" s="404" t="s">
        <v>119</v>
      </c>
      <c r="F269" s="312" t="s">
        <v>776</v>
      </c>
      <c r="G269" s="425" t="s">
        <v>777</v>
      </c>
      <c r="H269" s="425" t="s">
        <v>778</v>
      </c>
      <c r="I269" s="378">
        <v>1500000</v>
      </c>
      <c r="J269" s="260">
        <f>-K1998/0.0833333333333333</f>
        <v>0</v>
      </c>
      <c r="K269" s="260"/>
      <c r="L269" s="256">
        <v>43663</v>
      </c>
      <c r="M269" s="256">
        <v>43799</v>
      </c>
      <c r="N269" s="257">
        <v>44529</v>
      </c>
      <c r="O269" s="284">
        <f>YEAR(N269)</f>
        <v>2021</v>
      </c>
      <c r="P269" s="284">
        <f>MONTH(N269)</f>
        <v>11</v>
      </c>
      <c r="Q269" s="285" t="str">
        <f>IF(P269&gt;9,CONCATENATE(O269,P269),CONCATENATE(O269,"0",P269))</f>
        <v>202111</v>
      </c>
      <c r="R269" s="311">
        <v>0</v>
      </c>
      <c r="S269" s="245">
        <v>0</v>
      </c>
      <c r="T269" s="245">
        <v>0</v>
      </c>
      <c r="U269" s="423"/>
      <c r="V269" s="300"/>
      <c r="W269" s="302"/>
      <c r="X269" s="301" t="s">
        <v>288</v>
      </c>
      <c r="Y26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69" s="352"/>
      <c r="AA269" s="306"/>
      <c r="AB269" s="306"/>
      <c r="AC269" s="306"/>
      <c r="AD269" s="306"/>
      <c r="AE269" s="306"/>
      <c r="AF269" s="306"/>
      <c r="AG269" s="306"/>
      <c r="AH269" s="306"/>
      <c r="AI269" s="306"/>
      <c r="AJ269" s="306"/>
      <c r="AK269" s="306"/>
      <c r="AL269" s="306"/>
      <c r="AM269" s="306"/>
      <c r="AN269" s="306"/>
      <c r="AO269" s="306"/>
      <c r="AP269" s="306"/>
      <c r="AQ269" s="306"/>
      <c r="AR269" s="305"/>
    </row>
    <row r="270" spans="1:100" s="7" customFormat="1" ht="38.25" customHeight="1" thickBot="1" x14ac:dyDescent="0.25">
      <c r="A270" s="329" t="s">
        <v>1676</v>
      </c>
      <c r="B270" s="329"/>
      <c r="C270" s="320"/>
      <c r="D270" s="451" t="s">
        <v>2371</v>
      </c>
      <c r="E270" s="329" t="s">
        <v>130</v>
      </c>
      <c r="F270" s="317" t="s">
        <v>25</v>
      </c>
      <c r="G270" s="423" t="s">
        <v>2372</v>
      </c>
      <c r="H270" s="423" t="s">
        <v>2373</v>
      </c>
      <c r="I270" s="383">
        <v>214863.49</v>
      </c>
      <c r="J270" s="335">
        <f>-K2219/0.0833333333333333</f>
        <v>0</v>
      </c>
      <c r="K270" s="335"/>
      <c r="L270" s="318">
        <v>43593</v>
      </c>
      <c r="M270" s="318">
        <v>43593</v>
      </c>
      <c r="N270" s="318">
        <v>44688</v>
      </c>
      <c r="O270" s="336">
        <f>YEAR(N270)</f>
        <v>2022</v>
      </c>
      <c r="P270" s="324">
        <f>MONTH(N270)</f>
        <v>5</v>
      </c>
      <c r="Q270" s="337" t="str">
        <f>IF(P270&gt;9,CONCATENATE(O270,P270),CONCATENATE(O270,"0",P270))</f>
        <v>202205</v>
      </c>
      <c r="R270" s="275">
        <v>0</v>
      </c>
      <c r="S270" s="338">
        <v>0</v>
      </c>
      <c r="T270" s="338">
        <v>0</v>
      </c>
      <c r="U270" s="415"/>
      <c r="V270" s="306"/>
      <c r="W270" s="305"/>
      <c r="X270" s="306"/>
      <c r="Y270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0" s="352"/>
      <c r="AA270" s="305"/>
      <c r="AB270" s="305"/>
      <c r="AC270" s="305"/>
      <c r="AD270" s="305"/>
      <c r="AE270" s="305"/>
      <c r="AF270" s="305"/>
      <c r="AG270" s="305"/>
      <c r="AH270" s="305"/>
      <c r="AI270" s="305"/>
      <c r="AJ270" s="305"/>
      <c r="AK270" s="305"/>
      <c r="AL270" s="305"/>
      <c r="AM270" s="305"/>
      <c r="AN270" s="305"/>
      <c r="AO270" s="305"/>
      <c r="AP270" s="305"/>
      <c r="AQ270" s="305"/>
      <c r="AR270" s="305"/>
    </row>
    <row r="271" spans="1:100" s="7" customFormat="1" ht="38.25" customHeight="1" thickBot="1" x14ac:dyDescent="0.25">
      <c r="A271" s="328" t="s">
        <v>1676</v>
      </c>
      <c r="B271" s="314" t="s">
        <v>309</v>
      </c>
      <c r="C271" s="340" t="s">
        <v>294</v>
      </c>
      <c r="D271" s="450" t="s">
        <v>1011</v>
      </c>
      <c r="E271" s="329" t="s">
        <v>119</v>
      </c>
      <c r="F271" s="271" t="s">
        <v>725</v>
      </c>
      <c r="G271" s="417" t="s">
        <v>726</v>
      </c>
      <c r="H271" s="417" t="s">
        <v>727</v>
      </c>
      <c r="I271" s="382">
        <v>116320</v>
      </c>
      <c r="J271" s="273">
        <f>-K1860/0.0833333333333333</f>
        <v>0</v>
      </c>
      <c r="K271" s="273"/>
      <c r="L271" s="274">
        <v>43663</v>
      </c>
      <c r="M271" s="274">
        <v>43739</v>
      </c>
      <c r="N271" s="318" t="s">
        <v>2475</v>
      </c>
      <c r="O271" s="295" t="e">
        <f>YEAR(N271)</f>
        <v>#VALUE!</v>
      </c>
      <c r="P271" s="294" t="e">
        <f>MONTH(N271)</f>
        <v>#VALUE!</v>
      </c>
      <c r="Q271" s="291" t="e">
        <f>IF(P271&gt;9,CONCATENATE(O271,P271),CONCATENATE(O271,"0",P271))</f>
        <v>#VALUE!</v>
      </c>
      <c r="R271" s="311" t="s">
        <v>162</v>
      </c>
      <c r="S271" s="276">
        <v>0</v>
      </c>
      <c r="T271" s="276">
        <v>0</v>
      </c>
      <c r="U271" s="417"/>
      <c r="V271" s="313"/>
      <c r="W271" s="313"/>
      <c r="X271" s="313"/>
      <c r="Y27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1" s="332"/>
      <c r="AA271" s="315"/>
      <c r="AB271" s="315"/>
      <c r="AC271" s="315"/>
      <c r="AD271" s="315"/>
      <c r="AE271" s="315"/>
      <c r="AF271" s="315"/>
      <c r="AG271" s="315"/>
      <c r="AH271" s="315"/>
      <c r="AI271" s="315"/>
      <c r="AJ271" s="315"/>
      <c r="AK271" s="315"/>
      <c r="AL271" s="315"/>
      <c r="AM271" s="315"/>
      <c r="AN271" s="315"/>
      <c r="AO271" s="315"/>
      <c r="AP271" s="315"/>
      <c r="AQ271" s="315"/>
      <c r="AR271" s="305"/>
    </row>
    <row r="272" spans="1:100" s="7" customFormat="1" ht="38.25" customHeight="1" thickBot="1" x14ac:dyDescent="0.25">
      <c r="A272" s="328" t="s">
        <v>2316</v>
      </c>
      <c r="B272" s="319" t="s">
        <v>292</v>
      </c>
      <c r="C272" s="340" t="s">
        <v>294</v>
      </c>
      <c r="D272" s="442" t="s">
        <v>999</v>
      </c>
      <c r="E272" s="319" t="s">
        <v>118</v>
      </c>
      <c r="F272" s="277" t="s">
        <v>584</v>
      </c>
      <c r="G272" s="416" t="s">
        <v>585</v>
      </c>
      <c r="H272" s="416" t="s">
        <v>196</v>
      </c>
      <c r="I272" s="381">
        <v>150000</v>
      </c>
      <c r="J272" s="278">
        <f>-K2118/0.0833333333333333</f>
        <v>0</v>
      </c>
      <c r="K272" s="278"/>
      <c r="L272" s="279">
        <v>43586</v>
      </c>
      <c r="M272" s="279">
        <v>43586</v>
      </c>
      <c r="N272" s="280">
        <v>43951</v>
      </c>
      <c r="O272" s="294">
        <f>YEAR(N272)</f>
        <v>2020</v>
      </c>
      <c r="P272" s="294">
        <f>MONTH(N272)</f>
        <v>4</v>
      </c>
      <c r="Q272" s="286" t="str">
        <f>IF(P272&gt;9,CONCATENATE(O272,P272),CONCATENATE(O272,"0",P272))</f>
        <v>202004</v>
      </c>
      <c r="R272" s="311" t="s">
        <v>162</v>
      </c>
      <c r="S272" s="281">
        <v>0</v>
      </c>
      <c r="T272" s="281">
        <v>0</v>
      </c>
      <c r="U272" s="416"/>
      <c r="V272" s="315"/>
      <c r="W272" s="313"/>
      <c r="X272" s="315"/>
      <c r="Y27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2" s="332"/>
      <c r="AA272" s="315"/>
      <c r="AB272" s="315"/>
      <c r="AC272" s="315"/>
      <c r="AD272" s="315"/>
      <c r="AE272" s="315"/>
      <c r="AF272" s="315"/>
      <c r="AG272" s="315"/>
      <c r="AH272" s="315"/>
      <c r="AI272" s="315"/>
      <c r="AJ272" s="315"/>
      <c r="AK272" s="315"/>
      <c r="AL272" s="315"/>
      <c r="AM272" s="315"/>
      <c r="AN272" s="315"/>
      <c r="AO272" s="315"/>
      <c r="AP272" s="315"/>
      <c r="AQ272" s="315"/>
      <c r="AR272" s="305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</row>
    <row r="273" spans="1:100" s="233" customFormat="1" ht="38.25" customHeight="1" x14ac:dyDescent="0.2">
      <c r="A273" s="319" t="s">
        <v>33</v>
      </c>
      <c r="B273" s="328" t="s">
        <v>293</v>
      </c>
      <c r="C273" s="320" t="s">
        <v>294</v>
      </c>
      <c r="D273" s="327" t="s">
        <v>604</v>
      </c>
      <c r="E273" s="319" t="s">
        <v>122</v>
      </c>
      <c r="F273" s="277" t="s">
        <v>20</v>
      </c>
      <c r="G273" s="416" t="s">
        <v>355</v>
      </c>
      <c r="H273" s="416" t="s">
        <v>356</v>
      </c>
      <c r="I273" s="381">
        <v>2435369</v>
      </c>
      <c r="J273" s="278">
        <f>-K2031/0.0833333333333333</f>
        <v>0</v>
      </c>
      <c r="K273" s="278"/>
      <c r="L273" s="279">
        <v>42063</v>
      </c>
      <c r="M273" s="279">
        <v>43134</v>
      </c>
      <c r="N273" s="279">
        <v>43863</v>
      </c>
      <c r="O273" s="296">
        <f>YEAR(N273)</f>
        <v>2020</v>
      </c>
      <c r="P273" s="294">
        <f>MONTH(N273)</f>
        <v>2</v>
      </c>
      <c r="Q273" s="292" t="str">
        <f>IF(P273&gt;9,CONCATENATE(O273,P273),CONCATENATE(O273,"0",P273))</f>
        <v>202002</v>
      </c>
      <c r="R273" s="311">
        <v>0</v>
      </c>
      <c r="S273" s="281">
        <v>0</v>
      </c>
      <c r="T273" s="281">
        <v>0</v>
      </c>
      <c r="U273" s="417"/>
      <c r="V273" s="313"/>
      <c r="W273" s="313"/>
      <c r="X273" s="313"/>
      <c r="Y273" s="31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3" s="352"/>
      <c r="AA273" s="306"/>
      <c r="AB273" s="306"/>
      <c r="AC273" s="306"/>
      <c r="AD273" s="306"/>
      <c r="AE273" s="306"/>
      <c r="AF273" s="306"/>
      <c r="AG273" s="306"/>
      <c r="AH273" s="306"/>
      <c r="AI273" s="306"/>
      <c r="AJ273" s="306"/>
      <c r="AK273" s="306"/>
      <c r="AL273" s="306"/>
      <c r="AM273" s="306"/>
      <c r="AN273" s="306"/>
      <c r="AO273" s="306"/>
      <c r="AP273" s="306"/>
      <c r="AQ273" s="306"/>
      <c r="AR273" s="305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</row>
    <row r="274" spans="1:100" s="233" customFormat="1" ht="38.25" customHeight="1" x14ac:dyDescent="0.2">
      <c r="A274" s="404" t="s">
        <v>33</v>
      </c>
      <c r="B274" s="328" t="s">
        <v>293</v>
      </c>
      <c r="C274" s="328" t="s">
        <v>294</v>
      </c>
      <c r="D274" s="327" t="s">
        <v>600</v>
      </c>
      <c r="E274" s="404" t="s">
        <v>124</v>
      </c>
      <c r="F274" s="312" t="s">
        <v>362</v>
      </c>
      <c r="G274" s="424" t="s">
        <v>43</v>
      </c>
      <c r="H274" s="424" t="s">
        <v>52</v>
      </c>
      <c r="I274" s="378">
        <v>23414900</v>
      </c>
      <c r="J274" s="260">
        <f>-K2029/0.0833333333333333</f>
        <v>0</v>
      </c>
      <c r="K274" s="260"/>
      <c r="L274" s="256">
        <v>43215</v>
      </c>
      <c r="M274" s="256">
        <v>43191</v>
      </c>
      <c r="N274" s="257">
        <v>43921</v>
      </c>
      <c r="O274" s="284">
        <f>YEAR(N274)</f>
        <v>2020</v>
      </c>
      <c r="P274" s="284">
        <f>MONTH(N274)</f>
        <v>3</v>
      </c>
      <c r="Q274" s="285" t="str">
        <f>IF(P274&gt;9,CONCATENATE(O274,P274),CONCATENATE(O274,"0",P274))</f>
        <v>202003</v>
      </c>
      <c r="R274" s="275">
        <v>0</v>
      </c>
      <c r="S274" s="245">
        <v>0.17</v>
      </c>
      <c r="T274" s="245">
        <v>0.1</v>
      </c>
      <c r="U274" s="436"/>
      <c r="V274" s="302"/>
      <c r="W274" s="302"/>
      <c r="X274" s="302"/>
      <c r="Y274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4" s="305"/>
      <c r="AA274" s="306"/>
      <c r="AB274" s="306"/>
      <c r="AC274" s="306"/>
      <c r="AD274" s="306"/>
      <c r="AE274" s="306"/>
      <c r="AF274" s="306"/>
      <c r="AG274" s="306"/>
      <c r="AH274" s="306"/>
      <c r="AI274" s="306"/>
      <c r="AJ274" s="306"/>
      <c r="AK274" s="306"/>
      <c r="AL274" s="306"/>
      <c r="AM274" s="306"/>
      <c r="AN274" s="306"/>
      <c r="AO274" s="306"/>
      <c r="AP274" s="306"/>
      <c r="AQ274" s="306"/>
      <c r="AR274" s="305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</row>
    <row r="275" spans="1:100" s="8" customFormat="1" ht="38.25" customHeight="1" thickBot="1" x14ac:dyDescent="0.25">
      <c r="A275" s="319" t="s">
        <v>33</v>
      </c>
      <c r="B275" s="319" t="s">
        <v>293</v>
      </c>
      <c r="C275" s="340" t="s">
        <v>294</v>
      </c>
      <c r="D275" s="442" t="s">
        <v>605</v>
      </c>
      <c r="E275" s="319" t="s">
        <v>120</v>
      </c>
      <c r="F275" s="277" t="s">
        <v>478</v>
      </c>
      <c r="G275" s="416" t="s">
        <v>479</v>
      </c>
      <c r="H275" s="416" t="s">
        <v>480</v>
      </c>
      <c r="I275" s="381" t="s">
        <v>73</v>
      </c>
      <c r="J275" s="278">
        <f>-K2024/0.0833333333333333</f>
        <v>0</v>
      </c>
      <c r="K275" s="278"/>
      <c r="L275" s="279">
        <v>42116</v>
      </c>
      <c r="M275" s="279">
        <v>42125</v>
      </c>
      <c r="N275" s="280">
        <v>43951</v>
      </c>
      <c r="O275" s="294">
        <f>YEAR(N275)</f>
        <v>2020</v>
      </c>
      <c r="P275" s="294">
        <f>MONTH(N275)</f>
        <v>4</v>
      </c>
      <c r="Q275" s="286" t="str">
        <f>IF(P275&gt;9,CONCATENATE(O275,P275),CONCATENATE(O275,"0",P275))</f>
        <v>202004</v>
      </c>
      <c r="R275" s="311" t="s">
        <v>179</v>
      </c>
      <c r="S275" s="281">
        <v>0</v>
      </c>
      <c r="T275" s="281">
        <v>0</v>
      </c>
      <c r="U275" s="416"/>
      <c r="V275" s="315"/>
      <c r="W275" s="313"/>
      <c r="X275" s="332"/>
      <c r="Y27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5" s="332"/>
      <c r="AA275" s="315"/>
      <c r="AB275" s="315"/>
      <c r="AC275" s="315"/>
      <c r="AD275" s="315"/>
      <c r="AE275" s="315"/>
      <c r="AF275" s="315"/>
      <c r="AG275" s="315"/>
      <c r="AH275" s="315"/>
      <c r="AI275" s="315"/>
      <c r="AJ275" s="315"/>
      <c r="AK275" s="315"/>
      <c r="AL275" s="315"/>
      <c r="AM275" s="315"/>
      <c r="AN275" s="315"/>
      <c r="AO275" s="315"/>
      <c r="AP275" s="315"/>
      <c r="AQ275" s="315"/>
      <c r="AR275" s="305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</row>
    <row r="276" spans="1:100" s="7" customFormat="1" ht="38.25" customHeight="1" thickBot="1" x14ac:dyDescent="0.25">
      <c r="A276" s="319" t="s">
        <v>33</v>
      </c>
      <c r="B276" s="319" t="s">
        <v>293</v>
      </c>
      <c r="C276" s="328" t="s">
        <v>294</v>
      </c>
      <c r="D276" s="440" t="s">
        <v>860</v>
      </c>
      <c r="E276" s="319" t="s">
        <v>124</v>
      </c>
      <c r="F276" s="277" t="s">
        <v>861</v>
      </c>
      <c r="G276" s="416" t="s">
        <v>862</v>
      </c>
      <c r="H276" s="416" t="s">
        <v>863</v>
      </c>
      <c r="I276" s="381">
        <v>96000</v>
      </c>
      <c r="J276" s="278">
        <f>-K2156/0.0833333333333333</f>
        <v>0</v>
      </c>
      <c r="K276" s="278"/>
      <c r="L276" s="279">
        <v>299166</v>
      </c>
      <c r="M276" s="279">
        <v>43596</v>
      </c>
      <c r="N276" s="280">
        <v>43961</v>
      </c>
      <c r="O276" s="294">
        <f>YEAR(N276)</f>
        <v>2020</v>
      </c>
      <c r="P276" s="294">
        <f>MONTH(N276)</f>
        <v>5</v>
      </c>
      <c r="Q276" s="286" t="str">
        <f>IF(P276&gt;9,CONCATENATE(O276,P276),CONCATENATE(O276,"0",P276))</f>
        <v>202005</v>
      </c>
      <c r="R276" s="311" t="s">
        <v>278</v>
      </c>
      <c r="S276" s="281">
        <v>0</v>
      </c>
      <c r="T276" s="281">
        <v>0</v>
      </c>
      <c r="U276" s="416"/>
      <c r="V276" s="315"/>
      <c r="W276" s="313"/>
      <c r="X276" s="315"/>
      <c r="Y27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6" s="332"/>
      <c r="AA276" s="313"/>
      <c r="AB276" s="313"/>
      <c r="AC276" s="313"/>
      <c r="AD276" s="313"/>
      <c r="AE276" s="313"/>
      <c r="AF276" s="313"/>
      <c r="AG276" s="313"/>
      <c r="AH276" s="313"/>
      <c r="AI276" s="313"/>
      <c r="AJ276" s="313"/>
      <c r="AK276" s="313"/>
      <c r="AL276" s="313"/>
      <c r="AM276" s="313"/>
      <c r="AN276" s="313"/>
      <c r="AO276" s="313"/>
      <c r="AP276" s="313"/>
      <c r="AQ276" s="313"/>
      <c r="AR276" s="305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</row>
    <row r="277" spans="1:100" s="7" customFormat="1" ht="38.25" customHeight="1" thickBot="1" x14ac:dyDescent="0.25">
      <c r="A277" s="319" t="s">
        <v>33</v>
      </c>
      <c r="B277" s="328"/>
      <c r="C277" s="320"/>
      <c r="D277" s="442" t="s">
        <v>1357</v>
      </c>
      <c r="E277" s="328" t="s">
        <v>1356</v>
      </c>
      <c r="F277" s="277" t="s">
        <v>20</v>
      </c>
      <c r="G277" s="415" t="s">
        <v>1358</v>
      </c>
      <c r="H277" s="431" t="s">
        <v>1359</v>
      </c>
      <c r="I277" s="379">
        <v>1299993.6000000001</v>
      </c>
      <c r="J277" s="321">
        <f>-K2012/0.0833333333333333</f>
        <v>0</v>
      </c>
      <c r="K277" s="321"/>
      <c r="L277" s="322">
        <v>42942</v>
      </c>
      <c r="M277" s="322">
        <v>42942</v>
      </c>
      <c r="N277" s="323">
        <v>44037</v>
      </c>
      <c r="O277" s="324">
        <f>YEAR(N277)</f>
        <v>2020</v>
      </c>
      <c r="P277" s="324">
        <f>MONTH(N277)</f>
        <v>7</v>
      </c>
      <c r="Q277" s="325" t="str">
        <f>IF(P277&gt;9,CONCATENATE(O277,P277),CONCATENATE(O277,"0",P277))</f>
        <v>202007</v>
      </c>
      <c r="R277" s="311">
        <v>0</v>
      </c>
      <c r="S277" s="326">
        <v>0.06</v>
      </c>
      <c r="T277" s="326">
        <v>0.01</v>
      </c>
      <c r="U277" s="423"/>
      <c r="V277" s="306"/>
      <c r="W277" s="305"/>
      <c r="X277" s="306"/>
      <c r="Y27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7" s="305"/>
      <c r="AA277" s="306"/>
      <c r="AB277" s="306"/>
      <c r="AC277" s="306"/>
      <c r="AD277" s="306"/>
      <c r="AE277" s="306"/>
      <c r="AF277" s="306"/>
      <c r="AG277" s="306"/>
      <c r="AH277" s="306"/>
      <c r="AI277" s="306"/>
      <c r="AJ277" s="306"/>
      <c r="AK277" s="306"/>
      <c r="AL277" s="306"/>
      <c r="AM277" s="306"/>
      <c r="AN277" s="306"/>
      <c r="AO277" s="306"/>
      <c r="AP277" s="306"/>
      <c r="AQ277" s="306"/>
      <c r="AR277" s="305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</row>
    <row r="278" spans="1:100" s="7" customFormat="1" ht="38.25" customHeight="1" thickBot="1" x14ac:dyDescent="0.25">
      <c r="A278" s="319" t="s">
        <v>33</v>
      </c>
      <c r="B278" s="328" t="s">
        <v>293</v>
      </c>
      <c r="C278" s="340" t="s">
        <v>294</v>
      </c>
      <c r="D278" s="442" t="s">
        <v>598</v>
      </c>
      <c r="E278" s="319" t="s">
        <v>337</v>
      </c>
      <c r="F278" s="277" t="s">
        <v>25</v>
      </c>
      <c r="G278" s="416" t="s">
        <v>338</v>
      </c>
      <c r="H278" s="416" t="s">
        <v>339</v>
      </c>
      <c r="I278" s="381">
        <v>4975000</v>
      </c>
      <c r="J278" s="278">
        <f>-K2024/0.0833333333333333</f>
        <v>0</v>
      </c>
      <c r="K278" s="278"/>
      <c r="L278" s="279">
        <v>43390</v>
      </c>
      <c r="M278" s="279">
        <v>43369</v>
      </c>
      <c r="N278" s="280">
        <v>44098</v>
      </c>
      <c r="O278" s="294">
        <f>YEAR(N278)</f>
        <v>2020</v>
      </c>
      <c r="P278" s="294">
        <f>MONTH(N278)</f>
        <v>9</v>
      </c>
      <c r="Q278" s="286" t="str">
        <f>IF(P278&gt;9,CONCATENATE(O278,P278),CONCATENATE(O278,"0",P278))</f>
        <v>202009</v>
      </c>
      <c r="R278" s="311">
        <v>0</v>
      </c>
      <c r="S278" s="281">
        <v>0</v>
      </c>
      <c r="T278" s="281">
        <v>0</v>
      </c>
      <c r="U278" s="416"/>
      <c r="V278" s="315"/>
      <c r="W278" s="313"/>
      <c r="X278" s="332"/>
      <c r="Y27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8" s="352"/>
      <c r="AA278" s="306"/>
      <c r="AB278" s="306"/>
      <c r="AC278" s="306"/>
      <c r="AD278" s="306"/>
      <c r="AE278" s="306"/>
      <c r="AF278" s="306"/>
      <c r="AG278" s="306"/>
      <c r="AH278" s="306"/>
      <c r="AI278" s="306"/>
      <c r="AJ278" s="306"/>
      <c r="AK278" s="306"/>
      <c r="AL278" s="306"/>
      <c r="AM278" s="306"/>
      <c r="AN278" s="306"/>
      <c r="AO278" s="306"/>
      <c r="AP278" s="306"/>
      <c r="AQ278" s="306"/>
      <c r="AR278" s="306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</row>
    <row r="279" spans="1:100" s="8" customFormat="1" ht="38.25" customHeight="1" thickBot="1" x14ac:dyDescent="0.25">
      <c r="A279" s="319" t="s">
        <v>33</v>
      </c>
      <c r="B279" s="328"/>
      <c r="C279" s="320"/>
      <c r="D279" s="442" t="s">
        <v>1418</v>
      </c>
      <c r="E279" s="319" t="s">
        <v>337</v>
      </c>
      <c r="F279" s="312" t="s">
        <v>1413</v>
      </c>
      <c r="G279" s="415" t="s">
        <v>1419</v>
      </c>
      <c r="H279" s="415" t="s">
        <v>1417</v>
      </c>
      <c r="I279" s="379">
        <v>1903800</v>
      </c>
      <c r="J279" s="321">
        <f>-K2026/0.0833333333333333</f>
        <v>0</v>
      </c>
      <c r="K279" s="321"/>
      <c r="L279" s="322">
        <v>43012</v>
      </c>
      <c r="M279" s="322">
        <v>43040</v>
      </c>
      <c r="N279" s="323">
        <v>44135</v>
      </c>
      <c r="O279" s="324">
        <f>YEAR(N279)</f>
        <v>2020</v>
      </c>
      <c r="P279" s="324">
        <f>MONTH(N279)</f>
        <v>10</v>
      </c>
      <c r="Q279" s="325" t="str">
        <f>IF(P279&gt;9,CONCATENATE(O279,P279),CONCATENATE(O279,"0",P279))</f>
        <v>202010</v>
      </c>
      <c r="R279" s="275" t="s">
        <v>278</v>
      </c>
      <c r="S279" s="326">
        <v>0.1</v>
      </c>
      <c r="T279" s="326">
        <v>0.04</v>
      </c>
      <c r="U279" s="415"/>
      <c r="V279" s="306"/>
      <c r="W279" s="305"/>
      <c r="X279" s="352"/>
      <c r="Y27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9" s="352"/>
      <c r="AA279" s="306"/>
      <c r="AB279" s="306"/>
      <c r="AC279" s="306"/>
      <c r="AD279" s="306"/>
      <c r="AE279" s="306"/>
      <c r="AF279" s="306"/>
      <c r="AG279" s="306"/>
      <c r="AH279" s="306"/>
      <c r="AI279" s="306"/>
      <c r="AJ279" s="306"/>
      <c r="AK279" s="306"/>
      <c r="AL279" s="306"/>
      <c r="AM279" s="306"/>
      <c r="AN279" s="306"/>
      <c r="AO279" s="306"/>
      <c r="AP279" s="306"/>
      <c r="AQ279" s="306"/>
      <c r="AR279" s="306"/>
    </row>
    <row r="280" spans="1:100" s="7" customFormat="1" ht="38.25" customHeight="1" thickBot="1" x14ac:dyDescent="0.25">
      <c r="A280" s="319" t="s">
        <v>33</v>
      </c>
      <c r="B280" s="328"/>
      <c r="C280" s="320"/>
      <c r="D280" s="442" t="s">
        <v>1411</v>
      </c>
      <c r="E280" s="319" t="s">
        <v>337</v>
      </c>
      <c r="F280" s="312" t="s">
        <v>1413</v>
      </c>
      <c r="G280" s="415" t="s">
        <v>1412</v>
      </c>
      <c r="H280" s="415" t="s">
        <v>1414</v>
      </c>
      <c r="I280" s="379">
        <v>2280000</v>
      </c>
      <c r="J280" s="321">
        <f>-K2026/0.0833333333333333</f>
        <v>0</v>
      </c>
      <c r="K280" s="321"/>
      <c r="L280" s="322">
        <v>43012</v>
      </c>
      <c r="M280" s="322">
        <v>43040</v>
      </c>
      <c r="N280" s="323">
        <v>44135</v>
      </c>
      <c r="O280" s="324">
        <f>YEAR(N280)</f>
        <v>2020</v>
      </c>
      <c r="P280" s="324">
        <f>MONTH(N280)</f>
        <v>10</v>
      </c>
      <c r="Q280" s="325" t="str">
        <f>IF(P280&gt;9,CONCATENATE(O280,P280),CONCATENATE(O280,"0",P280))</f>
        <v>202010</v>
      </c>
      <c r="R280" s="275" t="s">
        <v>278</v>
      </c>
      <c r="S280" s="326">
        <v>0.1</v>
      </c>
      <c r="T280" s="326">
        <v>0.04</v>
      </c>
      <c r="U280" s="415"/>
      <c r="V280" s="306"/>
      <c r="W280" s="305"/>
      <c r="X280" s="352"/>
      <c r="Y28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0" s="352"/>
      <c r="AA280" s="306"/>
      <c r="AB280" s="306"/>
      <c r="AC280" s="306"/>
      <c r="AD280" s="306"/>
      <c r="AE280" s="306"/>
      <c r="AF280" s="306"/>
      <c r="AG280" s="306"/>
      <c r="AH280" s="306"/>
      <c r="AI280" s="306"/>
      <c r="AJ280" s="306"/>
      <c r="AK280" s="306"/>
      <c r="AL280" s="306"/>
      <c r="AM280" s="306"/>
      <c r="AN280" s="306"/>
      <c r="AO280" s="306"/>
      <c r="AP280" s="306"/>
      <c r="AQ280" s="306"/>
      <c r="AR280" s="306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</row>
    <row r="281" spans="1:100" s="7" customFormat="1" ht="38.25" customHeight="1" thickBot="1" x14ac:dyDescent="0.25">
      <c r="A281" s="319" t="s">
        <v>33</v>
      </c>
      <c r="B281" s="328"/>
      <c r="C281" s="320"/>
      <c r="D281" s="442" t="s">
        <v>1415</v>
      </c>
      <c r="E281" s="319" t="s">
        <v>337</v>
      </c>
      <c r="F281" s="312" t="s">
        <v>1413</v>
      </c>
      <c r="G281" s="415" t="s">
        <v>1416</v>
      </c>
      <c r="H281" s="415" t="s">
        <v>1417</v>
      </c>
      <c r="I281" s="379">
        <v>2580500</v>
      </c>
      <c r="J281" s="321">
        <f>-K2027/0.0833333333333333</f>
        <v>0</v>
      </c>
      <c r="K281" s="321"/>
      <c r="L281" s="322">
        <v>43012</v>
      </c>
      <c r="M281" s="322">
        <v>43040</v>
      </c>
      <c r="N281" s="323">
        <v>44135</v>
      </c>
      <c r="O281" s="324">
        <f>YEAR(N281)</f>
        <v>2020</v>
      </c>
      <c r="P281" s="324">
        <f>MONTH(N281)</f>
        <v>10</v>
      </c>
      <c r="Q281" s="325" t="str">
        <f>IF(P281&gt;9,CONCATENATE(O281,P281),CONCATENATE(O281,"0",P281))</f>
        <v>202010</v>
      </c>
      <c r="R281" s="275" t="s">
        <v>278</v>
      </c>
      <c r="S281" s="326">
        <v>0.1</v>
      </c>
      <c r="T281" s="326">
        <v>0.04</v>
      </c>
      <c r="U281" s="415"/>
      <c r="V281" s="306"/>
      <c r="W281" s="305"/>
      <c r="X281" s="352"/>
      <c r="Y28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1" s="352"/>
      <c r="AA281" s="306"/>
      <c r="AB281" s="306"/>
      <c r="AC281" s="306"/>
      <c r="AD281" s="306"/>
      <c r="AE281" s="306"/>
      <c r="AF281" s="306"/>
      <c r="AG281" s="306"/>
      <c r="AH281" s="306"/>
      <c r="AI281" s="306"/>
      <c r="AJ281" s="306"/>
      <c r="AK281" s="306"/>
      <c r="AL281" s="306"/>
      <c r="AM281" s="306"/>
      <c r="AN281" s="306"/>
      <c r="AO281" s="306"/>
      <c r="AP281" s="306"/>
      <c r="AQ281" s="306"/>
      <c r="AR281" s="306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</row>
    <row r="282" spans="1:100" s="7" customFormat="1" ht="38.25" customHeight="1" thickBot="1" x14ac:dyDescent="0.25">
      <c r="A282" s="404" t="s">
        <v>33</v>
      </c>
      <c r="B282" s="328" t="s">
        <v>293</v>
      </c>
      <c r="C282" s="328" t="s">
        <v>294</v>
      </c>
      <c r="D282" s="442" t="s">
        <v>960</v>
      </c>
      <c r="E282" s="404" t="s">
        <v>124</v>
      </c>
      <c r="F282" s="312" t="s">
        <v>1659</v>
      </c>
      <c r="G282" s="424" t="s">
        <v>42</v>
      </c>
      <c r="H282" s="425" t="s">
        <v>552</v>
      </c>
      <c r="I282" s="378">
        <v>52204806</v>
      </c>
      <c r="J282" s="260">
        <f>-K2032/0.0833333333333333</f>
        <v>0</v>
      </c>
      <c r="K282" s="260"/>
      <c r="L282" s="256">
        <v>43101</v>
      </c>
      <c r="M282" s="322">
        <v>43101</v>
      </c>
      <c r="N282" s="257">
        <v>44196</v>
      </c>
      <c r="O282" s="284">
        <f>YEAR(N282)</f>
        <v>2020</v>
      </c>
      <c r="P282" s="284">
        <f>MONTH(N282)</f>
        <v>12</v>
      </c>
      <c r="Q282" s="285" t="str">
        <f>IF(P282&gt;9,CONCATENATE(O282,P282),CONCATENATE(O282,"0",P282))</f>
        <v>202012</v>
      </c>
      <c r="R282" s="311" t="s">
        <v>179</v>
      </c>
      <c r="S282" s="245">
        <v>0.11</v>
      </c>
      <c r="T282" s="245">
        <v>0.04</v>
      </c>
      <c r="U282" s="423"/>
      <c r="V282" s="302"/>
      <c r="W282" s="302"/>
      <c r="X282" s="302"/>
      <c r="Y282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2" s="352"/>
      <c r="AA282" s="306"/>
      <c r="AB282" s="306"/>
      <c r="AC282" s="306"/>
      <c r="AD282" s="306"/>
      <c r="AE282" s="306"/>
      <c r="AF282" s="306"/>
      <c r="AG282" s="306"/>
      <c r="AH282" s="306"/>
      <c r="AI282" s="306"/>
      <c r="AJ282" s="306"/>
      <c r="AK282" s="306"/>
      <c r="AL282" s="306"/>
      <c r="AM282" s="306"/>
      <c r="AN282" s="306"/>
      <c r="AO282" s="306"/>
      <c r="AP282" s="306"/>
      <c r="AQ282" s="306"/>
      <c r="AR282" s="306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</row>
    <row r="283" spans="1:100" s="7" customFormat="1" ht="38.25" customHeight="1" thickBot="1" x14ac:dyDescent="0.25">
      <c r="A283" s="328" t="s">
        <v>33</v>
      </c>
      <c r="B283" s="328" t="s">
        <v>293</v>
      </c>
      <c r="C283" s="328" t="s">
        <v>294</v>
      </c>
      <c r="D283" s="442" t="s">
        <v>964</v>
      </c>
      <c r="E283" s="298" t="s">
        <v>124</v>
      </c>
      <c r="F283" s="312" t="s">
        <v>965</v>
      </c>
      <c r="G283" s="427" t="s">
        <v>966</v>
      </c>
      <c r="H283" s="427" t="s">
        <v>38</v>
      </c>
      <c r="I283" s="385">
        <v>48087146</v>
      </c>
      <c r="J283" s="261">
        <f>-K2036/0.0833333333333333</f>
        <v>0</v>
      </c>
      <c r="K283" s="261"/>
      <c r="L283" s="256">
        <v>43101</v>
      </c>
      <c r="M283" s="256">
        <v>43101</v>
      </c>
      <c r="N283" s="257">
        <v>44196</v>
      </c>
      <c r="O283" s="284">
        <f>YEAR(N283)</f>
        <v>2020</v>
      </c>
      <c r="P283" s="284">
        <f>MONTH(N283)</f>
        <v>12</v>
      </c>
      <c r="Q283" s="285" t="str">
        <f>IF(P283&gt;9,CONCATENATE(O283,P283),CONCATENATE(O283,"0",P283))</f>
        <v>202012</v>
      </c>
      <c r="R283" s="311" t="s">
        <v>179</v>
      </c>
      <c r="S283" s="246">
        <v>0.11</v>
      </c>
      <c r="T283" s="246">
        <v>0.04</v>
      </c>
      <c r="U283" s="423"/>
      <c r="V283" s="302"/>
      <c r="W283" s="302"/>
      <c r="X283" s="302" t="s">
        <v>287</v>
      </c>
      <c r="Y283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83" s="352"/>
      <c r="AA283" s="306"/>
      <c r="AB283" s="306"/>
      <c r="AC283" s="306"/>
      <c r="AD283" s="306"/>
      <c r="AE283" s="306"/>
      <c r="AF283" s="306"/>
      <c r="AG283" s="306"/>
      <c r="AH283" s="306"/>
      <c r="AI283" s="306"/>
      <c r="AJ283" s="306"/>
      <c r="AK283" s="306"/>
      <c r="AL283" s="306"/>
      <c r="AM283" s="306"/>
      <c r="AN283" s="306"/>
      <c r="AO283" s="306"/>
      <c r="AP283" s="306"/>
      <c r="AQ283" s="306"/>
      <c r="AR283" s="306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</row>
    <row r="284" spans="1:100" s="7" customFormat="1" ht="38.25" customHeight="1" thickBot="1" x14ac:dyDescent="0.25">
      <c r="A284" s="404" t="s">
        <v>33</v>
      </c>
      <c r="B284" s="328" t="s">
        <v>293</v>
      </c>
      <c r="C284" s="328" t="s">
        <v>294</v>
      </c>
      <c r="D284" s="442" t="s">
        <v>960</v>
      </c>
      <c r="E284" s="404" t="s">
        <v>124</v>
      </c>
      <c r="F284" s="312" t="s">
        <v>965</v>
      </c>
      <c r="G284" s="426" t="s">
        <v>967</v>
      </c>
      <c r="H284" s="424" t="s">
        <v>968</v>
      </c>
      <c r="I284" s="378">
        <v>522014806</v>
      </c>
      <c r="J284" s="260">
        <f>-K2037/0.0833333333333333</f>
        <v>0</v>
      </c>
      <c r="K284" s="260"/>
      <c r="L284" s="256">
        <v>43101</v>
      </c>
      <c r="M284" s="256">
        <v>43101</v>
      </c>
      <c r="N284" s="257">
        <v>44196</v>
      </c>
      <c r="O284" s="284">
        <f>YEAR(N284)</f>
        <v>2020</v>
      </c>
      <c r="P284" s="284">
        <f>MONTH(N284)</f>
        <v>12</v>
      </c>
      <c r="Q284" s="285" t="str">
        <f>IF(P284&gt;9,CONCATENATE(O284,P284),CONCATENATE(O284,"0",P284))</f>
        <v>202012</v>
      </c>
      <c r="R284" s="311" t="s">
        <v>179</v>
      </c>
      <c r="S284" s="245">
        <v>0.11</v>
      </c>
      <c r="T284" s="249">
        <v>0.04</v>
      </c>
      <c r="U284" s="423"/>
      <c r="V284" s="302"/>
      <c r="W284" s="302"/>
      <c r="X284" s="302" t="s">
        <v>287</v>
      </c>
      <c r="Y284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84" s="352"/>
      <c r="AA284" s="306"/>
      <c r="AB284" s="306"/>
      <c r="AC284" s="306"/>
      <c r="AD284" s="306"/>
      <c r="AE284" s="306"/>
      <c r="AF284" s="306"/>
      <c r="AG284" s="306"/>
      <c r="AH284" s="306"/>
      <c r="AI284" s="306"/>
      <c r="AJ284" s="306"/>
      <c r="AK284" s="306"/>
      <c r="AL284" s="306"/>
      <c r="AM284" s="306"/>
      <c r="AN284" s="306"/>
      <c r="AO284" s="306"/>
      <c r="AP284" s="306"/>
      <c r="AQ284" s="306"/>
      <c r="AR284" s="306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</row>
    <row r="285" spans="1:100" s="7" customFormat="1" ht="38.25" customHeight="1" thickBot="1" x14ac:dyDescent="0.25">
      <c r="A285" s="298" t="s">
        <v>33</v>
      </c>
      <c r="B285" s="328"/>
      <c r="C285" s="320"/>
      <c r="D285" s="442" t="s">
        <v>1162</v>
      </c>
      <c r="E285" s="329" t="s">
        <v>125</v>
      </c>
      <c r="F285" s="312" t="s">
        <v>107</v>
      </c>
      <c r="G285" s="415" t="s">
        <v>1163</v>
      </c>
      <c r="H285" s="415" t="s">
        <v>40</v>
      </c>
      <c r="I285" s="383">
        <v>29189827.079999998</v>
      </c>
      <c r="J285" s="335">
        <f>-K1993/0.0833333333333333</f>
        <v>0</v>
      </c>
      <c r="K285" s="335"/>
      <c r="L285" s="322">
        <v>43446</v>
      </c>
      <c r="M285" s="322">
        <v>43468</v>
      </c>
      <c r="N285" s="323">
        <v>44198</v>
      </c>
      <c r="O285" s="324">
        <f>YEAR(N285)</f>
        <v>2021</v>
      </c>
      <c r="P285" s="324">
        <f>MONTH(N285)</f>
        <v>1</v>
      </c>
      <c r="Q285" s="325" t="str">
        <f>IF(P285&gt;9,CONCATENATE(O285,P285),CONCATENATE(O285,"0",P285))</f>
        <v>202101</v>
      </c>
      <c r="R285" s="311">
        <v>0</v>
      </c>
      <c r="S285" s="326">
        <v>0.1</v>
      </c>
      <c r="T285" s="326">
        <v>0.05</v>
      </c>
      <c r="U285" s="423"/>
      <c r="V285" s="305"/>
      <c r="W285" s="305"/>
      <c r="X285" s="305"/>
      <c r="Y285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5" s="305"/>
      <c r="AA285" s="305"/>
      <c r="AB285" s="305"/>
      <c r="AC285" s="305"/>
      <c r="AD285" s="305"/>
      <c r="AE285" s="305"/>
      <c r="AF285" s="305"/>
      <c r="AG285" s="305"/>
      <c r="AH285" s="305"/>
      <c r="AI285" s="305"/>
      <c r="AJ285" s="305"/>
      <c r="AK285" s="305"/>
      <c r="AL285" s="305"/>
      <c r="AM285" s="305"/>
      <c r="AN285" s="305"/>
      <c r="AO285" s="305"/>
      <c r="AP285" s="305"/>
      <c r="AQ285" s="305"/>
      <c r="AR285" s="306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</row>
    <row r="286" spans="1:100" s="7" customFormat="1" ht="38.25" customHeight="1" thickBot="1" x14ac:dyDescent="0.25">
      <c r="A286" s="404" t="s">
        <v>33</v>
      </c>
      <c r="B286" s="328" t="s">
        <v>293</v>
      </c>
      <c r="C286" s="328" t="s">
        <v>294</v>
      </c>
      <c r="D286" s="461" t="s">
        <v>195</v>
      </c>
      <c r="E286" s="328" t="s">
        <v>125</v>
      </c>
      <c r="F286" s="312" t="s">
        <v>1660</v>
      </c>
      <c r="G286" s="427" t="s">
        <v>177</v>
      </c>
      <c r="H286" s="427" t="s">
        <v>176</v>
      </c>
      <c r="I286" s="378">
        <v>3669836.75</v>
      </c>
      <c r="J286" s="260">
        <f>-K2039/0.0833333333333333</f>
        <v>0</v>
      </c>
      <c r="K286" s="260"/>
      <c r="L286" s="256">
        <v>43236</v>
      </c>
      <c r="M286" s="256">
        <v>43191</v>
      </c>
      <c r="N286" s="256">
        <v>44286</v>
      </c>
      <c r="O286" s="289">
        <f>YEAR(N286)</f>
        <v>2021</v>
      </c>
      <c r="P286" s="284">
        <f>MONTH(N286)</f>
        <v>3</v>
      </c>
      <c r="Q286" s="290" t="str">
        <f>IF(P286&gt;9,CONCATENATE(O286,P286),CONCATENATE(O286,"0",P286))</f>
        <v>202103</v>
      </c>
      <c r="R286" s="311">
        <v>0</v>
      </c>
      <c r="S286" s="245">
        <v>0</v>
      </c>
      <c r="T286" s="245">
        <v>0</v>
      </c>
      <c r="U286" s="427"/>
      <c r="V286" s="300"/>
      <c r="W286" s="302"/>
      <c r="X286" s="301"/>
      <c r="Y28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6" s="352"/>
      <c r="AA286" s="352"/>
      <c r="AB286" s="306"/>
      <c r="AC286" s="306"/>
      <c r="AD286" s="306"/>
      <c r="AE286" s="306"/>
      <c r="AF286" s="306"/>
      <c r="AG286" s="306"/>
      <c r="AH286" s="306"/>
      <c r="AI286" s="306"/>
      <c r="AJ286" s="306"/>
      <c r="AK286" s="306"/>
      <c r="AL286" s="306"/>
      <c r="AM286" s="306"/>
      <c r="AN286" s="306"/>
      <c r="AO286" s="306"/>
      <c r="AP286" s="306"/>
      <c r="AQ286" s="306"/>
      <c r="AR286" s="305"/>
    </row>
    <row r="287" spans="1:100" s="7" customFormat="1" ht="38.25" customHeight="1" thickBot="1" x14ac:dyDescent="0.25">
      <c r="A287" s="404" t="s">
        <v>33</v>
      </c>
      <c r="B287" s="328" t="s">
        <v>293</v>
      </c>
      <c r="C287" s="328" t="s">
        <v>294</v>
      </c>
      <c r="D287" s="442" t="s">
        <v>961</v>
      </c>
      <c r="E287" s="404" t="s">
        <v>124</v>
      </c>
      <c r="F287" s="312" t="s">
        <v>962</v>
      </c>
      <c r="G287" s="424" t="s">
        <v>963</v>
      </c>
      <c r="H287" s="425" t="s">
        <v>552</v>
      </c>
      <c r="I287" s="378">
        <v>202168577</v>
      </c>
      <c r="J287" s="260">
        <f>-K2037/0.0833333333333333</f>
        <v>0</v>
      </c>
      <c r="K287" s="260"/>
      <c r="L287" s="322">
        <v>43101</v>
      </c>
      <c r="M287" s="256">
        <v>43101</v>
      </c>
      <c r="N287" s="257">
        <v>44561</v>
      </c>
      <c r="O287" s="284">
        <f>YEAR(N287)</f>
        <v>2021</v>
      </c>
      <c r="P287" s="284">
        <f>MONTH(N287)</f>
        <v>12</v>
      </c>
      <c r="Q287" s="285" t="str">
        <f>IF(P287&gt;9,CONCATENATE(O287,P287),CONCATENATE(O287,"0",P287))</f>
        <v>202112</v>
      </c>
      <c r="R287" s="311" t="s">
        <v>179</v>
      </c>
      <c r="S287" s="245">
        <v>0.14000000000000001</v>
      </c>
      <c r="T287" s="245">
        <v>0.05</v>
      </c>
      <c r="U287" s="415"/>
      <c r="V287" s="302"/>
      <c r="W287" s="302"/>
      <c r="X287" s="305" t="s">
        <v>287</v>
      </c>
      <c r="Y287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87" s="305"/>
      <c r="AA287" s="305"/>
      <c r="AB287" s="305"/>
      <c r="AC287" s="305"/>
      <c r="AD287" s="305"/>
      <c r="AE287" s="305"/>
      <c r="AF287" s="305"/>
      <c r="AG287" s="305"/>
      <c r="AH287" s="305"/>
      <c r="AI287" s="305"/>
      <c r="AJ287" s="305"/>
      <c r="AK287" s="305"/>
      <c r="AL287" s="305"/>
      <c r="AM287" s="305"/>
      <c r="AN287" s="305"/>
      <c r="AO287" s="305"/>
      <c r="AP287" s="305"/>
      <c r="AQ287" s="305"/>
      <c r="AR287" s="306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</row>
    <row r="288" spans="1:100" s="7" customFormat="1" ht="38.25" customHeight="1" thickBot="1" x14ac:dyDescent="0.25">
      <c r="A288" s="329" t="s">
        <v>33</v>
      </c>
      <c r="B288" s="329"/>
      <c r="C288" s="320"/>
      <c r="D288" s="442" t="s">
        <v>1506</v>
      </c>
      <c r="E288" s="329" t="s">
        <v>126</v>
      </c>
      <c r="F288" s="317" t="s">
        <v>1692</v>
      </c>
      <c r="G288" s="423" t="s">
        <v>1507</v>
      </c>
      <c r="H288" s="423" t="s">
        <v>297</v>
      </c>
      <c r="I288" s="383">
        <v>4000000</v>
      </c>
      <c r="J288" s="335">
        <f>-K1971/0.0833333333333333</f>
        <v>0</v>
      </c>
      <c r="K288" s="335"/>
      <c r="L288" s="318">
        <v>43117</v>
      </c>
      <c r="M288" s="318">
        <v>43117</v>
      </c>
      <c r="N288" s="318">
        <v>44742</v>
      </c>
      <c r="O288" s="336">
        <f>YEAR(N288)</f>
        <v>2022</v>
      </c>
      <c r="P288" s="324">
        <f>MONTH(N288)</f>
        <v>6</v>
      </c>
      <c r="Q288" s="337" t="str">
        <f>IF(P288&gt;9,CONCATENATE(O288,P288),CONCATENATE(O288,"0",P288))</f>
        <v>202206</v>
      </c>
      <c r="R288" s="311">
        <v>0</v>
      </c>
      <c r="S288" s="338">
        <v>0.14000000000000001</v>
      </c>
      <c r="T288" s="338">
        <v>0</v>
      </c>
      <c r="U288" s="423"/>
      <c r="V288" s="305"/>
      <c r="W288" s="305"/>
      <c r="X288" s="305"/>
      <c r="Y28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8" s="352"/>
      <c r="AA288" s="306"/>
      <c r="AB288" s="306"/>
      <c r="AC288" s="306"/>
      <c r="AD288" s="306"/>
      <c r="AE288" s="306"/>
      <c r="AF288" s="306"/>
      <c r="AG288" s="306"/>
      <c r="AH288" s="306"/>
      <c r="AI288" s="306"/>
      <c r="AJ288" s="306"/>
      <c r="AK288" s="306"/>
      <c r="AL288" s="306"/>
      <c r="AM288" s="306"/>
      <c r="AN288" s="306"/>
      <c r="AO288" s="306"/>
      <c r="AP288" s="306"/>
      <c r="AQ288" s="306"/>
      <c r="AR288" s="306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</row>
    <row r="289" spans="1:100" s="7" customFormat="1" ht="38.25" customHeight="1" thickBot="1" x14ac:dyDescent="0.25">
      <c r="A289" s="298" t="s">
        <v>33</v>
      </c>
      <c r="B289" s="328" t="s">
        <v>293</v>
      </c>
      <c r="C289" s="328" t="s">
        <v>294</v>
      </c>
      <c r="D289" s="451" t="s">
        <v>603</v>
      </c>
      <c r="E289" s="298" t="s">
        <v>174</v>
      </c>
      <c r="F289" s="317" t="s">
        <v>304</v>
      </c>
      <c r="G289" s="423" t="s">
        <v>305</v>
      </c>
      <c r="H289" s="426" t="s">
        <v>68</v>
      </c>
      <c r="I289" s="388" t="s">
        <v>73</v>
      </c>
      <c r="J289" s="261">
        <f>-K2034/0.0833333333333333</f>
        <v>0</v>
      </c>
      <c r="K289" s="261"/>
      <c r="L289" s="258">
        <v>42704</v>
      </c>
      <c r="M289" s="258">
        <v>41275</v>
      </c>
      <c r="N289" s="258">
        <v>44926</v>
      </c>
      <c r="O289" s="287">
        <f>YEAR(N289)</f>
        <v>2022</v>
      </c>
      <c r="P289" s="284">
        <f>MONTH(N289)</f>
        <v>12</v>
      </c>
      <c r="Q289" s="288" t="str">
        <f>IF(P289&gt;9,CONCATENATE(O289,P289),CONCATENATE(O289,"0",P289))</f>
        <v>202212</v>
      </c>
      <c r="R289" s="311">
        <v>0</v>
      </c>
      <c r="S289" s="246">
        <v>0.08</v>
      </c>
      <c r="T289" s="246">
        <v>0.03</v>
      </c>
      <c r="U289" s="435"/>
      <c r="V289" s="302"/>
      <c r="W289" s="302"/>
      <c r="X289" s="302" t="s">
        <v>287</v>
      </c>
      <c r="Y289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89" s="352"/>
      <c r="AA289" s="352"/>
      <c r="AB289" s="306"/>
      <c r="AC289" s="306"/>
      <c r="AD289" s="306"/>
      <c r="AE289" s="306"/>
      <c r="AF289" s="306"/>
      <c r="AG289" s="306"/>
      <c r="AH289" s="306"/>
      <c r="AI289" s="306"/>
      <c r="AJ289" s="306"/>
      <c r="AK289" s="306"/>
      <c r="AL289" s="306"/>
      <c r="AM289" s="306"/>
      <c r="AN289" s="306"/>
      <c r="AO289" s="306"/>
      <c r="AP289" s="306"/>
      <c r="AQ289" s="306"/>
      <c r="AR289" s="306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</row>
    <row r="290" spans="1:100" s="7" customFormat="1" ht="38.25" customHeight="1" thickBot="1" x14ac:dyDescent="0.25">
      <c r="A290" s="319" t="s">
        <v>33</v>
      </c>
      <c r="B290" s="328"/>
      <c r="C290" s="320"/>
      <c r="D290" s="462" t="s">
        <v>1627</v>
      </c>
      <c r="E290" s="328" t="s">
        <v>119</v>
      </c>
      <c r="F290" s="312" t="s">
        <v>1628</v>
      </c>
      <c r="G290" s="415" t="s">
        <v>1629</v>
      </c>
      <c r="H290" s="415" t="s">
        <v>1630</v>
      </c>
      <c r="I290" s="379">
        <v>33424490</v>
      </c>
      <c r="J290" s="321">
        <f>-K2095/0.0833333333333333</f>
        <v>0</v>
      </c>
      <c r="K290" s="321"/>
      <c r="L290" s="322">
        <v>43278</v>
      </c>
      <c r="M290" s="322">
        <v>43278</v>
      </c>
      <c r="N290" s="323">
        <v>45107</v>
      </c>
      <c r="O290" s="324">
        <f>YEAR(N290)</f>
        <v>2023</v>
      </c>
      <c r="P290" s="324">
        <f>MONTH(N290)</f>
        <v>6</v>
      </c>
      <c r="Q290" s="325" t="str">
        <f>IF(P290&gt;9,CONCATENATE(O290,P290),CONCATENATE(O290,"0",P290))</f>
        <v>202306</v>
      </c>
      <c r="R290" s="275" t="s">
        <v>278</v>
      </c>
      <c r="S290" s="326">
        <v>0.06</v>
      </c>
      <c r="T290" s="326">
        <v>0.03</v>
      </c>
      <c r="U290" s="415"/>
      <c r="V290" s="305"/>
      <c r="W290" s="305"/>
      <c r="X290" s="305"/>
      <c r="Y29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0" s="305"/>
      <c r="AA290" s="305"/>
      <c r="AB290" s="305"/>
      <c r="AC290" s="305"/>
      <c r="AD290" s="305"/>
      <c r="AE290" s="305"/>
      <c r="AF290" s="305"/>
      <c r="AG290" s="305"/>
      <c r="AH290" s="305"/>
      <c r="AI290" s="305"/>
      <c r="AJ290" s="305"/>
      <c r="AK290" s="305"/>
      <c r="AL290" s="305"/>
      <c r="AM290" s="305"/>
      <c r="AN290" s="305"/>
      <c r="AO290" s="305"/>
      <c r="AP290" s="305"/>
      <c r="AQ290" s="305"/>
      <c r="AR290" s="306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</row>
    <row r="291" spans="1:100" s="341" customFormat="1" ht="38.25" customHeight="1" x14ac:dyDescent="0.2">
      <c r="A291" s="328" t="s">
        <v>1710</v>
      </c>
      <c r="B291" s="328"/>
      <c r="C291" s="320"/>
      <c r="D291" s="327" t="s">
        <v>1830</v>
      </c>
      <c r="E291" s="328" t="s">
        <v>117</v>
      </c>
      <c r="F291" s="312" t="s">
        <v>1831</v>
      </c>
      <c r="G291" s="415" t="s">
        <v>1832</v>
      </c>
      <c r="H291" s="415" t="s">
        <v>1833</v>
      </c>
      <c r="I291" s="379">
        <v>4300000</v>
      </c>
      <c r="J291" s="321">
        <f>-K2205/0.0833333333333333</f>
        <v>0</v>
      </c>
      <c r="K291" s="321"/>
      <c r="L291" s="322">
        <v>43425</v>
      </c>
      <c r="M291" s="322">
        <v>43450</v>
      </c>
      <c r="N291" s="323">
        <v>43814</v>
      </c>
      <c r="O291" s="324">
        <f>YEAR(N291)</f>
        <v>2019</v>
      </c>
      <c r="P291" s="324">
        <f>MONTH(N291)</f>
        <v>12</v>
      </c>
      <c r="Q291" s="325" t="str">
        <f>IF(P291&gt;9,CONCATENATE(O291,P291),CONCATENATE(O291,"0",P291))</f>
        <v>201912</v>
      </c>
      <c r="R291" s="311" t="s">
        <v>162</v>
      </c>
      <c r="S291" s="326">
        <v>0.08</v>
      </c>
      <c r="T291" s="326">
        <v>0.03</v>
      </c>
      <c r="U291" s="415"/>
      <c r="V291" s="306"/>
      <c r="W291" s="305"/>
      <c r="X291" s="306"/>
      <c r="Y29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1" s="352"/>
      <c r="AA291" s="306"/>
      <c r="AB291" s="306"/>
      <c r="AC291" s="306"/>
      <c r="AD291" s="306"/>
      <c r="AE291" s="306"/>
      <c r="AF291" s="306"/>
      <c r="AG291" s="306"/>
      <c r="AH291" s="306"/>
      <c r="AI291" s="306"/>
      <c r="AJ291" s="306"/>
      <c r="AK291" s="306"/>
      <c r="AL291" s="306"/>
      <c r="AM291" s="306"/>
      <c r="AN291" s="306"/>
      <c r="AO291" s="306"/>
      <c r="AP291" s="306"/>
      <c r="AQ291" s="306"/>
      <c r="AR291" s="305"/>
      <c r="AS291" s="365"/>
      <c r="AT291" s="365"/>
      <c r="AU291" s="365"/>
      <c r="AV291" s="365"/>
      <c r="AW291" s="365"/>
      <c r="AX291" s="365"/>
      <c r="AY291" s="365"/>
      <c r="AZ291" s="365"/>
    </row>
    <row r="292" spans="1:100" s="341" customFormat="1" ht="38.25" customHeight="1" x14ac:dyDescent="0.2">
      <c r="A292" s="328" t="s">
        <v>1710</v>
      </c>
      <c r="B292" s="319" t="s">
        <v>289</v>
      </c>
      <c r="C292" s="340" t="s">
        <v>294</v>
      </c>
      <c r="D292" s="316" t="s">
        <v>878</v>
      </c>
      <c r="E292" s="319" t="s">
        <v>114</v>
      </c>
      <c r="F292" s="277" t="s">
        <v>386</v>
      </c>
      <c r="G292" s="416" t="s">
        <v>2633</v>
      </c>
      <c r="H292" s="416" t="s">
        <v>322</v>
      </c>
      <c r="I292" s="381">
        <v>500000</v>
      </c>
      <c r="J292" s="278">
        <f>-K2440/0.0833333333333333</f>
        <v>0</v>
      </c>
      <c r="K292" s="278"/>
      <c r="L292" s="279">
        <v>43684</v>
      </c>
      <c r="M292" s="279">
        <v>43693</v>
      </c>
      <c r="N292" s="280">
        <v>43814</v>
      </c>
      <c r="O292" s="294">
        <f>YEAR(N292)</f>
        <v>2019</v>
      </c>
      <c r="P292" s="294">
        <f>MONTH(N292)</f>
        <v>12</v>
      </c>
      <c r="Q292" s="286" t="str">
        <f>IF(P292&gt;9,CONCATENATE(O292,P292),CONCATENATE(O292,"0",P292))</f>
        <v>201912</v>
      </c>
      <c r="R292" s="275">
        <v>0</v>
      </c>
      <c r="S292" s="281">
        <v>0.27</v>
      </c>
      <c r="T292" s="281">
        <v>0</v>
      </c>
      <c r="U292" s="415"/>
      <c r="V292" s="313"/>
      <c r="W292" s="313" t="s">
        <v>288</v>
      </c>
      <c r="X292" s="313"/>
      <c r="Y29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92" s="352"/>
      <c r="AA292" s="306"/>
      <c r="AB292" s="306"/>
      <c r="AC292" s="306"/>
      <c r="AD292" s="306"/>
      <c r="AE292" s="306"/>
      <c r="AF292" s="306"/>
      <c r="AG292" s="306"/>
      <c r="AH292" s="306"/>
      <c r="AI292" s="306"/>
      <c r="AJ292" s="306"/>
      <c r="AK292" s="306"/>
      <c r="AL292" s="306"/>
      <c r="AM292" s="306"/>
      <c r="AN292" s="306"/>
      <c r="AO292" s="306"/>
      <c r="AP292" s="306"/>
      <c r="AQ292" s="306"/>
      <c r="AR292" s="306"/>
      <c r="AS292" s="365"/>
      <c r="AT292" s="365"/>
      <c r="AU292" s="365"/>
      <c r="AV292" s="365"/>
      <c r="AW292" s="365"/>
      <c r="AX292" s="365"/>
      <c r="AY292" s="365"/>
      <c r="AZ292" s="365"/>
    </row>
    <row r="293" spans="1:100" s="341" customFormat="1" ht="38.25" customHeight="1" x14ac:dyDescent="0.2">
      <c r="A293" s="328" t="s">
        <v>1710</v>
      </c>
      <c r="B293" s="319" t="s">
        <v>289</v>
      </c>
      <c r="C293" s="340" t="s">
        <v>294</v>
      </c>
      <c r="D293" s="316" t="s">
        <v>879</v>
      </c>
      <c r="E293" s="319" t="s">
        <v>114</v>
      </c>
      <c r="F293" s="277" t="s">
        <v>386</v>
      </c>
      <c r="G293" s="416" t="s">
        <v>387</v>
      </c>
      <c r="H293" s="416" t="s">
        <v>168</v>
      </c>
      <c r="I293" s="381">
        <v>1000000</v>
      </c>
      <c r="J293" s="278">
        <f>-K2440/0.0833333333333333</f>
        <v>0</v>
      </c>
      <c r="K293" s="278"/>
      <c r="L293" s="279">
        <v>43684</v>
      </c>
      <c r="M293" s="279">
        <v>43693</v>
      </c>
      <c r="N293" s="280">
        <v>43814</v>
      </c>
      <c r="O293" s="294">
        <f>YEAR(N293)</f>
        <v>2019</v>
      </c>
      <c r="P293" s="294">
        <f>MONTH(N293)</f>
        <v>12</v>
      </c>
      <c r="Q293" s="286" t="str">
        <f>IF(P293&gt;9,CONCATENATE(O293,P293),CONCATENATE(O293,"0",P293))</f>
        <v>201912</v>
      </c>
      <c r="R293" s="275">
        <v>0</v>
      </c>
      <c r="S293" s="281">
        <v>0.27</v>
      </c>
      <c r="T293" s="281">
        <v>0</v>
      </c>
      <c r="U293" s="415"/>
      <c r="V293" s="313"/>
      <c r="W293" s="313" t="s">
        <v>288</v>
      </c>
      <c r="X293" s="313"/>
      <c r="Y29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93" s="352"/>
      <c r="AA293" s="306"/>
      <c r="AB293" s="306"/>
      <c r="AC293" s="306"/>
      <c r="AD293" s="306"/>
      <c r="AE293" s="306"/>
      <c r="AF293" s="306"/>
      <c r="AG293" s="306"/>
      <c r="AH293" s="306"/>
      <c r="AI293" s="306"/>
      <c r="AJ293" s="306"/>
      <c r="AK293" s="306"/>
      <c r="AL293" s="306"/>
      <c r="AM293" s="306"/>
      <c r="AN293" s="306"/>
      <c r="AO293" s="306"/>
      <c r="AP293" s="306"/>
      <c r="AQ293" s="306"/>
      <c r="AR293" s="306"/>
      <c r="AS293" s="365"/>
      <c r="AT293" s="365"/>
      <c r="AU293" s="365"/>
      <c r="AV293" s="365"/>
      <c r="AW293" s="365"/>
      <c r="AX293" s="365"/>
      <c r="AY293" s="365"/>
      <c r="AZ293" s="365"/>
    </row>
    <row r="294" spans="1:100" s="341" customFormat="1" ht="38.25" customHeight="1" thickBot="1" x14ac:dyDescent="0.25">
      <c r="A294" s="328" t="s">
        <v>1710</v>
      </c>
      <c r="B294" s="319" t="s">
        <v>289</v>
      </c>
      <c r="C294" s="340" t="s">
        <v>294</v>
      </c>
      <c r="D294" s="440" t="s">
        <v>880</v>
      </c>
      <c r="E294" s="319" t="s">
        <v>114</v>
      </c>
      <c r="F294" s="277" t="s">
        <v>386</v>
      </c>
      <c r="G294" s="415" t="s">
        <v>2632</v>
      </c>
      <c r="H294" s="416" t="s">
        <v>168</v>
      </c>
      <c r="I294" s="381">
        <v>1750000</v>
      </c>
      <c r="J294" s="278">
        <f>-K2441/0.0833333333333333</f>
        <v>0</v>
      </c>
      <c r="K294" s="278"/>
      <c r="L294" s="279">
        <v>43684</v>
      </c>
      <c r="M294" s="279">
        <v>43693</v>
      </c>
      <c r="N294" s="280">
        <v>43814</v>
      </c>
      <c r="O294" s="294">
        <f>YEAR(N294)</f>
        <v>2019</v>
      </c>
      <c r="P294" s="294">
        <f>MONTH(N294)</f>
        <v>12</v>
      </c>
      <c r="Q294" s="286" t="str">
        <f>IF(P294&gt;9,CONCATENATE(O294,P294),CONCATENATE(O294,"0",P294))</f>
        <v>201912</v>
      </c>
      <c r="R294" s="275">
        <v>0</v>
      </c>
      <c r="S294" s="281">
        <v>0.27</v>
      </c>
      <c r="T294" s="281">
        <v>0</v>
      </c>
      <c r="U294" s="415"/>
      <c r="V294" s="313"/>
      <c r="W294" s="313" t="s">
        <v>288</v>
      </c>
      <c r="X294" s="313"/>
      <c r="Y29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94" s="352"/>
      <c r="AA294" s="306"/>
      <c r="AB294" s="306"/>
      <c r="AC294" s="306"/>
      <c r="AD294" s="306"/>
      <c r="AE294" s="306"/>
      <c r="AF294" s="306"/>
      <c r="AG294" s="306"/>
      <c r="AH294" s="306"/>
      <c r="AI294" s="306"/>
      <c r="AJ294" s="306"/>
      <c r="AK294" s="306"/>
      <c r="AL294" s="306"/>
      <c r="AM294" s="306"/>
      <c r="AN294" s="306"/>
      <c r="AO294" s="306"/>
      <c r="AP294" s="306"/>
      <c r="AQ294" s="306"/>
      <c r="AR294" s="306"/>
      <c r="AS294" s="365"/>
      <c r="AT294" s="365"/>
      <c r="AU294" s="365"/>
      <c r="AV294" s="365"/>
      <c r="AW294" s="365"/>
      <c r="AX294" s="365"/>
      <c r="AY294" s="365"/>
      <c r="AZ294" s="365"/>
    </row>
    <row r="295" spans="1:100" s="341" customFormat="1" ht="38.25" customHeight="1" thickBot="1" x14ac:dyDescent="0.25">
      <c r="A295" s="328" t="s">
        <v>1710</v>
      </c>
      <c r="B295" s="319" t="s">
        <v>293</v>
      </c>
      <c r="C295" s="320" t="s">
        <v>294</v>
      </c>
      <c r="D295" s="440" t="s">
        <v>665</v>
      </c>
      <c r="E295" s="314" t="s">
        <v>114</v>
      </c>
      <c r="F295" s="271" t="s">
        <v>388</v>
      </c>
      <c r="G295" s="417" t="s">
        <v>141</v>
      </c>
      <c r="H295" s="417" t="s">
        <v>2668</v>
      </c>
      <c r="I295" s="382">
        <v>398656.71</v>
      </c>
      <c r="J295" s="273">
        <f>-K2611/0.0833333333333333</f>
        <v>0</v>
      </c>
      <c r="K295" s="273"/>
      <c r="L295" s="274">
        <v>43684</v>
      </c>
      <c r="M295" s="274">
        <v>43678</v>
      </c>
      <c r="N295" s="274">
        <v>43815</v>
      </c>
      <c r="O295" s="295">
        <f>YEAR(N295)</f>
        <v>2019</v>
      </c>
      <c r="P295" s="294">
        <f>MONTH(N295)</f>
        <v>12</v>
      </c>
      <c r="Q295" s="291" t="str">
        <f>IF(P295&gt;9,CONCATENATE(O295,P295),CONCATENATE(O295,"0",P295))</f>
        <v>201912</v>
      </c>
      <c r="R295" s="311">
        <v>0</v>
      </c>
      <c r="S295" s="276">
        <v>0</v>
      </c>
      <c r="T295" s="276">
        <v>0</v>
      </c>
      <c r="U295" s="423"/>
      <c r="V295" s="315"/>
      <c r="W295" s="313"/>
      <c r="X295" s="315"/>
      <c r="Y29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5" s="352"/>
      <c r="AA295" s="306"/>
      <c r="AB295" s="306"/>
      <c r="AC295" s="306"/>
      <c r="AD295" s="306"/>
      <c r="AE295" s="306"/>
      <c r="AF295" s="306"/>
      <c r="AG295" s="306"/>
      <c r="AH295" s="306"/>
      <c r="AI295" s="306"/>
      <c r="AJ295" s="306"/>
      <c r="AK295" s="306"/>
      <c r="AL295" s="306"/>
      <c r="AM295" s="306"/>
      <c r="AN295" s="306"/>
      <c r="AO295" s="306"/>
      <c r="AP295" s="306"/>
      <c r="AQ295" s="306"/>
      <c r="AR295" s="305"/>
      <c r="AS295" s="365"/>
      <c r="AT295" s="365"/>
      <c r="AU295" s="365"/>
      <c r="AV295" s="365"/>
      <c r="AW295" s="365"/>
      <c r="AX295" s="365"/>
      <c r="AY295" s="365"/>
      <c r="AZ295" s="365"/>
    </row>
    <row r="296" spans="1:100" s="341" customFormat="1" ht="38.25" customHeight="1" thickBot="1" x14ac:dyDescent="0.25">
      <c r="A296" s="328" t="s">
        <v>1710</v>
      </c>
      <c r="B296" s="328"/>
      <c r="C296" s="320"/>
      <c r="D296" s="442" t="s">
        <v>2350</v>
      </c>
      <c r="E296" s="328" t="s">
        <v>2351</v>
      </c>
      <c r="F296" s="312" t="s">
        <v>25</v>
      </c>
      <c r="G296" s="415" t="s">
        <v>2352</v>
      </c>
      <c r="H296" s="431" t="s">
        <v>2353</v>
      </c>
      <c r="I296" s="379">
        <v>315573.44</v>
      </c>
      <c r="J296" s="321">
        <f>-K2225/0.0833333333333333</f>
        <v>0</v>
      </c>
      <c r="K296" s="321"/>
      <c r="L296" s="322">
        <v>43593</v>
      </c>
      <c r="M296" s="322">
        <v>43466</v>
      </c>
      <c r="N296" s="322">
        <v>43830</v>
      </c>
      <c r="O296" s="333">
        <f>YEAR(N296)</f>
        <v>2019</v>
      </c>
      <c r="P296" s="324">
        <f>MONTH(N296)</f>
        <v>12</v>
      </c>
      <c r="Q296" s="334" t="str">
        <f>IF(P296&gt;9,CONCATENATE(O296,P296),CONCATENATE(O296,"0",P296))</f>
        <v>201912</v>
      </c>
      <c r="R296" s="311">
        <v>0</v>
      </c>
      <c r="S296" s="326">
        <v>0</v>
      </c>
      <c r="T296" s="326">
        <v>0</v>
      </c>
      <c r="U296" s="423"/>
      <c r="V296" s="306"/>
      <c r="W296" s="305"/>
      <c r="X296" s="306"/>
      <c r="Y29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6" s="352"/>
      <c r="AA296" s="305"/>
      <c r="AB296" s="305"/>
      <c r="AC296" s="305"/>
      <c r="AD296" s="305"/>
      <c r="AE296" s="305"/>
      <c r="AF296" s="305"/>
      <c r="AG296" s="305"/>
      <c r="AH296" s="305"/>
      <c r="AI296" s="305"/>
      <c r="AJ296" s="305"/>
      <c r="AK296" s="305"/>
      <c r="AL296" s="305"/>
      <c r="AM296" s="305"/>
      <c r="AN296" s="305"/>
      <c r="AO296" s="305"/>
      <c r="AP296" s="305"/>
      <c r="AQ296" s="305"/>
      <c r="AR296" s="306"/>
      <c r="AS296" s="365"/>
      <c r="AT296" s="365"/>
      <c r="AU296" s="365"/>
      <c r="AV296" s="365"/>
      <c r="AW296" s="365"/>
      <c r="AX296" s="365"/>
      <c r="AY296" s="365"/>
      <c r="AZ296" s="365"/>
    </row>
    <row r="297" spans="1:100" s="341" customFormat="1" ht="38.25" customHeight="1" thickBot="1" x14ac:dyDescent="0.25">
      <c r="A297" s="328" t="s">
        <v>1710</v>
      </c>
      <c r="B297" s="328"/>
      <c r="C297" s="320"/>
      <c r="D297" s="442" t="s">
        <v>1870</v>
      </c>
      <c r="E297" s="319" t="s">
        <v>124</v>
      </c>
      <c r="F297" s="312" t="s">
        <v>1871</v>
      </c>
      <c r="G297" s="415" t="s">
        <v>1872</v>
      </c>
      <c r="H297" s="431" t="s">
        <v>1873</v>
      </c>
      <c r="I297" s="379">
        <v>0.01</v>
      </c>
      <c r="J297" s="321">
        <f>-K2143/0.0833333333333333</f>
        <v>0</v>
      </c>
      <c r="K297" s="321"/>
      <c r="L297" s="322">
        <v>43446</v>
      </c>
      <c r="M297" s="322">
        <v>43466</v>
      </c>
      <c r="N297" s="323">
        <v>43830</v>
      </c>
      <c r="O297" s="324">
        <f>YEAR(N297)</f>
        <v>2019</v>
      </c>
      <c r="P297" s="324">
        <f>MONTH(N297)</f>
        <v>12</v>
      </c>
      <c r="Q297" s="325" t="str">
        <f>IF(P297&gt;9,CONCATENATE(O297,P297),CONCATENATE(O297,"0",P297))</f>
        <v>201912</v>
      </c>
      <c r="R297" s="311">
        <v>0</v>
      </c>
      <c r="S297" s="326">
        <v>0.1</v>
      </c>
      <c r="T297" s="326">
        <v>0.05</v>
      </c>
      <c r="U297" s="423"/>
      <c r="V297" s="305"/>
      <c r="W297" s="305"/>
      <c r="X297" s="305"/>
      <c r="Y29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  <c r="AJ297" s="305"/>
      <c r="AK297" s="305"/>
      <c r="AL297" s="305"/>
      <c r="AM297" s="305"/>
      <c r="AN297" s="305"/>
      <c r="AO297" s="305"/>
      <c r="AP297" s="305"/>
      <c r="AQ297" s="305"/>
      <c r="AR297" s="306"/>
      <c r="AS297" s="365"/>
      <c r="AT297" s="365"/>
      <c r="AU297" s="365"/>
      <c r="AV297" s="365"/>
      <c r="AW297" s="365"/>
      <c r="AX297" s="365"/>
      <c r="AY297" s="365"/>
      <c r="AZ297" s="365"/>
    </row>
    <row r="298" spans="1:100" s="341" customFormat="1" ht="38.25" customHeight="1" thickBot="1" x14ac:dyDescent="0.25">
      <c r="A298" s="327" t="s">
        <v>1710</v>
      </c>
      <c r="B298" s="316" t="s">
        <v>309</v>
      </c>
      <c r="C298" s="314" t="s">
        <v>294</v>
      </c>
      <c r="D298" s="442" t="s">
        <v>1086</v>
      </c>
      <c r="E298" s="316" t="s">
        <v>114</v>
      </c>
      <c r="F298" s="447" t="s">
        <v>1668</v>
      </c>
      <c r="G298" s="431" t="s">
        <v>610</v>
      </c>
      <c r="H298" s="422" t="s">
        <v>612</v>
      </c>
      <c r="I298" s="386">
        <v>199000</v>
      </c>
      <c r="J298" s="344">
        <f>-K1916/0.0833333333333333</f>
        <v>0</v>
      </c>
      <c r="K298" s="344"/>
      <c r="L298" s="345">
        <v>43390</v>
      </c>
      <c r="M298" s="345">
        <v>43466</v>
      </c>
      <c r="N298" s="345">
        <v>43830</v>
      </c>
      <c r="O298" s="346">
        <f>YEAR(N298)</f>
        <v>2019</v>
      </c>
      <c r="P298" s="350">
        <f>MONTH(N298)</f>
        <v>12</v>
      </c>
      <c r="Q298" s="347" t="str">
        <f>IF(P298&gt;9,CONCATENATE(O298,P298),CONCATENATE(O298,"0",P298))</f>
        <v>201912</v>
      </c>
      <c r="R298" s="351" t="s">
        <v>1203</v>
      </c>
      <c r="S298" s="348">
        <v>0.05</v>
      </c>
      <c r="T298" s="348">
        <v>0</v>
      </c>
      <c r="U298" s="457"/>
      <c r="V298" s="332"/>
      <c r="W298" s="332"/>
      <c r="X298" s="332"/>
      <c r="Y29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8" s="332"/>
      <c r="AA298" s="332"/>
      <c r="AB298" s="332"/>
      <c r="AC298" s="332"/>
      <c r="AD298" s="332"/>
      <c r="AE298" s="332"/>
      <c r="AF298" s="332"/>
      <c r="AG298" s="332"/>
      <c r="AH298" s="332"/>
      <c r="AI298" s="332"/>
      <c r="AJ298" s="332"/>
      <c r="AK298" s="332"/>
      <c r="AL298" s="332"/>
      <c r="AM298" s="332"/>
      <c r="AN298" s="332"/>
      <c r="AO298" s="332"/>
      <c r="AP298" s="332"/>
      <c r="AQ298" s="332"/>
      <c r="AR298" s="306"/>
      <c r="AS298" s="365"/>
      <c r="AT298" s="365"/>
      <c r="AU298" s="365"/>
      <c r="AV298" s="365"/>
      <c r="AW298" s="365"/>
      <c r="AX298" s="365"/>
      <c r="AY298" s="365"/>
      <c r="AZ298" s="365"/>
    </row>
    <row r="299" spans="1:100" s="341" customFormat="1" ht="38.25" customHeight="1" thickBot="1" x14ac:dyDescent="0.25">
      <c r="A299" s="327" t="s">
        <v>1710</v>
      </c>
      <c r="B299" s="316" t="s">
        <v>309</v>
      </c>
      <c r="C299" s="314" t="s">
        <v>294</v>
      </c>
      <c r="D299" s="440" t="s">
        <v>1078</v>
      </c>
      <c r="E299" s="316" t="s">
        <v>114</v>
      </c>
      <c r="F299" s="447" t="s">
        <v>1668</v>
      </c>
      <c r="G299" s="422" t="s">
        <v>610</v>
      </c>
      <c r="H299" s="422" t="s">
        <v>611</v>
      </c>
      <c r="I299" s="386">
        <v>3580901.12</v>
      </c>
      <c r="J299" s="344">
        <f>-K1917/0.0833333333333333</f>
        <v>0</v>
      </c>
      <c r="K299" s="344"/>
      <c r="L299" s="345">
        <v>43390</v>
      </c>
      <c r="M299" s="345">
        <v>43466</v>
      </c>
      <c r="N299" s="345">
        <v>43830</v>
      </c>
      <c r="O299" s="346">
        <f>YEAR(N299)</f>
        <v>2019</v>
      </c>
      <c r="P299" s="350">
        <f>MONTH(N299)</f>
        <v>12</v>
      </c>
      <c r="Q299" s="347" t="str">
        <f>IF(P299&gt;9,CONCATENATE(O299,P299),CONCATENATE(O299,"0",P299))</f>
        <v>201912</v>
      </c>
      <c r="R299" s="351" t="s">
        <v>1203</v>
      </c>
      <c r="S299" s="348">
        <v>0.05</v>
      </c>
      <c r="T299" s="348">
        <v>0</v>
      </c>
      <c r="U299" s="457"/>
      <c r="V299" s="332"/>
      <c r="W299" s="332"/>
      <c r="X299" s="332"/>
      <c r="Y29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9" s="332"/>
      <c r="AA299" s="332"/>
      <c r="AB299" s="332"/>
      <c r="AC299" s="332"/>
      <c r="AD299" s="332"/>
      <c r="AE299" s="332"/>
      <c r="AF299" s="332"/>
      <c r="AG299" s="332"/>
      <c r="AH299" s="332"/>
      <c r="AI299" s="332"/>
      <c r="AJ299" s="332"/>
      <c r="AK299" s="332"/>
      <c r="AL299" s="332"/>
      <c r="AM299" s="332"/>
      <c r="AN299" s="332"/>
      <c r="AO299" s="332"/>
      <c r="AP299" s="332"/>
      <c r="AQ299" s="332"/>
      <c r="AR299" s="306"/>
      <c r="AS299" s="365"/>
      <c r="AT299" s="365"/>
      <c r="AU299" s="365"/>
      <c r="AV299" s="365"/>
      <c r="AW299" s="365"/>
      <c r="AX299" s="365"/>
      <c r="AY299" s="365"/>
      <c r="AZ299" s="365"/>
    </row>
    <row r="300" spans="1:100" s="341" customFormat="1" ht="38.25" customHeight="1" thickBot="1" x14ac:dyDescent="0.25">
      <c r="A300" s="327" t="s">
        <v>1710</v>
      </c>
      <c r="B300" s="316" t="s">
        <v>309</v>
      </c>
      <c r="C300" s="314" t="s">
        <v>294</v>
      </c>
      <c r="D300" s="440" t="s">
        <v>1079</v>
      </c>
      <c r="E300" s="316" t="s">
        <v>114</v>
      </c>
      <c r="F300" s="447" t="s">
        <v>1668</v>
      </c>
      <c r="G300" s="422" t="s">
        <v>610</v>
      </c>
      <c r="H300" s="422" t="s">
        <v>47</v>
      </c>
      <c r="I300" s="386">
        <v>2171571.6</v>
      </c>
      <c r="J300" s="344">
        <f>-K1918/0.0833333333333333</f>
        <v>0</v>
      </c>
      <c r="K300" s="344"/>
      <c r="L300" s="345">
        <v>43390</v>
      </c>
      <c r="M300" s="345">
        <v>43466</v>
      </c>
      <c r="N300" s="345">
        <v>43830</v>
      </c>
      <c r="O300" s="346">
        <f>YEAR(N300)</f>
        <v>2019</v>
      </c>
      <c r="P300" s="350">
        <f>MONTH(N300)</f>
        <v>12</v>
      </c>
      <c r="Q300" s="347" t="str">
        <f>IF(P300&gt;9,CONCATENATE(O300,P300),CONCATENATE(O300,"0",P300))</f>
        <v>201912</v>
      </c>
      <c r="R300" s="351" t="s">
        <v>1203</v>
      </c>
      <c r="S300" s="348">
        <v>0.05</v>
      </c>
      <c r="T300" s="348">
        <v>0</v>
      </c>
      <c r="U300" s="457"/>
      <c r="V300" s="332"/>
      <c r="W300" s="332"/>
      <c r="X300" s="332"/>
      <c r="Y30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0" s="332"/>
      <c r="AA300" s="332"/>
      <c r="AB300" s="332"/>
      <c r="AC300" s="332"/>
      <c r="AD300" s="332"/>
      <c r="AE300" s="332"/>
      <c r="AF300" s="332"/>
      <c r="AG300" s="332"/>
      <c r="AH300" s="332"/>
      <c r="AI300" s="332"/>
      <c r="AJ300" s="332"/>
      <c r="AK300" s="332"/>
      <c r="AL300" s="332"/>
      <c r="AM300" s="332"/>
      <c r="AN300" s="332"/>
      <c r="AO300" s="332"/>
      <c r="AP300" s="332"/>
      <c r="AQ300" s="332"/>
      <c r="AR300" s="306"/>
      <c r="AS300" s="365"/>
      <c r="AT300" s="365"/>
      <c r="AU300" s="365"/>
      <c r="AV300" s="365"/>
      <c r="AW300" s="365"/>
      <c r="AX300" s="365"/>
      <c r="AY300" s="365"/>
      <c r="AZ300" s="365"/>
    </row>
    <row r="301" spans="1:100" s="341" customFormat="1" ht="38.25" customHeight="1" thickBot="1" x14ac:dyDescent="0.25">
      <c r="A301" s="327" t="s">
        <v>1710</v>
      </c>
      <c r="B301" s="316" t="s">
        <v>309</v>
      </c>
      <c r="C301" s="314" t="s">
        <v>294</v>
      </c>
      <c r="D301" s="442" t="s">
        <v>1085</v>
      </c>
      <c r="E301" s="316" t="s">
        <v>114</v>
      </c>
      <c r="F301" s="447" t="s">
        <v>1668</v>
      </c>
      <c r="G301" s="422" t="s">
        <v>610</v>
      </c>
      <c r="H301" s="431" t="s">
        <v>1089</v>
      </c>
      <c r="I301" s="386">
        <v>40000</v>
      </c>
      <c r="J301" s="344">
        <f>-K1920/0.0833333333333333</f>
        <v>0</v>
      </c>
      <c r="K301" s="344"/>
      <c r="L301" s="345">
        <v>43390</v>
      </c>
      <c r="M301" s="345">
        <v>43466</v>
      </c>
      <c r="N301" s="345">
        <v>43830</v>
      </c>
      <c r="O301" s="346">
        <f>YEAR(N301)</f>
        <v>2019</v>
      </c>
      <c r="P301" s="350">
        <f>MONTH(N301)</f>
        <v>12</v>
      </c>
      <c r="Q301" s="347" t="str">
        <f>IF(P301&gt;9,CONCATENATE(O301,P301),CONCATENATE(O301,"0",P301))</f>
        <v>201912</v>
      </c>
      <c r="R301" s="351" t="s">
        <v>1203</v>
      </c>
      <c r="S301" s="348">
        <v>0.05</v>
      </c>
      <c r="T301" s="348">
        <v>0</v>
      </c>
      <c r="U301" s="457"/>
      <c r="V301" s="332"/>
      <c r="W301" s="332"/>
      <c r="X301" s="332"/>
      <c r="Y30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1" s="332"/>
      <c r="AA301" s="332"/>
      <c r="AB301" s="332"/>
      <c r="AC301" s="332"/>
      <c r="AD301" s="332"/>
      <c r="AE301" s="332"/>
      <c r="AF301" s="332"/>
      <c r="AG301" s="332"/>
      <c r="AH301" s="332"/>
      <c r="AI301" s="332"/>
      <c r="AJ301" s="332"/>
      <c r="AK301" s="332"/>
      <c r="AL301" s="332"/>
      <c r="AM301" s="332"/>
      <c r="AN301" s="332"/>
      <c r="AO301" s="332"/>
      <c r="AP301" s="332"/>
      <c r="AQ301" s="332"/>
      <c r="AR301" s="306"/>
      <c r="AS301" s="365"/>
      <c r="AT301" s="365"/>
      <c r="AU301" s="365"/>
      <c r="AV301" s="365"/>
      <c r="AW301" s="365"/>
      <c r="AX301" s="365"/>
      <c r="AY301" s="365"/>
      <c r="AZ301" s="365"/>
    </row>
    <row r="302" spans="1:100" s="7" customFormat="1" ht="38.25" customHeight="1" x14ac:dyDescent="0.2">
      <c r="A302" s="327" t="s">
        <v>1710</v>
      </c>
      <c r="B302" s="316" t="s">
        <v>309</v>
      </c>
      <c r="C302" s="314" t="s">
        <v>294</v>
      </c>
      <c r="D302" s="316" t="s">
        <v>1077</v>
      </c>
      <c r="E302" s="316" t="s">
        <v>114</v>
      </c>
      <c r="F302" s="447" t="s">
        <v>1668</v>
      </c>
      <c r="G302" s="422" t="s">
        <v>610</v>
      </c>
      <c r="H302" s="431" t="s">
        <v>1088</v>
      </c>
      <c r="I302" s="386">
        <v>182315.16</v>
      </c>
      <c r="J302" s="344">
        <f>-K1921/0.0833333333333333</f>
        <v>0</v>
      </c>
      <c r="K302" s="344"/>
      <c r="L302" s="345">
        <v>43390</v>
      </c>
      <c r="M302" s="345">
        <v>43466</v>
      </c>
      <c r="N302" s="345">
        <v>43830</v>
      </c>
      <c r="O302" s="346">
        <f>YEAR(N302)</f>
        <v>2019</v>
      </c>
      <c r="P302" s="350">
        <f>MONTH(N302)</f>
        <v>12</v>
      </c>
      <c r="Q302" s="347" t="str">
        <f>IF(P302&gt;9,CONCATENATE(O302,P302),CONCATENATE(O302,"0",P302))</f>
        <v>201912</v>
      </c>
      <c r="R302" s="351" t="s">
        <v>1203</v>
      </c>
      <c r="S302" s="348">
        <v>0.05</v>
      </c>
      <c r="T302" s="348">
        <v>0</v>
      </c>
      <c r="U302" s="457"/>
      <c r="V302" s="332"/>
      <c r="W302" s="332"/>
      <c r="X302" s="332"/>
      <c r="Y30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2" s="332"/>
      <c r="AA302" s="332"/>
      <c r="AB302" s="332"/>
      <c r="AC302" s="332"/>
      <c r="AD302" s="332"/>
      <c r="AE302" s="332"/>
      <c r="AF302" s="332"/>
      <c r="AG302" s="332"/>
      <c r="AH302" s="332"/>
      <c r="AI302" s="332"/>
      <c r="AJ302" s="332"/>
      <c r="AK302" s="332"/>
      <c r="AL302" s="332"/>
      <c r="AM302" s="332"/>
      <c r="AN302" s="332"/>
      <c r="AO302" s="332"/>
      <c r="AP302" s="332"/>
      <c r="AQ302" s="332"/>
      <c r="AR302" s="306"/>
    </row>
    <row r="303" spans="1:100" s="7" customFormat="1" ht="38.25" customHeight="1" x14ac:dyDescent="0.2">
      <c r="A303" s="328" t="s">
        <v>1710</v>
      </c>
      <c r="B303" s="328"/>
      <c r="C303" s="320"/>
      <c r="D303" s="327" t="s">
        <v>1354</v>
      </c>
      <c r="E303" s="328" t="s">
        <v>1280</v>
      </c>
      <c r="F303" s="312" t="s">
        <v>25</v>
      </c>
      <c r="G303" s="415" t="s">
        <v>1355</v>
      </c>
      <c r="H303" s="415" t="s">
        <v>1279</v>
      </c>
      <c r="I303" s="379">
        <v>2792323</v>
      </c>
      <c r="J303" s="321">
        <f>-K1896/0.0833333333333333</f>
        <v>0</v>
      </c>
      <c r="K303" s="321"/>
      <c r="L303" s="322">
        <v>42851</v>
      </c>
      <c r="M303" s="322">
        <v>42917</v>
      </c>
      <c r="N303" s="323">
        <v>43830</v>
      </c>
      <c r="O303" s="324">
        <f>YEAR(N303)</f>
        <v>2019</v>
      </c>
      <c r="P303" s="324">
        <f>MONTH(N303)</f>
        <v>12</v>
      </c>
      <c r="Q303" s="325" t="str">
        <f>IF(P303&gt;9,CONCATENATE(O303,P303),CONCATENATE(O303,"0",P303))</f>
        <v>201912</v>
      </c>
      <c r="R303" s="311">
        <v>0</v>
      </c>
      <c r="S303" s="326">
        <v>0</v>
      </c>
      <c r="T303" s="326">
        <v>0</v>
      </c>
      <c r="U303" s="464"/>
      <c r="V303" s="306"/>
      <c r="W303" s="305"/>
      <c r="X303" s="306"/>
      <c r="Y30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3" s="352"/>
      <c r="AA303" s="306"/>
      <c r="AB303" s="306"/>
      <c r="AC303" s="306"/>
      <c r="AD303" s="306"/>
      <c r="AE303" s="306"/>
      <c r="AF303" s="306"/>
      <c r="AG303" s="306"/>
      <c r="AH303" s="306"/>
      <c r="AI303" s="306"/>
      <c r="AJ303" s="306"/>
      <c r="AK303" s="306"/>
      <c r="AL303" s="306"/>
      <c r="AM303" s="306"/>
      <c r="AN303" s="306"/>
      <c r="AO303" s="306"/>
      <c r="AP303" s="306"/>
      <c r="AQ303" s="306"/>
      <c r="AR303" s="305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</row>
    <row r="304" spans="1:100" s="7" customFormat="1" ht="38.25" customHeight="1" thickBot="1" x14ac:dyDescent="0.25">
      <c r="A304" s="328" t="s">
        <v>1710</v>
      </c>
      <c r="B304" s="328"/>
      <c r="C304" s="320"/>
      <c r="D304" s="442" t="s">
        <v>2503</v>
      </c>
      <c r="E304" s="328" t="s">
        <v>117</v>
      </c>
      <c r="F304" s="312" t="s">
        <v>2293</v>
      </c>
      <c r="G304" s="415" t="s">
        <v>2294</v>
      </c>
      <c r="H304" s="415" t="s">
        <v>2295</v>
      </c>
      <c r="I304" s="379">
        <v>767735.66</v>
      </c>
      <c r="J304" s="321">
        <f>-K2303/0.0833333333333333</f>
        <v>0</v>
      </c>
      <c r="K304" s="321"/>
      <c r="L304" s="322">
        <v>43579</v>
      </c>
      <c r="M304" s="322">
        <v>43572</v>
      </c>
      <c r="N304" s="322">
        <v>43860</v>
      </c>
      <c r="O304" s="333">
        <f>YEAR(N304)</f>
        <v>2020</v>
      </c>
      <c r="P304" s="324">
        <f>MONTH(N304)</f>
        <v>1</v>
      </c>
      <c r="Q304" s="334" t="str">
        <f>IF(P304&gt;9,CONCATENATE(O304,P304),CONCATENATE(O304,"0",P304))</f>
        <v>202001</v>
      </c>
      <c r="R304" s="311" t="s">
        <v>162</v>
      </c>
      <c r="S304" s="326">
        <v>0.17</v>
      </c>
      <c r="T304" s="326">
        <v>0.05</v>
      </c>
      <c r="U304" s="464"/>
      <c r="V304" s="306"/>
      <c r="W304" s="305"/>
      <c r="X304" s="306"/>
      <c r="Y30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4" s="352"/>
      <c r="AA304" s="306"/>
      <c r="AB304" s="306"/>
      <c r="AC304" s="306"/>
      <c r="AD304" s="306"/>
      <c r="AE304" s="306"/>
      <c r="AF304" s="306"/>
      <c r="AG304" s="306"/>
      <c r="AH304" s="306"/>
      <c r="AI304" s="306"/>
      <c r="AJ304" s="306"/>
      <c r="AK304" s="306"/>
      <c r="AL304" s="306"/>
      <c r="AM304" s="306"/>
      <c r="AN304" s="306"/>
      <c r="AO304" s="306"/>
      <c r="AP304" s="306"/>
      <c r="AQ304" s="306"/>
      <c r="AR304" s="305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</row>
    <row r="305" spans="1:100" s="7" customFormat="1" ht="38.25" customHeight="1" thickBot="1" x14ac:dyDescent="0.25">
      <c r="A305" s="328" t="s">
        <v>1710</v>
      </c>
      <c r="B305" s="328"/>
      <c r="C305" s="320"/>
      <c r="D305" s="442" t="s">
        <v>2504</v>
      </c>
      <c r="E305" s="328" t="s">
        <v>117</v>
      </c>
      <c r="F305" s="312" t="s">
        <v>2293</v>
      </c>
      <c r="G305" s="415" t="s">
        <v>2294</v>
      </c>
      <c r="H305" s="415" t="s">
        <v>2296</v>
      </c>
      <c r="I305" s="379">
        <v>2612735.66</v>
      </c>
      <c r="J305" s="321">
        <f>-K2294/0.0833333333333333</f>
        <v>0</v>
      </c>
      <c r="K305" s="321"/>
      <c r="L305" s="322">
        <v>43579</v>
      </c>
      <c r="M305" s="322">
        <v>43572</v>
      </c>
      <c r="N305" s="322">
        <v>43860</v>
      </c>
      <c r="O305" s="333">
        <f>YEAR(N305)</f>
        <v>2020</v>
      </c>
      <c r="P305" s="324">
        <f>MONTH(N305)</f>
        <v>1</v>
      </c>
      <c r="Q305" s="334" t="str">
        <f>IF(P305&gt;9,CONCATENATE(O305,P305),CONCATENATE(O305,"0",P305))</f>
        <v>202001</v>
      </c>
      <c r="R305" s="311" t="s">
        <v>162</v>
      </c>
      <c r="S305" s="326">
        <v>0.17</v>
      </c>
      <c r="T305" s="326">
        <v>0.05</v>
      </c>
      <c r="U305" s="464"/>
      <c r="V305" s="306"/>
      <c r="W305" s="305"/>
      <c r="X305" s="306"/>
      <c r="Y30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5" s="352"/>
      <c r="AA305" s="306"/>
      <c r="AB305" s="306"/>
      <c r="AC305" s="306"/>
      <c r="AD305" s="306"/>
      <c r="AE305" s="306"/>
      <c r="AF305" s="306"/>
      <c r="AG305" s="306"/>
      <c r="AH305" s="306"/>
      <c r="AI305" s="306"/>
      <c r="AJ305" s="306"/>
      <c r="AK305" s="306"/>
      <c r="AL305" s="306"/>
      <c r="AM305" s="306"/>
      <c r="AN305" s="306"/>
      <c r="AO305" s="306"/>
      <c r="AP305" s="306"/>
      <c r="AQ305" s="306"/>
      <c r="AR305" s="305"/>
    </row>
    <row r="306" spans="1:100" s="7" customFormat="1" ht="38.25" customHeight="1" thickBot="1" x14ac:dyDescent="0.25">
      <c r="A306" s="328" t="s">
        <v>1710</v>
      </c>
      <c r="B306" s="328"/>
      <c r="C306" s="320"/>
      <c r="D306" s="442" t="s">
        <v>2505</v>
      </c>
      <c r="E306" s="328" t="s">
        <v>117</v>
      </c>
      <c r="F306" s="312" t="s">
        <v>2293</v>
      </c>
      <c r="G306" s="415" t="s">
        <v>2294</v>
      </c>
      <c r="H306" s="415" t="s">
        <v>2297</v>
      </c>
      <c r="I306" s="379">
        <v>722735.66</v>
      </c>
      <c r="J306" s="321">
        <f>-K2295/0.0833333333333333</f>
        <v>0</v>
      </c>
      <c r="K306" s="321"/>
      <c r="L306" s="322">
        <v>43579</v>
      </c>
      <c r="M306" s="322">
        <v>43572</v>
      </c>
      <c r="N306" s="322">
        <v>43860</v>
      </c>
      <c r="O306" s="333">
        <f>YEAR(N306)</f>
        <v>2020</v>
      </c>
      <c r="P306" s="324">
        <f>MONTH(N306)</f>
        <v>1</v>
      </c>
      <c r="Q306" s="334" t="str">
        <f>IF(P306&gt;9,CONCATENATE(O306,P306),CONCATENATE(O306,"0",P306))</f>
        <v>202001</v>
      </c>
      <c r="R306" s="311" t="s">
        <v>162</v>
      </c>
      <c r="S306" s="326">
        <v>0.17</v>
      </c>
      <c r="T306" s="326">
        <v>0.05</v>
      </c>
      <c r="U306" s="464"/>
      <c r="V306" s="306"/>
      <c r="W306" s="305"/>
      <c r="X306" s="306"/>
      <c r="Y30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6" s="352"/>
      <c r="AA306" s="306"/>
      <c r="AB306" s="306"/>
      <c r="AC306" s="306"/>
      <c r="AD306" s="306"/>
      <c r="AE306" s="306"/>
      <c r="AF306" s="306"/>
      <c r="AG306" s="306"/>
      <c r="AH306" s="306"/>
      <c r="AI306" s="306"/>
      <c r="AJ306" s="306"/>
      <c r="AK306" s="306"/>
      <c r="AL306" s="306"/>
      <c r="AM306" s="306"/>
      <c r="AN306" s="306"/>
      <c r="AO306" s="306"/>
      <c r="AP306" s="306"/>
      <c r="AQ306" s="306"/>
      <c r="AR306" s="305"/>
    </row>
    <row r="307" spans="1:100" s="7" customFormat="1" ht="38.25" customHeight="1" thickBot="1" x14ac:dyDescent="0.25">
      <c r="A307" s="328" t="s">
        <v>1710</v>
      </c>
      <c r="B307" s="328"/>
      <c r="C307" s="320"/>
      <c r="D307" s="442" t="s">
        <v>1253</v>
      </c>
      <c r="E307" s="328" t="s">
        <v>117</v>
      </c>
      <c r="F307" s="312" t="s">
        <v>819</v>
      </c>
      <c r="G307" s="415" t="s">
        <v>1251</v>
      </c>
      <c r="H307" s="415" t="s">
        <v>1254</v>
      </c>
      <c r="I307" s="379">
        <v>479600.26</v>
      </c>
      <c r="J307" s="321">
        <f>-K2151/0.0833333333333333</f>
        <v>0</v>
      </c>
      <c r="K307" s="321"/>
      <c r="L307" s="322">
        <v>43180</v>
      </c>
      <c r="M307" s="322">
        <v>42772</v>
      </c>
      <c r="N307" s="322">
        <v>43866</v>
      </c>
      <c r="O307" s="333">
        <f>YEAR(N307)</f>
        <v>2020</v>
      </c>
      <c r="P307" s="324">
        <f>MONTH(N307)</f>
        <v>2</v>
      </c>
      <c r="Q307" s="334" t="str">
        <f>IF(P307&gt;9,CONCATENATE(O307,P307),CONCATENATE(O307,"0",P307))</f>
        <v>202002</v>
      </c>
      <c r="R307" s="311">
        <v>0</v>
      </c>
      <c r="S307" s="326">
        <v>0</v>
      </c>
      <c r="T307" s="326">
        <v>0</v>
      </c>
      <c r="U307" s="463"/>
      <c r="V307" s="306"/>
      <c r="W307" s="305"/>
      <c r="X307" s="306"/>
      <c r="Y30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7" s="352"/>
      <c r="AA307" s="306"/>
      <c r="AB307" s="306"/>
      <c r="AC307" s="306"/>
      <c r="AD307" s="306"/>
      <c r="AE307" s="306"/>
      <c r="AF307" s="306"/>
      <c r="AG307" s="306"/>
      <c r="AH307" s="306"/>
      <c r="AI307" s="306"/>
      <c r="AJ307" s="306"/>
      <c r="AK307" s="306"/>
      <c r="AL307" s="306"/>
      <c r="AM307" s="306"/>
      <c r="AN307" s="306"/>
      <c r="AO307" s="306"/>
      <c r="AP307" s="306"/>
      <c r="AQ307" s="306"/>
      <c r="AR307" s="305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</row>
    <row r="308" spans="1:100" s="7" customFormat="1" ht="38.25" customHeight="1" thickBot="1" x14ac:dyDescent="0.25">
      <c r="A308" s="328" t="s">
        <v>1710</v>
      </c>
      <c r="B308" s="328"/>
      <c r="C308" s="320"/>
      <c r="D308" s="442" t="s">
        <v>1250</v>
      </c>
      <c r="E308" s="328" t="s">
        <v>117</v>
      </c>
      <c r="F308" s="312" t="s">
        <v>819</v>
      </c>
      <c r="G308" s="415" t="s">
        <v>1251</v>
      </c>
      <c r="H308" s="415" t="s">
        <v>1252</v>
      </c>
      <c r="I308" s="379">
        <v>861633.9</v>
      </c>
      <c r="J308" s="321">
        <f>-K2151/0.0833333333333333</f>
        <v>0</v>
      </c>
      <c r="K308" s="321"/>
      <c r="L308" s="322">
        <v>42767</v>
      </c>
      <c r="M308" s="322">
        <v>42405</v>
      </c>
      <c r="N308" s="322">
        <v>43866</v>
      </c>
      <c r="O308" s="333">
        <f>YEAR(N308)</f>
        <v>2020</v>
      </c>
      <c r="P308" s="324">
        <f>MONTH(N308)</f>
        <v>2</v>
      </c>
      <c r="Q308" s="334" t="str">
        <f>IF(P308&gt;9,CONCATENATE(O308,P308),CONCATENATE(O308,"0",P308))</f>
        <v>202002</v>
      </c>
      <c r="R308" s="275" t="s">
        <v>278</v>
      </c>
      <c r="S308" s="326">
        <v>0.27</v>
      </c>
      <c r="T308" s="326">
        <v>0.1</v>
      </c>
      <c r="U308" s="464"/>
      <c r="V308" s="352"/>
      <c r="W308" s="305"/>
      <c r="X308" s="352"/>
      <c r="Y30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8" s="352"/>
      <c r="AA308" s="305"/>
      <c r="AB308" s="305"/>
      <c r="AC308" s="305"/>
      <c r="AD308" s="305"/>
      <c r="AE308" s="305"/>
      <c r="AF308" s="305"/>
      <c r="AG308" s="305"/>
      <c r="AH308" s="305"/>
      <c r="AI308" s="305"/>
      <c r="AJ308" s="305"/>
      <c r="AK308" s="305"/>
      <c r="AL308" s="305"/>
      <c r="AM308" s="305"/>
      <c r="AN308" s="305"/>
      <c r="AO308" s="305"/>
      <c r="AP308" s="305"/>
      <c r="AQ308" s="305"/>
      <c r="AR308" s="306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</row>
    <row r="309" spans="1:100" s="7" customFormat="1" ht="38.25" customHeight="1" thickBot="1" x14ac:dyDescent="0.25">
      <c r="A309" s="328" t="s">
        <v>1710</v>
      </c>
      <c r="B309" s="314" t="s">
        <v>289</v>
      </c>
      <c r="C309" s="340" t="s">
        <v>294</v>
      </c>
      <c r="D309" s="450" t="s">
        <v>931</v>
      </c>
      <c r="E309" s="314" t="s">
        <v>117</v>
      </c>
      <c r="F309" s="271" t="s">
        <v>819</v>
      </c>
      <c r="G309" s="417" t="s">
        <v>820</v>
      </c>
      <c r="H309" s="417" t="s">
        <v>580</v>
      </c>
      <c r="I309" s="382">
        <v>3658705.84</v>
      </c>
      <c r="J309" s="273">
        <f>-K2234/0.0833333333333333</f>
        <v>0</v>
      </c>
      <c r="K309" s="273"/>
      <c r="L309" s="274">
        <v>43180</v>
      </c>
      <c r="M309" s="274">
        <v>42772</v>
      </c>
      <c r="N309" s="274">
        <v>43866</v>
      </c>
      <c r="O309" s="295">
        <f>YEAR(N309)</f>
        <v>2020</v>
      </c>
      <c r="P309" s="294">
        <f>MONTH(N309)</f>
        <v>2</v>
      </c>
      <c r="Q309" s="291" t="str">
        <f>IF(P309&gt;9,CONCATENATE(O309,P309),CONCATENATE(O309,"0",P309))</f>
        <v>202002</v>
      </c>
      <c r="R309" s="275" t="s">
        <v>278</v>
      </c>
      <c r="S309" s="276">
        <v>0.27</v>
      </c>
      <c r="T309" s="276">
        <v>0.1</v>
      </c>
      <c r="U309" s="460"/>
      <c r="V309" s="313"/>
      <c r="W309" s="313"/>
      <c r="X309" s="313"/>
      <c r="Y30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9" s="332"/>
      <c r="AA309" s="315"/>
      <c r="AB309" s="315"/>
      <c r="AC309" s="315"/>
      <c r="AD309" s="315"/>
      <c r="AE309" s="315"/>
      <c r="AF309" s="315"/>
      <c r="AG309" s="315"/>
      <c r="AH309" s="315"/>
      <c r="AI309" s="315"/>
      <c r="AJ309" s="315"/>
      <c r="AK309" s="315"/>
      <c r="AL309" s="315"/>
      <c r="AM309" s="315"/>
      <c r="AN309" s="315"/>
      <c r="AO309" s="315"/>
      <c r="AP309" s="315"/>
      <c r="AQ309" s="315"/>
      <c r="AR309" s="306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</row>
    <row r="310" spans="1:100" s="7" customFormat="1" ht="38.25" customHeight="1" x14ac:dyDescent="0.2">
      <c r="A310" s="328" t="s">
        <v>1710</v>
      </c>
      <c r="B310" s="328"/>
      <c r="C310" s="320"/>
      <c r="D310" s="327" t="s">
        <v>1133</v>
      </c>
      <c r="E310" s="328" t="s">
        <v>125</v>
      </c>
      <c r="F310" s="312" t="s">
        <v>20</v>
      </c>
      <c r="G310" s="415" t="s">
        <v>1134</v>
      </c>
      <c r="H310" s="415" t="s">
        <v>36</v>
      </c>
      <c r="I310" s="379">
        <v>6466536</v>
      </c>
      <c r="J310" s="321">
        <f>-K2009/0.0833333333333333</f>
        <v>0</v>
      </c>
      <c r="K310" s="321"/>
      <c r="L310" s="322">
        <v>43614</v>
      </c>
      <c r="M310" s="322">
        <v>43178</v>
      </c>
      <c r="N310" s="323">
        <v>43908</v>
      </c>
      <c r="O310" s="324">
        <f>YEAR(N310)</f>
        <v>2020</v>
      </c>
      <c r="P310" s="324">
        <f>MONTH(N310)</f>
        <v>3</v>
      </c>
      <c r="Q310" s="325" t="str">
        <f>IF(P310&gt;9,CONCATENATE(O310,P310),CONCATENATE(O310,"0",P310))</f>
        <v>202003</v>
      </c>
      <c r="R310" s="311" t="s">
        <v>179</v>
      </c>
      <c r="S310" s="281">
        <v>0</v>
      </c>
      <c r="T310" s="281">
        <v>0</v>
      </c>
      <c r="U310" s="415"/>
      <c r="V310" s="306"/>
      <c r="W310" s="305"/>
      <c r="X310" s="306"/>
      <c r="Y310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0" s="352"/>
      <c r="AA310" s="352"/>
      <c r="AB310" s="306"/>
      <c r="AC310" s="306"/>
      <c r="AD310" s="306"/>
      <c r="AE310" s="306"/>
      <c r="AF310" s="306"/>
      <c r="AG310" s="306"/>
      <c r="AH310" s="306"/>
      <c r="AI310" s="306"/>
      <c r="AJ310" s="306"/>
      <c r="AK310" s="306"/>
      <c r="AL310" s="306"/>
      <c r="AM310" s="306"/>
      <c r="AN310" s="306"/>
      <c r="AO310" s="306"/>
      <c r="AP310" s="306"/>
      <c r="AQ310" s="306"/>
      <c r="AR310" s="306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</row>
    <row r="311" spans="1:100" s="7" customFormat="1" ht="38.25" customHeight="1" x14ac:dyDescent="0.2">
      <c r="A311" s="328" t="s">
        <v>1710</v>
      </c>
      <c r="B311" s="328"/>
      <c r="C311" s="320"/>
      <c r="D311" s="327" t="s">
        <v>2278</v>
      </c>
      <c r="E311" s="328" t="s">
        <v>125</v>
      </c>
      <c r="F311" s="312" t="s">
        <v>25</v>
      </c>
      <c r="G311" s="416" t="s">
        <v>2279</v>
      </c>
      <c r="H311" s="415" t="s">
        <v>36</v>
      </c>
      <c r="I311" s="381">
        <v>4461339.4800000004</v>
      </c>
      <c r="J311" s="321">
        <f>-K2228/0.0833333333333333</f>
        <v>0</v>
      </c>
      <c r="K311" s="321"/>
      <c r="L311" s="279">
        <v>43572</v>
      </c>
      <c r="M311" s="279">
        <v>43556</v>
      </c>
      <c r="N311" s="280">
        <v>43921</v>
      </c>
      <c r="O311" s="333">
        <f>YEAR(N311)</f>
        <v>2020</v>
      </c>
      <c r="P311" s="324">
        <f>MONTH(N311)</f>
        <v>3</v>
      </c>
      <c r="Q311" s="334" t="str">
        <f>IF(P311&gt;9,CONCATENATE(O311,P311),CONCATENATE(O311,"0",P311))</f>
        <v>202003</v>
      </c>
      <c r="R311" s="311">
        <v>0</v>
      </c>
      <c r="S311" s="326">
        <v>0</v>
      </c>
      <c r="T311" s="326">
        <v>0</v>
      </c>
      <c r="U311" s="423"/>
      <c r="V311" s="306"/>
      <c r="W311" s="305"/>
      <c r="X311" s="306"/>
      <c r="Y31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1" s="352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/>
      <c r="AO311" s="305"/>
      <c r="AP311" s="305"/>
      <c r="AQ311" s="305"/>
      <c r="AR311" s="306"/>
    </row>
    <row r="312" spans="1:100" s="7" customFormat="1" ht="38.25" customHeight="1" x14ac:dyDescent="0.2">
      <c r="A312" s="328" t="s">
        <v>1710</v>
      </c>
      <c r="B312" s="328" t="s">
        <v>293</v>
      </c>
      <c r="C312" s="328" t="s">
        <v>294</v>
      </c>
      <c r="D312" s="480" t="s">
        <v>599</v>
      </c>
      <c r="E312" s="404" t="s">
        <v>124</v>
      </c>
      <c r="F312" s="239" t="s">
        <v>203</v>
      </c>
      <c r="G312" s="424" t="s">
        <v>204</v>
      </c>
      <c r="H312" s="425" t="s">
        <v>402</v>
      </c>
      <c r="I312" s="378">
        <v>1154705</v>
      </c>
      <c r="J312" s="260">
        <f>-K2073/0.0833333333333333</f>
        <v>0</v>
      </c>
      <c r="K312" s="260"/>
      <c r="L312" s="256">
        <v>43633</v>
      </c>
      <c r="M312" s="256">
        <v>43770</v>
      </c>
      <c r="N312" s="257">
        <v>43982</v>
      </c>
      <c r="O312" s="284">
        <f>YEAR(N312)</f>
        <v>2020</v>
      </c>
      <c r="P312" s="284">
        <f>MONTH(N312)</f>
        <v>5</v>
      </c>
      <c r="Q312" s="285" t="str">
        <f>IF(P312&gt;9,CONCATENATE(O312,P312),CONCATENATE(O312,"0",P312))</f>
        <v>202005</v>
      </c>
      <c r="R312" s="311">
        <v>0</v>
      </c>
      <c r="S312" s="245">
        <v>0</v>
      </c>
      <c r="T312" s="245">
        <v>0</v>
      </c>
      <c r="U312" s="455"/>
      <c r="V312" s="300"/>
      <c r="W312" s="302"/>
      <c r="X312" s="301"/>
      <c r="Y31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  <c r="AJ312" s="305"/>
      <c r="AK312" s="305"/>
      <c r="AL312" s="305"/>
      <c r="AM312" s="305"/>
      <c r="AN312" s="305"/>
      <c r="AO312" s="305"/>
      <c r="AP312" s="305"/>
      <c r="AQ312" s="305"/>
      <c r="AR312" s="306"/>
    </row>
    <row r="313" spans="1:100" s="7" customFormat="1" ht="38.25" customHeight="1" x14ac:dyDescent="0.2">
      <c r="A313" s="328" t="s">
        <v>1710</v>
      </c>
      <c r="B313" s="319" t="s">
        <v>293</v>
      </c>
      <c r="C313" s="340" t="s">
        <v>294</v>
      </c>
      <c r="D313" s="327" t="s">
        <v>983</v>
      </c>
      <c r="E313" s="319" t="s">
        <v>125</v>
      </c>
      <c r="F313" s="312" t="s">
        <v>663</v>
      </c>
      <c r="G313" s="416" t="s">
        <v>664</v>
      </c>
      <c r="H313" s="416" t="s">
        <v>530</v>
      </c>
      <c r="I313" s="381">
        <v>64408</v>
      </c>
      <c r="J313" s="278">
        <f>-K2093/0.0833333333333333</f>
        <v>0</v>
      </c>
      <c r="K313" s="278"/>
      <c r="L313" s="279">
        <v>43628</v>
      </c>
      <c r="M313" s="279">
        <v>43624</v>
      </c>
      <c r="N313" s="280">
        <v>43989</v>
      </c>
      <c r="O313" s="294">
        <f>YEAR(N313)</f>
        <v>2020</v>
      </c>
      <c r="P313" s="294">
        <f>MONTH(N313)</f>
        <v>6</v>
      </c>
      <c r="Q313" s="286" t="str">
        <f>IF(P313&gt;9,CONCATENATE(O313,P313),CONCATENATE(O313,"0",P313))</f>
        <v>202006</v>
      </c>
      <c r="R313" s="311" t="s">
        <v>162</v>
      </c>
      <c r="S313" s="281">
        <v>0</v>
      </c>
      <c r="T313" s="281">
        <v>0</v>
      </c>
      <c r="U313" s="416"/>
      <c r="V313" s="313"/>
      <c r="W313" s="313"/>
      <c r="X313" s="313"/>
      <c r="Y31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3" s="313"/>
      <c r="AA313" s="313"/>
      <c r="AB313" s="313"/>
      <c r="AC313" s="313"/>
      <c r="AD313" s="313"/>
      <c r="AE313" s="313"/>
      <c r="AF313" s="313"/>
      <c r="AG313" s="313"/>
      <c r="AH313" s="313"/>
      <c r="AI313" s="313"/>
      <c r="AJ313" s="313"/>
      <c r="AK313" s="313"/>
      <c r="AL313" s="313"/>
      <c r="AM313" s="313"/>
      <c r="AN313" s="313"/>
      <c r="AO313" s="313"/>
      <c r="AP313" s="313"/>
      <c r="AQ313" s="313"/>
      <c r="AR313" s="306"/>
    </row>
    <row r="314" spans="1:100" s="7" customFormat="1" ht="38.25" customHeight="1" x14ac:dyDescent="0.2">
      <c r="A314" s="329" t="s">
        <v>1710</v>
      </c>
      <c r="B314" s="319" t="s">
        <v>293</v>
      </c>
      <c r="C314" s="340" t="s">
        <v>294</v>
      </c>
      <c r="D314" s="329" t="s">
        <v>956</v>
      </c>
      <c r="E314" s="314" t="s">
        <v>125</v>
      </c>
      <c r="F314" s="317" t="s">
        <v>653</v>
      </c>
      <c r="G314" s="417" t="s">
        <v>654</v>
      </c>
      <c r="H314" s="417" t="s">
        <v>361</v>
      </c>
      <c r="I314" s="382">
        <v>1959660</v>
      </c>
      <c r="J314" s="273">
        <f>-K2104/0.0833333333333333</f>
        <v>0</v>
      </c>
      <c r="K314" s="273"/>
      <c r="L314" s="274">
        <v>43614</v>
      </c>
      <c r="M314" s="274">
        <v>43631</v>
      </c>
      <c r="N314" s="274">
        <v>43996</v>
      </c>
      <c r="O314" s="295">
        <f>YEAR(N314)</f>
        <v>2020</v>
      </c>
      <c r="P314" s="294">
        <f>MONTH(N314)</f>
        <v>6</v>
      </c>
      <c r="Q314" s="291" t="str">
        <f>IF(P314&gt;9,CONCATENATE(O314,P314),CONCATENATE(O314,"0",P314))</f>
        <v>202006</v>
      </c>
      <c r="R314" s="311" t="s">
        <v>162</v>
      </c>
      <c r="S314" s="276">
        <v>0.1</v>
      </c>
      <c r="T314" s="276">
        <v>0.05</v>
      </c>
      <c r="U314" s="416"/>
      <c r="V314" s="315"/>
      <c r="W314" s="313"/>
      <c r="X314" s="332"/>
      <c r="Y31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4" s="313"/>
      <c r="AA314" s="313"/>
      <c r="AB314" s="313"/>
      <c r="AC314" s="313"/>
      <c r="AD314" s="313"/>
      <c r="AE314" s="313"/>
      <c r="AF314" s="313"/>
      <c r="AG314" s="313"/>
      <c r="AH314" s="313"/>
      <c r="AI314" s="313"/>
      <c r="AJ314" s="313"/>
      <c r="AK314" s="313"/>
      <c r="AL314" s="313"/>
      <c r="AM314" s="313"/>
      <c r="AN314" s="313"/>
      <c r="AO314" s="313"/>
      <c r="AP314" s="313"/>
      <c r="AQ314" s="313"/>
      <c r="AR314" s="306"/>
    </row>
    <row r="315" spans="1:100" s="365" customFormat="1" ht="38.25" customHeight="1" thickBot="1" x14ac:dyDescent="0.25">
      <c r="A315" s="328" t="s">
        <v>1710</v>
      </c>
      <c r="B315" s="328"/>
      <c r="C315" s="320"/>
      <c r="D315" s="442" t="s">
        <v>2606</v>
      </c>
      <c r="E315" s="328" t="s">
        <v>125</v>
      </c>
      <c r="F315" s="312" t="s">
        <v>2607</v>
      </c>
      <c r="G315" s="415" t="s">
        <v>2608</v>
      </c>
      <c r="H315" s="415" t="s">
        <v>2609</v>
      </c>
      <c r="I315" s="379">
        <v>31080</v>
      </c>
      <c r="J315" s="321">
        <f>-K2322/0.0833333333333333</f>
        <v>0</v>
      </c>
      <c r="K315" s="321"/>
      <c r="L315" s="322">
        <v>43677</v>
      </c>
      <c r="M315" s="322" t="s">
        <v>2610</v>
      </c>
      <c r="N315" s="322">
        <v>44012</v>
      </c>
      <c r="O315" s="333">
        <f>YEAR(N315)</f>
        <v>2020</v>
      </c>
      <c r="P315" s="324">
        <f>MONTH(N315)</f>
        <v>6</v>
      </c>
      <c r="Q315" s="334" t="str">
        <f>IF(P315&gt;9,CONCATENATE(O315,P315),CONCATENATE(O315,"0",P315))</f>
        <v>202006</v>
      </c>
      <c r="R315" s="311" t="s">
        <v>973</v>
      </c>
      <c r="S315" s="326">
        <v>0</v>
      </c>
      <c r="T315" s="326">
        <v>0</v>
      </c>
      <c r="U315" s="415"/>
      <c r="V315" s="306"/>
      <c r="W315" s="305"/>
      <c r="X315" s="306"/>
      <c r="Y31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5" s="352"/>
      <c r="AA315" s="306"/>
      <c r="AB315" s="306"/>
      <c r="AC315" s="306"/>
      <c r="AD315" s="306"/>
      <c r="AE315" s="306"/>
      <c r="AF315" s="306"/>
      <c r="AG315" s="306"/>
      <c r="AH315" s="306"/>
      <c r="AI315" s="306"/>
      <c r="AJ315" s="306"/>
      <c r="AK315" s="306"/>
      <c r="AL315" s="306"/>
      <c r="AM315" s="306"/>
      <c r="AN315" s="306"/>
      <c r="AO315" s="306"/>
      <c r="AP315" s="306"/>
      <c r="AQ315" s="306"/>
      <c r="AR315" s="305"/>
    </row>
    <row r="316" spans="1:100" s="7" customFormat="1" ht="38.25" customHeight="1" thickBot="1" x14ac:dyDescent="0.25">
      <c r="A316" s="329" t="s">
        <v>1710</v>
      </c>
      <c r="B316" s="328" t="s">
        <v>293</v>
      </c>
      <c r="C316" s="320" t="s">
        <v>294</v>
      </c>
      <c r="D316" s="451" t="s">
        <v>597</v>
      </c>
      <c r="E316" s="329" t="s">
        <v>988</v>
      </c>
      <c r="F316" s="317" t="s">
        <v>25</v>
      </c>
      <c r="G316" s="423" t="s">
        <v>2487</v>
      </c>
      <c r="H316" s="423" t="s">
        <v>2488</v>
      </c>
      <c r="I316" s="383">
        <v>254914.81</v>
      </c>
      <c r="J316" s="335">
        <f>-K2049/0.0833333333333333</f>
        <v>0</v>
      </c>
      <c r="K316" s="335"/>
      <c r="L316" s="318">
        <v>43663</v>
      </c>
      <c r="M316" s="318">
        <v>43647</v>
      </c>
      <c r="N316" s="318">
        <v>44012</v>
      </c>
      <c r="O316" s="336">
        <f>YEAR(N316)</f>
        <v>2020</v>
      </c>
      <c r="P316" s="324">
        <f>MONTH(N316)</f>
        <v>6</v>
      </c>
      <c r="Q316" s="337" t="str">
        <f>IF(P316&gt;9,CONCATENATE(O316,P316),CONCATENATE(O316,"0",P316))</f>
        <v>202006</v>
      </c>
      <c r="R316" s="311" t="s">
        <v>346</v>
      </c>
      <c r="S316" s="338">
        <v>0</v>
      </c>
      <c r="T316" s="338">
        <v>0</v>
      </c>
      <c r="U316" s="415"/>
      <c r="V316" s="306"/>
      <c r="W316" s="305"/>
      <c r="X316" s="352"/>
      <c r="Y31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6" s="352"/>
      <c r="AA316" s="305"/>
      <c r="AB316" s="305"/>
      <c r="AC316" s="305"/>
      <c r="AD316" s="305"/>
      <c r="AE316" s="305"/>
      <c r="AF316" s="305"/>
      <c r="AG316" s="305"/>
      <c r="AH316" s="305"/>
      <c r="AI316" s="305"/>
      <c r="AJ316" s="305"/>
      <c r="AK316" s="305"/>
      <c r="AL316" s="305"/>
      <c r="AM316" s="305"/>
      <c r="AN316" s="305"/>
      <c r="AO316" s="305"/>
      <c r="AP316" s="305"/>
      <c r="AQ316" s="305"/>
      <c r="AR316" s="305"/>
    </row>
    <row r="317" spans="1:100" s="7" customFormat="1" ht="38.25" customHeight="1" thickBot="1" x14ac:dyDescent="0.25">
      <c r="A317" s="328" t="s">
        <v>1710</v>
      </c>
      <c r="B317" s="328"/>
      <c r="C317" s="320"/>
      <c r="D317" s="442" t="s">
        <v>1649</v>
      </c>
      <c r="E317" s="328" t="s">
        <v>124</v>
      </c>
      <c r="F317" s="312" t="s">
        <v>861</v>
      </c>
      <c r="G317" s="415" t="s">
        <v>670</v>
      </c>
      <c r="H317" s="431" t="s">
        <v>1650</v>
      </c>
      <c r="I317" s="379">
        <v>297000</v>
      </c>
      <c r="J317" s="321">
        <f>-K2115/0.0833333333333333</f>
        <v>0</v>
      </c>
      <c r="K317" s="321"/>
      <c r="L317" s="322">
        <v>43635</v>
      </c>
      <c r="M317" s="322">
        <v>43659</v>
      </c>
      <c r="N317" s="322">
        <v>44024</v>
      </c>
      <c r="O317" s="333">
        <f>YEAR(N317)</f>
        <v>2020</v>
      </c>
      <c r="P317" s="324">
        <f>MONTH(N317)</f>
        <v>7</v>
      </c>
      <c r="Q317" s="334" t="str">
        <f>IF(P317&gt;9,CONCATENATE(O317,P317),CONCATENATE(O317,"0",P317))</f>
        <v>202007</v>
      </c>
      <c r="R317" s="311" t="s">
        <v>278</v>
      </c>
      <c r="S317" s="326">
        <v>0</v>
      </c>
      <c r="T317" s="326">
        <v>0</v>
      </c>
      <c r="U317" s="423"/>
      <c r="V317" s="306"/>
      <c r="W317" s="305"/>
      <c r="X317" s="306"/>
      <c r="Y31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7" s="352"/>
      <c r="AA317" s="305"/>
      <c r="AB317" s="305"/>
      <c r="AC317" s="305"/>
      <c r="AD317" s="305"/>
      <c r="AE317" s="305"/>
      <c r="AF317" s="305"/>
      <c r="AG317" s="305"/>
      <c r="AH317" s="305"/>
      <c r="AI317" s="305"/>
      <c r="AJ317" s="305"/>
      <c r="AK317" s="305"/>
      <c r="AL317" s="305"/>
      <c r="AM317" s="305"/>
      <c r="AN317" s="305"/>
      <c r="AO317" s="305"/>
      <c r="AP317" s="305"/>
      <c r="AQ317" s="305"/>
      <c r="AR317" s="306"/>
    </row>
    <row r="318" spans="1:100" s="7" customFormat="1" ht="38.25" customHeight="1" thickBot="1" x14ac:dyDescent="0.25">
      <c r="A318" s="329" t="s">
        <v>1710</v>
      </c>
      <c r="B318" s="328" t="s">
        <v>309</v>
      </c>
      <c r="C318" s="328" t="s">
        <v>294</v>
      </c>
      <c r="D318" s="440" t="s">
        <v>492</v>
      </c>
      <c r="E318" s="298" t="s">
        <v>114</v>
      </c>
      <c r="F318" s="317" t="s">
        <v>403</v>
      </c>
      <c r="G318" s="426" t="s">
        <v>79</v>
      </c>
      <c r="H318" s="426" t="s">
        <v>44</v>
      </c>
      <c r="I318" s="385">
        <v>336883.39</v>
      </c>
      <c r="J318" s="261">
        <f>-K1987/0.0833333333333333</f>
        <v>0</v>
      </c>
      <c r="K318" s="261"/>
      <c r="L318" s="258">
        <v>43632</v>
      </c>
      <c r="M318" s="258">
        <v>43678</v>
      </c>
      <c r="N318" s="258">
        <v>44043</v>
      </c>
      <c r="O318" s="287">
        <f>YEAR(N318)</f>
        <v>2020</v>
      </c>
      <c r="P318" s="284">
        <f>MONTH(N318)</f>
        <v>7</v>
      </c>
      <c r="Q318" s="288" t="str">
        <f>IF(P318&gt;9,CONCATENATE(O318,P318),CONCATENATE(O318,"0",P318))</f>
        <v>202007</v>
      </c>
      <c r="R318" s="275">
        <v>0</v>
      </c>
      <c r="S318" s="246">
        <v>0</v>
      </c>
      <c r="T318" s="246">
        <v>0</v>
      </c>
      <c r="U318" s="435"/>
      <c r="V318" s="302"/>
      <c r="W318" s="302"/>
      <c r="X318" s="302"/>
      <c r="Y318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8" s="352"/>
      <c r="AA318" s="306"/>
      <c r="AB318" s="306"/>
      <c r="AC318" s="306"/>
      <c r="AD318" s="306"/>
      <c r="AE318" s="306"/>
      <c r="AF318" s="306"/>
      <c r="AG318" s="306"/>
      <c r="AH318" s="306"/>
      <c r="AI318" s="306"/>
      <c r="AJ318" s="306"/>
      <c r="AK318" s="306"/>
      <c r="AL318" s="306"/>
      <c r="AM318" s="306"/>
      <c r="AN318" s="306"/>
      <c r="AO318" s="306"/>
      <c r="AP318" s="306"/>
      <c r="AQ318" s="306"/>
      <c r="AR318" s="306"/>
    </row>
    <row r="319" spans="1:100" s="7" customFormat="1" ht="38.25" customHeight="1" thickBot="1" x14ac:dyDescent="0.25">
      <c r="A319" s="328" t="s">
        <v>1710</v>
      </c>
      <c r="B319" s="328"/>
      <c r="C319" s="320"/>
      <c r="D319" s="442" t="s">
        <v>2549</v>
      </c>
      <c r="E319" s="328" t="s">
        <v>114</v>
      </c>
      <c r="F319" s="312" t="s">
        <v>2550</v>
      </c>
      <c r="G319" s="415" t="s">
        <v>2551</v>
      </c>
      <c r="H319" s="415" t="s">
        <v>2552</v>
      </c>
      <c r="I319" s="379">
        <v>3310800</v>
      </c>
      <c r="J319" s="321">
        <f>-K2318/0.0833333333333333</f>
        <v>0</v>
      </c>
      <c r="K319" s="321"/>
      <c r="L319" s="322">
        <v>43621</v>
      </c>
      <c r="M319" s="322">
        <v>43622</v>
      </c>
      <c r="N319" s="322">
        <v>44061</v>
      </c>
      <c r="O319" s="333">
        <f>YEAR(N319)</f>
        <v>2020</v>
      </c>
      <c r="P319" s="324">
        <f>MONTH(N319)</f>
        <v>8</v>
      </c>
      <c r="Q319" s="334" t="str">
        <f>IF(P319&gt;9,CONCATENATE(O319,P319),CONCATENATE(O319,"0",P319))</f>
        <v>202008</v>
      </c>
      <c r="R319" s="275" t="s">
        <v>278</v>
      </c>
      <c r="S319" s="326">
        <v>0.27</v>
      </c>
      <c r="T319" s="326">
        <v>0.09</v>
      </c>
      <c r="U319" s="415"/>
      <c r="V319" s="306"/>
      <c r="W319" s="305"/>
      <c r="X319" s="306"/>
      <c r="Y31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9" s="352"/>
      <c r="AA319" s="306"/>
      <c r="AB319" s="306"/>
      <c r="AC319" s="306"/>
      <c r="AD319" s="306"/>
      <c r="AE319" s="306"/>
      <c r="AF319" s="306"/>
      <c r="AG319" s="306"/>
      <c r="AH319" s="306"/>
      <c r="AI319" s="306"/>
      <c r="AJ319" s="306"/>
      <c r="AK319" s="306"/>
      <c r="AL319" s="306"/>
      <c r="AM319" s="306"/>
      <c r="AN319" s="306"/>
      <c r="AO319" s="306"/>
      <c r="AP319" s="306"/>
      <c r="AQ319" s="306"/>
      <c r="AR319" s="305"/>
    </row>
    <row r="320" spans="1:100" s="7" customFormat="1" ht="38.25" customHeight="1" thickBot="1" x14ac:dyDescent="0.25">
      <c r="A320" s="328" t="s">
        <v>1710</v>
      </c>
      <c r="B320" s="319" t="s">
        <v>293</v>
      </c>
      <c r="C320" s="340" t="s">
        <v>294</v>
      </c>
      <c r="D320" s="442" t="s">
        <v>525</v>
      </c>
      <c r="E320" s="319" t="s">
        <v>124</v>
      </c>
      <c r="F320" s="277" t="s">
        <v>20</v>
      </c>
      <c r="G320" s="416" t="s">
        <v>523</v>
      </c>
      <c r="H320" s="422" t="s">
        <v>524</v>
      </c>
      <c r="I320" s="381">
        <v>1210000</v>
      </c>
      <c r="J320" s="278">
        <f>-K2098/0.0833333333333333</f>
        <v>0</v>
      </c>
      <c r="K320" s="278"/>
      <c r="L320" s="279">
        <v>43656</v>
      </c>
      <c r="M320" s="279">
        <v>43703</v>
      </c>
      <c r="N320" s="280">
        <v>44068</v>
      </c>
      <c r="O320" s="294">
        <f>YEAR(N320)</f>
        <v>2020</v>
      </c>
      <c r="P320" s="294">
        <f>MONTH(N320)</f>
        <v>8</v>
      </c>
      <c r="Q320" s="286" t="str">
        <f>IF(P320&gt;9,CONCATENATE(O320,P320),CONCATENATE(O320,"0",P320))</f>
        <v>202008</v>
      </c>
      <c r="R320" s="311" t="s">
        <v>162</v>
      </c>
      <c r="S320" s="281">
        <v>0</v>
      </c>
      <c r="T320" s="281">
        <v>0</v>
      </c>
      <c r="U320" s="417"/>
      <c r="V320" s="315"/>
      <c r="W320" s="313"/>
      <c r="X320" s="315"/>
      <c r="Y32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0" s="313"/>
      <c r="AA320" s="315"/>
      <c r="AB320" s="315"/>
      <c r="AC320" s="315"/>
      <c r="AD320" s="315"/>
      <c r="AE320" s="315"/>
      <c r="AF320" s="315"/>
      <c r="AG320" s="315"/>
      <c r="AH320" s="315"/>
      <c r="AI320" s="315"/>
      <c r="AJ320" s="315"/>
      <c r="AK320" s="315"/>
      <c r="AL320" s="315"/>
      <c r="AM320" s="315"/>
      <c r="AN320" s="315"/>
      <c r="AO320" s="315"/>
      <c r="AP320" s="315"/>
      <c r="AQ320" s="315"/>
      <c r="AR320" s="305"/>
    </row>
    <row r="321" spans="1:100" s="7" customFormat="1" ht="38.25" customHeight="1" thickBot="1" x14ac:dyDescent="0.25">
      <c r="A321" s="328" t="s">
        <v>1710</v>
      </c>
      <c r="B321" s="328" t="s">
        <v>289</v>
      </c>
      <c r="C321" s="340" t="s">
        <v>294</v>
      </c>
      <c r="D321" s="442" t="s">
        <v>1059</v>
      </c>
      <c r="E321" s="328" t="s">
        <v>115</v>
      </c>
      <c r="F321" s="312" t="s">
        <v>705</v>
      </c>
      <c r="G321" s="416" t="s">
        <v>157</v>
      </c>
      <c r="H321" s="415" t="s">
        <v>707</v>
      </c>
      <c r="I321" s="381">
        <v>100000</v>
      </c>
      <c r="J321" s="278">
        <f>-K1956/0.0833333333333333</f>
        <v>0</v>
      </c>
      <c r="K321" s="278"/>
      <c r="L321" s="279">
        <v>43663</v>
      </c>
      <c r="M321" s="279">
        <v>43722</v>
      </c>
      <c r="N321" s="279">
        <v>44087</v>
      </c>
      <c r="O321" s="296">
        <f>YEAR(N321)</f>
        <v>2020</v>
      </c>
      <c r="P321" s="294">
        <f>MONTH(N321)</f>
        <v>9</v>
      </c>
      <c r="Q321" s="292" t="str">
        <f>IF(P321&gt;9,CONCATENATE(O321,P321),CONCATENATE(O321,"0",P321))</f>
        <v>202009</v>
      </c>
      <c r="R321" s="311" t="s">
        <v>162</v>
      </c>
      <c r="S321" s="281">
        <v>0</v>
      </c>
      <c r="T321" s="281">
        <v>0</v>
      </c>
      <c r="U321" s="417"/>
      <c r="V321" s="313"/>
      <c r="W321" s="313"/>
      <c r="X321" s="313"/>
      <c r="Y32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1" s="352"/>
      <c r="AA321" s="306"/>
      <c r="AB321" s="306"/>
      <c r="AC321" s="306"/>
      <c r="AD321" s="306"/>
      <c r="AE321" s="306"/>
      <c r="AF321" s="306"/>
      <c r="AG321" s="306"/>
      <c r="AH321" s="306"/>
      <c r="AI321" s="306"/>
      <c r="AJ321" s="306"/>
      <c r="AK321" s="306"/>
      <c r="AL321" s="306"/>
      <c r="AM321" s="306"/>
      <c r="AN321" s="306"/>
      <c r="AO321" s="306"/>
      <c r="AP321" s="306"/>
      <c r="AQ321" s="306"/>
      <c r="AR321" s="306"/>
    </row>
    <row r="322" spans="1:100" s="7" customFormat="1" ht="38.25" customHeight="1" thickBot="1" x14ac:dyDescent="0.25">
      <c r="A322" s="328" t="s">
        <v>1710</v>
      </c>
      <c r="B322" s="328" t="s">
        <v>289</v>
      </c>
      <c r="C322" s="340" t="s">
        <v>294</v>
      </c>
      <c r="D322" s="442" t="s">
        <v>1058</v>
      </c>
      <c r="E322" s="328" t="s">
        <v>115</v>
      </c>
      <c r="F322" s="312" t="s">
        <v>705</v>
      </c>
      <c r="G322" s="416" t="s">
        <v>157</v>
      </c>
      <c r="H322" s="415" t="s">
        <v>360</v>
      </c>
      <c r="I322" s="381">
        <v>100000</v>
      </c>
      <c r="J322" s="278">
        <f>-K1956/0.0833333333333333</f>
        <v>0</v>
      </c>
      <c r="K322" s="278"/>
      <c r="L322" s="279">
        <v>43663</v>
      </c>
      <c r="M322" s="279">
        <v>43722</v>
      </c>
      <c r="N322" s="279">
        <v>44087</v>
      </c>
      <c r="O322" s="296">
        <f>YEAR(N322)</f>
        <v>2020</v>
      </c>
      <c r="P322" s="294">
        <f>MONTH(N322)</f>
        <v>9</v>
      </c>
      <c r="Q322" s="292" t="str">
        <f>IF(P322&gt;9,CONCATENATE(O322,P322),CONCATENATE(O322,"0",P322))</f>
        <v>202009</v>
      </c>
      <c r="R322" s="311" t="s">
        <v>162</v>
      </c>
      <c r="S322" s="281">
        <v>0</v>
      </c>
      <c r="T322" s="281">
        <v>0</v>
      </c>
      <c r="U322" s="417"/>
      <c r="V322" s="313"/>
      <c r="W322" s="313"/>
      <c r="X322" s="313"/>
      <c r="Y32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2" s="352"/>
      <c r="AA322" s="306"/>
      <c r="AB322" s="306"/>
      <c r="AC322" s="306"/>
      <c r="AD322" s="306"/>
      <c r="AE322" s="306"/>
      <c r="AF322" s="306"/>
      <c r="AG322" s="306"/>
      <c r="AH322" s="306"/>
      <c r="AI322" s="306"/>
      <c r="AJ322" s="306"/>
      <c r="AK322" s="306"/>
      <c r="AL322" s="306"/>
      <c r="AM322" s="306"/>
      <c r="AN322" s="306"/>
      <c r="AO322" s="306"/>
      <c r="AP322" s="306"/>
      <c r="AQ322" s="306"/>
      <c r="AR322" s="306"/>
    </row>
    <row r="323" spans="1:100" s="7" customFormat="1" ht="38.25" customHeight="1" thickBot="1" x14ac:dyDescent="0.25">
      <c r="A323" s="328" t="s">
        <v>1710</v>
      </c>
      <c r="B323" s="328" t="s">
        <v>289</v>
      </c>
      <c r="C323" s="340" t="s">
        <v>294</v>
      </c>
      <c r="D323" s="442" t="s">
        <v>1057</v>
      </c>
      <c r="E323" s="328" t="s">
        <v>115</v>
      </c>
      <c r="F323" s="312" t="s">
        <v>705</v>
      </c>
      <c r="G323" s="416" t="s">
        <v>157</v>
      </c>
      <c r="H323" s="415" t="s">
        <v>706</v>
      </c>
      <c r="I323" s="381">
        <v>100000</v>
      </c>
      <c r="J323" s="278">
        <f>-K1956/0.0833333333333333</f>
        <v>0</v>
      </c>
      <c r="K323" s="278"/>
      <c r="L323" s="279">
        <v>43663</v>
      </c>
      <c r="M323" s="279">
        <v>43722</v>
      </c>
      <c r="N323" s="279">
        <v>44087</v>
      </c>
      <c r="O323" s="296">
        <f>YEAR(N323)</f>
        <v>2020</v>
      </c>
      <c r="P323" s="294">
        <f>MONTH(N323)</f>
        <v>9</v>
      </c>
      <c r="Q323" s="292" t="str">
        <f>IF(P323&gt;9,CONCATENATE(O323,P323),CONCATENATE(O323,"0",P323))</f>
        <v>202009</v>
      </c>
      <c r="R323" s="311" t="s">
        <v>162</v>
      </c>
      <c r="S323" s="281">
        <v>0</v>
      </c>
      <c r="T323" s="281">
        <v>0</v>
      </c>
      <c r="U323" s="417"/>
      <c r="V323" s="313"/>
      <c r="W323" s="313"/>
      <c r="X323" s="313"/>
      <c r="Y32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3" s="352"/>
      <c r="AA323" s="306"/>
      <c r="AB323" s="306"/>
      <c r="AC323" s="306"/>
      <c r="AD323" s="306"/>
      <c r="AE323" s="306"/>
      <c r="AF323" s="306"/>
      <c r="AG323" s="306"/>
      <c r="AH323" s="306"/>
      <c r="AI323" s="306"/>
      <c r="AJ323" s="306"/>
      <c r="AK323" s="306"/>
      <c r="AL323" s="306"/>
      <c r="AM323" s="306"/>
      <c r="AN323" s="306"/>
      <c r="AO323" s="306"/>
      <c r="AP323" s="306"/>
      <c r="AQ323" s="306"/>
      <c r="AR323" s="306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</row>
    <row r="324" spans="1:100" s="7" customFormat="1" ht="38.25" customHeight="1" thickBot="1" x14ac:dyDescent="0.25">
      <c r="A324" s="328" t="s">
        <v>1710</v>
      </c>
      <c r="B324" s="328"/>
      <c r="C324" s="320"/>
      <c r="D324" s="442" t="s">
        <v>1372</v>
      </c>
      <c r="E324" s="329" t="s">
        <v>114</v>
      </c>
      <c r="F324" s="312" t="s">
        <v>1375</v>
      </c>
      <c r="G324" s="415" t="s">
        <v>1374</v>
      </c>
      <c r="H324" s="415" t="s">
        <v>1373</v>
      </c>
      <c r="I324" s="379">
        <v>300000</v>
      </c>
      <c r="J324" s="321">
        <f>-K1855/0.0833333333333333</f>
        <v>0</v>
      </c>
      <c r="K324" s="321"/>
      <c r="L324" s="322">
        <v>43698</v>
      </c>
      <c r="M324" s="322">
        <v>43735</v>
      </c>
      <c r="N324" s="323">
        <v>44100</v>
      </c>
      <c r="O324" s="324">
        <f>YEAR(N324)</f>
        <v>2020</v>
      </c>
      <c r="P324" s="324">
        <f>MONTH(N324)</f>
        <v>9</v>
      </c>
      <c r="Q324" s="325" t="str">
        <f>IF(P324&gt;9,CONCATENATE(O324,P324),CONCATENATE(O324,"0",P324))</f>
        <v>202009</v>
      </c>
      <c r="R324" s="311" t="s">
        <v>278</v>
      </c>
      <c r="S324" s="326">
        <v>0.18</v>
      </c>
      <c r="T324" s="326">
        <v>0.1</v>
      </c>
      <c r="U324" s="415"/>
      <c r="V324" s="306"/>
      <c r="W324" s="305"/>
      <c r="X324" s="306"/>
      <c r="Y32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4" s="305"/>
      <c r="AA324" s="305"/>
      <c r="AB324" s="305"/>
      <c r="AC324" s="305"/>
      <c r="AD324" s="305"/>
      <c r="AE324" s="305"/>
      <c r="AF324" s="305"/>
      <c r="AG324" s="305"/>
      <c r="AH324" s="305"/>
      <c r="AI324" s="305"/>
      <c r="AJ324" s="305"/>
      <c r="AK324" s="305"/>
      <c r="AL324" s="305"/>
      <c r="AM324" s="305"/>
      <c r="AN324" s="305"/>
      <c r="AO324" s="305"/>
      <c r="AP324" s="305"/>
      <c r="AQ324" s="305"/>
      <c r="AR324" s="306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</row>
    <row r="325" spans="1:100" s="365" customFormat="1" ht="38.25" customHeight="1" thickBot="1" x14ac:dyDescent="0.25">
      <c r="A325" s="328" t="s">
        <v>1710</v>
      </c>
      <c r="B325" s="328"/>
      <c r="C325" s="320"/>
      <c r="D325" s="442" t="s">
        <v>1866</v>
      </c>
      <c r="E325" s="319" t="s">
        <v>124</v>
      </c>
      <c r="F325" s="312" t="s">
        <v>1867</v>
      </c>
      <c r="G325" s="415" t="s">
        <v>1868</v>
      </c>
      <c r="H325" s="431" t="s">
        <v>1869</v>
      </c>
      <c r="I325" s="379">
        <v>2530655</v>
      </c>
      <c r="J325" s="321">
        <f>-K2170/0.0833333333333333</f>
        <v>0</v>
      </c>
      <c r="K325" s="321"/>
      <c r="L325" s="322">
        <v>43754</v>
      </c>
      <c r="M325" s="322">
        <v>43787</v>
      </c>
      <c r="N325" s="323">
        <v>44152</v>
      </c>
      <c r="O325" s="324">
        <f>YEAR(N325)</f>
        <v>2020</v>
      </c>
      <c r="P325" s="324">
        <f>MONTH(N325)</f>
        <v>11</v>
      </c>
      <c r="Q325" s="325" t="str">
        <f>IF(P325&gt;9,CONCATENATE(O325,P325),CONCATENATE(O325,"0",P325))</f>
        <v>202011</v>
      </c>
      <c r="R325" s="311" t="s">
        <v>162</v>
      </c>
      <c r="S325" s="326">
        <v>0.05</v>
      </c>
      <c r="T325" s="326">
        <v>0.02</v>
      </c>
      <c r="U325" s="423"/>
      <c r="V325" s="305"/>
      <c r="W325" s="305"/>
      <c r="X325" s="305"/>
      <c r="Y32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5" s="305"/>
      <c r="AA325" s="305"/>
      <c r="AB325" s="305"/>
      <c r="AC325" s="305"/>
      <c r="AD325" s="305"/>
      <c r="AE325" s="305"/>
      <c r="AF325" s="305"/>
      <c r="AG325" s="305"/>
      <c r="AH325" s="305"/>
      <c r="AI325" s="305"/>
      <c r="AJ325" s="305"/>
      <c r="AK325" s="305"/>
      <c r="AL325" s="305"/>
      <c r="AM325" s="305"/>
      <c r="AN325" s="305"/>
      <c r="AO325" s="305"/>
      <c r="AP325" s="305"/>
      <c r="AQ325" s="305"/>
      <c r="AR325" s="306"/>
      <c r="AS325" s="364"/>
      <c r="AT325" s="364"/>
      <c r="AU325" s="364"/>
      <c r="AV325" s="364"/>
      <c r="AW325" s="364"/>
      <c r="AX325" s="364"/>
      <c r="AY325" s="364"/>
      <c r="AZ325" s="364"/>
      <c r="BA325" s="364"/>
      <c r="BB325" s="364"/>
      <c r="BC325" s="364"/>
      <c r="BD325" s="364"/>
      <c r="BE325" s="364"/>
      <c r="BF325" s="364"/>
      <c r="BG325" s="364"/>
      <c r="BH325" s="364"/>
      <c r="BI325" s="364"/>
      <c r="BJ325" s="364"/>
      <c r="BK325" s="364"/>
      <c r="BL325" s="364"/>
      <c r="BM325" s="364"/>
      <c r="BN325" s="364"/>
      <c r="BO325" s="364"/>
      <c r="BP325" s="364"/>
      <c r="BQ325" s="364"/>
      <c r="BR325" s="364"/>
      <c r="BS325" s="364"/>
      <c r="BT325" s="364"/>
      <c r="BU325" s="364"/>
      <c r="BV325" s="364"/>
      <c r="BW325" s="364"/>
      <c r="BX325" s="364"/>
      <c r="BY325" s="364"/>
      <c r="BZ325" s="364"/>
      <c r="CA325" s="364"/>
      <c r="CB325" s="364"/>
      <c r="CC325" s="364"/>
      <c r="CD325" s="364"/>
      <c r="CE325" s="364"/>
      <c r="CF325" s="364"/>
      <c r="CG325" s="364"/>
      <c r="CH325" s="364"/>
      <c r="CI325" s="364"/>
      <c r="CJ325" s="364"/>
      <c r="CK325" s="364"/>
      <c r="CL325" s="364"/>
      <c r="CM325" s="364"/>
      <c r="CN325" s="364"/>
      <c r="CO325" s="364"/>
      <c r="CP325" s="364"/>
      <c r="CQ325" s="364"/>
      <c r="CR325" s="364"/>
      <c r="CS325" s="364"/>
      <c r="CT325" s="364"/>
      <c r="CU325" s="364"/>
      <c r="CV325" s="364"/>
    </row>
    <row r="326" spans="1:100" s="7" customFormat="1" ht="38.25" customHeight="1" thickBot="1" x14ac:dyDescent="0.25">
      <c r="A326" s="328" t="s">
        <v>1710</v>
      </c>
      <c r="B326" s="328"/>
      <c r="C326" s="320"/>
      <c r="D326" s="442" t="s">
        <v>2583</v>
      </c>
      <c r="E326" s="328" t="s">
        <v>125</v>
      </c>
      <c r="F326" s="312" t="s">
        <v>2584</v>
      </c>
      <c r="G326" s="415" t="s">
        <v>2585</v>
      </c>
      <c r="H326" s="415" t="s">
        <v>2586</v>
      </c>
      <c r="I326" s="379">
        <v>2430000</v>
      </c>
      <c r="J326" s="321">
        <f>-K2330/0.0833333333333333</f>
        <v>0</v>
      </c>
      <c r="K326" s="321"/>
      <c r="L326" s="322">
        <v>43698</v>
      </c>
      <c r="M326" s="322">
        <v>43807</v>
      </c>
      <c r="N326" s="322">
        <v>44172</v>
      </c>
      <c r="O326" s="333">
        <f>YEAR(N326)</f>
        <v>2020</v>
      </c>
      <c r="P326" s="324">
        <f>MONTH(N326)</f>
        <v>12</v>
      </c>
      <c r="Q326" s="334" t="str">
        <f>IF(P326&gt;9,CONCATENATE(O326,P326),CONCATENATE(O326,"0",P326))</f>
        <v>202012</v>
      </c>
      <c r="R326" s="311" t="s">
        <v>162</v>
      </c>
      <c r="S326" s="326">
        <v>0.03</v>
      </c>
      <c r="T326" s="326">
        <v>0.03</v>
      </c>
      <c r="U326" s="415"/>
      <c r="V326" s="306"/>
      <c r="W326" s="305"/>
      <c r="X326" s="306"/>
      <c r="Y32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6" s="352"/>
      <c r="AA326" s="306"/>
      <c r="AB326" s="306"/>
      <c r="AC326" s="306"/>
      <c r="AD326" s="306"/>
      <c r="AE326" s="306"/>
      <c r="AF326" s="306"/>
      <c r="AG326" s="306"/>
      <c r="AH326" s="306"/>
      <c r="AI326" s="306"/>
      <c r="AJ326" s="306"/>
      <c r="AK326" s="306"/>
      <c r="AL326" s="306"/>
      <c r="AM326" s="306"/>
      <c r="AN326" s="306"/>
      <c r="AO326" s="306"/>
      <c r="AP326" s="306"/>
      <c r="AQ326" s="306"/>
      <c r="AR326" s="305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</row>
    <row r="327" spans="1:100" s="7" customFormat="1" ht="38.25" customHeight="1" thickBot="1" x14ac:dyDescent="0.25">
      <c r="A327" s="328" t="s">
        <v>1710</v>
      </c>
      <c r="B327" s="319" t="s">
        <v>309</v>
      </c>
      <c r="C327" s="340" t="s">
        <v>294</v>
      </c>
      <c r="D327" s="440" t="s">
        <v>893</v>
      </c>
      <c r="E327" s="319" t="s">
        <v>114</v>
      </c>
      <c r="F327" s="271" t="s">
        <v>638</v>
      </c>
      <c r="G327" s="416" t="s">
        <v>570</v>
      </c>
      <c r="H327" s="416" t="s">
        <v>571</v>
      </c>
      <c r="I327" s="381">
        <v>12000000</v>
      </c>
      <c r="J327" s="278">
        <f>-K2131/0.0833333333333333</f>
        <v>0</v>
      </c>
      <c r="K327" s="278"/>
      <c r="L327" s="279">
        <v>43425</v>
      </c>
      <c r="M327" s="279">
        <v>43443</v>
      </c>
      <c r="N327" s="280">
        <v>44173</v>
      </c>
      <c r="O327" s="294">
        <f>YEAR(N327)</f>
        <v>2020</v>
      </c>
      <c r="P327" s="294">
        <f>MONTH(N327)</f>
        <v>12</v>
      </c>
      <c r="Q327" s="286" t="str">
        <f>IF(P327&gt;9,CONCATENATE(O327,P327),CONCATENATE(O327,"0",P327))</f>
        <v>202012</v>
      </c>
      <c r="R327" s="311" t="s">
        <v>278</v>
      </c>
      <c r="S327" s="281">
        <v>0.1</v>
      </c>
      <c r="T327" s="281">
        <v>0.05</v>
      </c>
      <c r="U327" s="416"/>
      <c r="V327" s="315"/>
      <c r="W327" s="313"/>
      <c r="X327" s="315"/>
      <c r="Y32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7" s="332"/>
      <c r="AA327" s="315"/>
      <c r="AB327" s="315"/>
      <c r="AC327" s="315"/>
      <c r="AD327" s="315"/>
      <c r="AE327" s="315"/>
      <c r="AF327" s="315"/>
      <c r="AG327" s="315"/>
      <c r="AH327" s="315"/>
      <c r="AI327" s="315"/>
      <c r="AJ327" s="315"/>
      <c r="AK327" s="315"/>
      <c r="AL327" s="315"/>
      <c r="AM327" s="315"/>
      <c r="AN327" s="315"/>
      <c r="AO327" s="315"/>
      <c r="AP327" s="315"/>
      <c r="AQ327" s="315"/>
      <c r="AR327" s="305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</row>
    <row r="328" spans="1:100" s="7" customFormat="1" ht="38.25" customHeight="1" thickBot="1" x14ac:dyDescent="0.25">
      <c r="A328" s="328" t="s">
        <v>1710</v>
      </c>
      <c r="B328" s="328"/>
      <c r="C328" s="320"/>
      <c r="D328" s="442" t="s">
        <v>1862</v>
      </c>
      <c r="E328" s="329" t="s">
        <v>124</v>
      </c>
      <c r="F328" s="312" t="s">
        <v>1863</v>
      </c>
      <c r="G328" s="415" t="s">
        <v>1864</v>
      </c>
      <c r="H328" s="415" t="s">
        <v>1865</v>
      </c>
      <c r="I328" s="383">
        <v>286500</v>
      </c>
      <c r="J328" s="335">
        <f>-K2172/0.0833333333333333</f>
        <v>0</v>
      </c>
      <c r="K328" s="335"/>
      <c r="L328" s="322">
        <v>43446</v>
      </c>
      <c r="M328" s="318">
        <v>43466</v>
      </c>
      <c r="N328" s="323">
        <v>44196</v>
      </c>
      <c r="O328" s="324">
        <f>YEAR(N328)</f>
        <v>2020</v>
      </c>
      <c r="P328" s="324">
        <f>MONTH(N328)</f>
        <v>12</v>
      </c>
      <c r="Q328" s="325" t="str">
        <f>IF(P328&gt;9,CONCATENATE(O328,P328),CONCATENATE(O328,"0",P328))</f>
        <v>202012</v>
      </c>
      <c r="R328" s="311">
        <v>0</v>
      </c>
      <c r="S328" s="326">
        <v>0</v>
      </c>
      <c r="T328" s="326">
        <v>0</v>
      </c>
      <c r="U328" s="423"/>
      <c r="V328" s="305"/>
      <c r="W328" s="305"/>
      <c r="X328" s="305"/>
      <c r="Y328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8" s="305"/>
      <c r="AA328" s="305"/>
      <c r="AB328" s="305"/>
      <c r="AC328" s="305"/>
      <c r="AD328" s="305"/>
      <c r="AE328" s="305"/>
      <c r="AF328" s="305"/>
      <c r="AG328" s="305"/>
      <c r="AH328" s="305"/>
      <c r="AI328" s="305"/>
      <c r="AJ328" s="305"/>
      <c r="AK328" s="305"/>
      <c r="AL328" s="305"/>
      <c r="AM328" s="305"/>
      <c r="AN328" s="305"/>
      <c r="AO328" s="305"/>
      <c r="AP328" s="305"/>
      <c r="AQ328" s="305"/>
      <c r="AR328" s="306"/>
    </row>
    <row r="329" spans="1:100" s="7" customFormat="1" ht="38.25" customHeight="1" thickBot="1" x14ac:dyDescent="0.25">
      <c r="A329" s="328" t="s">
        <v>1710</v>
      </c>
      <c r="B329" s="328"/>
      <c r="C329" s="320"/>
      <c r="D329" s="442" t="s">
        <v>2064</v>
      </c>
      <c r="E329" s="328" t="s">
        <v>126</v>
      </c>
      <c r="F329" s="312" t="s">
        <v>20</v>
      </c>
      <c r="G329" s="415" t="s">
        <v>2065</v>
      </c>
      <c r="H329" s="431" t="s">
        <v>2066</v>
      </c>
      <c r="I329" s="379">
        <v>250000</v>
      </c>
      <c r="J329" s="321">
        <f>-K2212/0.0833333333333333</f>
        <v>0</v>
      </c>
      <c r="K329" s="321"/>
      <c r="L329" s="322">
        <v>43600</v>
      </c>
      <c r="M329" s="322">
        <v>43495</v>
      </c>
      <c r="N329" s="322">
        <v>44227</v>
      </c>
      <c r="O329" s="333">
        <f>YEAR(N329)</f>
        <v>2021</v>
      </c>
      <c r="P329" s="324">
        <f>MONTH(N329)</f>
        <v>1</v>
      </c>
      <c r="Q329" s="334" t="str">
        <f>IF(P329&gt;9,CONCATENATE(O329,P329),CONCATENATE(O329,"0",P329))</f>
        <v>202101</v>
      </c>
      <c r="R329" s="311">
        <v>0</v>
      </c>
      <c r="S329" s="326">
        <v>0</v>
      </c>
      <c r="T329" s="326">
        <v>0</v>
      </c>
      <c r="U329" s="423"/>
      <c r="V329" s="306"/>
      <c r="W329" s="305"/>
      <c r="X329" s="306"/>
      <c r="Y32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9" s="352"/>
      <c r="AA329" s="305"/>
      <c r="AB329" s="305"/>
      <c r="AC329" s="305"/>
      <c r="AD329" s="305"/>
      <c r="AE329" s="305"/>
      <c r="AF329" s="305"/>
      <c r="AG329" s="305"/>
      <c r="AH329" s="305"/>
      <c r="AI329" s="305"/>
      <c r="AJ329" s="305"/>
      <c r="AK329" s="305"/>
      <c r="AL329" s="305"/>
      <c r="AM329" s="305"/>
      <c r="AN329" s="305"/>
      <c r="AO329" s="305"/>
      <c r="AP329" s="305"/>
      <c r="AQ329" s="305"/>
      <c r="AR329" s="306"/>
    </row>
    <row r="330" spans="1:100" s="7" customFormat="1" ht="38.25" customHeight="1" thickBot="1" x14ac:dyDescent="0.25">
      <c r="A330" s="328" t="s">
        <v>1710</v>
      </c>
      <c r="B330" s="328"/>
      <c r="C330" s="320"/>
      <c r="D330" s="442" t="s">
        <v>2483</v>
      </c>
      <c r="E330" s="328" t="s">
        <v>120</v>
      </c>
      <c r="F330" s="312" t="s">
        <v>2484</v>
      </c>
      <c r="G330" s="415" t="s">
        <v>2485</v>
      </c>
      <c r="H330" s="415" t="s">
        <v>2486</v>
      </c>
      <c r="I330" s="379">
        <v>1075400</v>
      </c>
      <c r="J330" s="321">
        <f>-K2282/0.0833333333333333</f>
        <v>0</v>
      </c>
      <c r="K330" s="321"/>
      <c r="L330" s="322">
        <v>43663</v>
      </c>
      <c r="M330" s="322">
        <v>43630</v>
      </c>
      <c r="N330" s="323">
        <v>44360</v>
      </c>
      <c r="O330" s="324">
        <f>YEAR(N330)</f>
        <v>2021</v>
      </c>
      <c r="P330" s="324">
        <f>MONTH(N330)</f>
        <v>6</v>
      </c>
      <c r="Q330" s="325" t="str">
        <f>IF(P330&gt;9,CONCATENATE(O330,P330),CONCATENATE(O330,"0",P330))</f>
        <v>202106</v>
      </c>
      <c r="R330" s="311" t="s">
        <v>278</v>
      </c>
      <c r="S330" s="326">
        <v>0</v>
      </c>
      <c r="T330" s="326">
        <v>0</v>
      </c>
      <c r="U330" s="415"/>
      <c r="V330" s="305"/>
      <c r="W330" s="305"/>
      <c r="X330" s="305"/>
      <c r="Y33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0" s="305"/>
      <c r="AA330" s="305"/>
      <c r="AB330" s="305"/>
      <c r="AC330" s="305"/>
      <c r="AD330" s="305"/>
      <c r="AE330" s="305"/>
      <c r="AF330" s="305"/>
      <c r="AG330" s="305"/>
      <c r="AH330" s="305"/>
      <c r="AI330" s="305"/>
      <c r="AJ330" s="305"/>
      <c r="AK330" s="305"/>
      <c r="AL330" s="305"/>
      <c r="AM330" s="305"/>
      <c r="AN330" s="305"/>
      <c r="AO330" s="305"/>
      <c r="AP330" s="305"/>
      <c r="AQ330" s="305"/>
      <c r="AR330" s="306"/>
    </row>
    <row r="331" spans="1:100" s="7" customFormat="1" ht="38.25" customHeight="1" thickBot="1" x14ac:dyDescent="0.25">
      <c r="A331" s="328" t="s">
        <v>1710</v>
      </c>
      <c r="B331" s="328"/>
      <c r="C331" s="320"/>
      <c r="D331" s="442" t="s">
        <v>2641</v>
      </c>
      <c r="E331" s="328" t="s">
        <v>124</v>
      </c>
      <c r="F331" s="312" t="s">
        <v>20</v>
      </c>
      <c r="G331" s="415" t="s">
        <v>2642</v>
      </c>
      <c r="H331" s="415" t="s">
        <v>2643</v>
      </c>
      <c r="I331" s="379">
        <v>142720</v>
      </c>
      <c r="J331" s="321">
        <f>-K2343/0.0833333333333333</f>
        <v>0</v>
      </c>
      <c r="K331" s="321"/>
      <c r="L331" s="322">
        <v>43726</v>
      </c>
      <c r="M331" s="322">
        <v>43727</v>
      </c>
      <c r="N331" s="322">
        <v>44457</v>
      </c>
      <c r="O331" s="333">
        <f>YEAR(N331)</f>
        <v>2021</v>
      </c>
      <c r="P331" s="324">
        <f>MONTH(N331)</f>
        <v>9</v>
      </c>
      <c r="Q331" s="334" t="str">
        <f>IF(P331&gt;9,CONCATENATE(O331,P331),CONCATENATE(O331,"0",P331))</f>
        <v>202109</v>
      </c>
      <c r="R331" s="311">
        <v>0</v>
      </c>
      <c r="S331" s="326">
        <v>0</v>
      </c>
      <c r="T331" s="326">
        <v>0</v>
      </c>
      <c r="U331" s="415"/>
      <c r="V331" s="306"/>
      <c r="W331" s="305"/>
      <c r="X331" s="306"/>
      <c r="Y33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1" s="352"/>
      <c r="AA331" s="306"/>
      <c r="AB331" s="306"/>
      <c r="AC331" s="306"/>
      <c r="AD331" s="306"/>
      <c r="AE331" s="306"/>
      <c r="AF331" s="306"/>
      <c r="AG331" s="306"/>
      <c r="AH331" s="306"/>
      <c r="AI331" s="306"/>
      <c r="AJ331" s="306"/>
      <c r="AK331" s="306"/>
      <c r="AL331" s="306"/>
      <c r="AM331" s="306"/>
      <c r="AN331" s="306"/>
      <c r="AO331" s="306"/>
      <c r="AP331" s="306"/>
      <c r="AQ331" s="306"/>
      <c r="AR331" s="305"/>
    </row>
    <row r="332" spans="1:100" s="7" customFormat="1" ht="38.25" customHeight="1" thickBot="1" x14ac:dyDescent="0.25">
      <c r="A332" s="328" t="s">
        <v>1710</v>
      </c>
      <c r="B332" s="328" t="s">
        <v>293</v>
      </c>
      <c r="C332" s="328" t="s">
        <v>294</v>
      </c>
      <c r="D332" s="451" t="s">
        <v>601</v>
      </c>
      <c r="E332" s="298" t="s">
        <v>125</v>
      </c>
      <c r="F332" s="317" t="s">
        <v>411</v>
      </c>
      <c r="G332" s="423" t="s">
        <v>412</v>
      </c>
      <c r="H332" s="426" t="s">
        <v>37</v>
      </c>
      <c r="I332" s="385">
        <v>564414.17000000004</v>
      </c>
      <c r="J332" s="261">
        <f>-K1918/0.0833333333333333</f>
        <v>0</v>
      </c>
      <c r="K332" s="261"/>
      <c r="L332" s="258">
        <v>43698</v>
      </c>
      <c r="M332" s="258">
        <v>43739</v>
      </c>
      <c r="N332" s="258">
        <v>44469</v>
      </c>
      <c r="O332" s="287">
        <f>YEAR(N332)</f>
        <v>2021</v>
      </c>
      <c r="P332" s="284">
        <f>MONTH(N332)</f>
        <v>9</v>
      </c>
      <c r="Q332" s="288" t="str">
        <f>IF(P332&gt;9,CONCATENATE(O332,P332),CONCATENATE(O332,"0",P332))</f>
        <v>202109</v>
      </c>
      <c r="R332" s="275">
        <v>0</v>
      </c>
      <c r="S332" s="246">
        <v>0</v>
      </c>
      <c r="T332" s="246">
        <v>0</v>
      </c>
      <c r="U332" s="435"/>
      <c r="V332" s="303"/>
      <c r="W332" s="302"/>
      <c r="X332" s="303"/>
      <c r="Y332" s="24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2" s="305"/>
      <c r="AA332" s="305"/>
      <c r="AB332" s="305"/>
      <c r="AC332" s="305"/>
      <c r="AD332" s="305"/>
      <c r="AE332" s="305"/>
      <c r="AF332" s="305"/>
      <c r="AG332" s="305"/>
      <c r="AH332" s="305"/>
      <c r="AI332" s="305"/>
      <c r="AJ332" s="305"/>
      <c r="AK332" s="305"/>
      <c r="AL332" s="305"/>
      <c r="AM332" s="305"/>
      <c r="AN332" s="305"/>
      <c r="AO332" s="305"/>
      <c r="AP332" s="305"/>
      <c r="AQ332" s="305"/>
      <c r="AR332" s="305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</row>
    <row r="333" spans="1:100" s="7" customFormat="1" ht="38.25" customHeight="1" thickBot="1" x14ac:dyDescent="0.25">
      <c r="A333" s="328" t="s">
        <v>1710</v>
      </c>
      <c r="B333" s="319"/>
      <c r="C333" s="340"/>
      <c r="D333" s="440" t="s">
        <v>1957</v>
      </c>
      <c r="E333" s="319" t="s">
        <v>120</v>
      </c>
      <c r="F333" s="277" t="s">
        <v>1958</v>
      </c>
      <c r="G333" s="416" t="s">
        <v>1959</v>
      </c>
      <c r="H333" s="416" t="s">
        <v>1960</v>
      </c>
      <c r="I333" s="381">
        <v>165120</v>
      </c>
      <c r="J333" s="278">
        <f>-K2302/0.0833333333333333</f>
        <v>0</v>
      </c>
      <c r="K333" s="278"/>
      <c r="L333" s="279">
        <v>43537</v>
      </c>
      <c r="M333" s="279">
        <v>43481</v>
      </c>
      <c r="N333" s="279">
        <v>44579</v>
      </c>
      <c r="O333" s="296">
        <f>YEAR(N333)</f>
        <v>2022</v>
      </c>
      <c r="P333" s="294">
        <f>MONTH(N333)</f>
        <v>1</v>
      </c>
      <c r="Q333" s="292" t="str">
        <f>IF(P333&gt;9,CONCATENATE(O333,P333),CONCATENATE(O333,"0",P333))</f>
        <v>202201</v>
      </c>
      <c r="R333" s="275">
        <v>0</v>
      </c>
      <c r="S333" s="281">
        <v>0</v>
      </c>
      <c r="T333" s="326">
        <v>0</v>
      </c>
      <c r="U333" s="416"/>
      <c r="V333" s="315"/>
      <c r="W333" s="313"/>
      <c r="X333" s="315"/>
      <c r="Y333" s="31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3" s="332"/>
      <c r="AA333" s="315"/>
      <c r="AB333" s="315"/>
      <c r="AC333" s="315"/>
      <c r="AD333" s="315"/>
      <c r="AE333" s="315"/>
      <c r="AF333" s="315"/>
      <c r="AG333" s="315"/>
      <c r="AH333" s="315"/>
      <c r="AI333" s="315"/>
      <c r="AJ333" s="315"/>
      <c r="AK333" s="315"/>
      <c r="AL333" s="315"/>
      <c r="AM333" s="315"/>
      <c r="AN333" s="315"/>
      <c r="AO333" s="315"/>
      <c r="AP333" s="315"/>
      <c r="AQ333" s="315"/>
      <c r="AR333" s="313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</row>
    <row r="334" spans="1:100" s="8" customFormat="1" ht="38.25" customHeight="1" thickBot="1" x14ac:dyDescent="0.25">
      <c r="A334" s="328" t="s">
        <v>1710</v>
      </c>
      <c r="B334" s="328"/>
      <c r="C334" s="320"/>
      <c r="D334" s="442" t="s">
        <v>1962</v>
      </c>
      <c r="E334" s="319" t="s">
        <v>120</v>
      </c>
      <c r="F334" s="312" t="s">
        <v>1958</v>
      </c>
      <c r="G334" s="415" t="s">
        <v>2114</v>
      </c>
      <c r="H334" s="415" t="s">
        <v>1961</v>
      </c>
      <c r="I334" s="379">
        <v>1015200</v>
      </c>
      <c r="J334" s="321">
        <f>-K2304/0.0833333333333333</f>
        <v>0</v>
      </c>
      <c r="K334" s="321"/>
      <c r="L334" s="322">
        <v>43481</v>
      </c>
      <c r="M334" s="322">
        <v>43484</v>
      </c>
      <c r="N334" s="322">
        <v>44579</v>
      </c>
      <c r="O334" s="333">
        <f>YEAR(N334)</f>
        <v>2022</v>
      </c>
      <c r="P334" s="324">
        <f>MONTH(N334)</f>
        <v>1</v>
      </c>
      <c r="Q334" s="334" t="str">
        <f>IF(P334&gt;9,CONCATENATE(O334,P334),CONCATENATE(O334,"0",P334))</f>
        <v>202201</v>
      </c>
      <c r="R334" s="311">
        <v>0</v>
      </c>
      <c r="S334" s="326">
        <v>0</v>
      </c>
      <c r="T334" s="326">
        <v>0</v>
      </c>
      <c r="U334" s="415"/>
      <c r="V334" s="306"/>
      <c r="W334" s="305"/>
      <c r="X334" s="306"/>
      <c r="Y33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4" s="352"/>
      <c r="AA334" s="306"/>
      <c r="AB334" s="306"/>
      <c r="AC334" s="306"/>
      <c r="AD334" s="306"/>
      <c r="AE334" s="306"/>
      <c r="AF334" s="306"/>
      <c r="AG334" s="306"/>
      <c r="AH334" s="306"/>
      <c r="AI334" s="306"/>
      <c r="AJ334" s="306"/>
      <c r="AK334" s="306"/>
      <c r="AL334" s="306"/>
      <c r="AM334" s="306"/>
      <c r="AN334" s="306"/>
      <c r="AO334" s="306"/>
      <c r="AP334" s="306"/>
      <c r="AQ334" s="306"/>
      <c r="AR334" s="305"/>
    </row>
    <row r="335" spans="1:100" s="8" customFormat="1" ht="38.25" customHeight="1" thickBot="1" x14ac:dyDescent="0.25">
      <c r="A335" s="328" t="s">
        <v>1710</v>
      </c>
      <c r="B335" s="328"/>
      <c r="C335" s="320"/>
      <c r="D335" s="442" t="s">
        <v>1963</v>
      </c>
      <c r="E335" s="319" t="s">
        <v>120</v>
      </c>
      <c r="F335" s="312" t="s">
        <v>1958</v>
      </c>
      <c r="G335" s="415" t="s">
        <v>1964</v>
      </c>
      <c r="H335" s="415" t="s">
        <v>1965</v>
      </c>
      <c r="I335" s="379">
        <v>1400040</v>
      </c>
      <c r="J335" s="321">
        <f>-K2300/0.0833333333333333</f>
        <v>0</v>
      </c>
      <c r="K335" s="321"/>
      <c r="L335" s="322">
        <v>43481</v>
      </c>
      <c r="M335" s="322">
        <v>43484</v>
      </c>
      <c r="N335" s="322">
        <v>44579</v>
      </c>
      <c r="O335" s="333">
        <f>YEAR(N335)</f>
        <v>2022</v>
      </c>
      <c r="P335" s="324">
        <f>MONTH(N335)</f>
        <v>1</v>
      </c>
      <c r="Q335" s="334" t="str">
        <f>IF(P335&gt;9,CONCATENATE(O335,P335),CONCATENATE(O335,"0",P335))</f>
        <v>202201</v>
      </c>
      <c r="R335" s="311">
        <v>0</v>
      </c>
      <c r="S335" s="326">
        <v>0</v>
      </c>
      <c r="T335" s="326">
        <v>0</v>
      </c>
      <c r="U335" s="415"/>
      <c r="V335" s="306"/>
      <c r="W335" s="305"/>
      <c r="X335" s="306"/>
      <c r="Y33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5" s="352"/>
      <c r="AA335" s="306"/>
      <c r="AB335" s="306"/>
      <c r="AC335" s="306"/>
      <c r="AD335" s="306"/>
      <c r="AE335" s="306"/>
      <c r="AF335" s="306"/>
      <c r="AG335" s="306"/>
      <c r="AH335" s="306"/>
      <c r="AI335" s="306"/>
      <c r="AJ335" s="306"/>
      <c r="AK335" s="306"/>
      <c r="AL335" s="306"/>
      <c r="AM335" s="306"/>
      <c r="AN335" s="306"/>
      <c r="AO335" s="306"/>
      <c r="AP335" s="306"/>
      <c r="AQ335" s="306"/>
      <c r="AR335" s="305"/>
    </row>
    <row r="336" spans="1:100" s="8" customFormat="1" ht="38.25" customHeight="1" thickBot="1" x14ac:dyDescent="0.25">
      <c r="A336" s="328" t="s">
        <v>1710</v>
      </c>
      <c r="B336" s="328"/>
      <c r="C336" s="320"/>
      <c r="D336" s="442" t="s">
        <v>1996</v>
      </c>
      <c r="E336" s="328" t="s">
        <v>117</v>
      </c>
      <c r="F336" s="312" t="s">
        <v>1997</v>
      </c>
      <c r="G336" s="415" t="s">
        <v>1998</v>
      </c>
      <c r="H336" s="415" t="s">
        <v>1999</v>
      </c>
      <c r="I336" s="379">
        <v>1075275</v>
      </c>
      <c r="J336" s="321">
        <f>-K2272/0.0833333333333333</f>
        <v>0</v>
      </c>
      <c r="K336" s="321"/>
      <c r="L336" s="322">
        <v>43537</v>
      </c>
      <c r="M336" s="322">
        <v>43537</v>
      </c>
      <c r="N336" s="323">
        <v>44588</v>
      </c>
      <c r="O336" s="324">
        <f>YEAR(N336)</f>
        <v>2022</v>
      </c>
      <c r="P336" s="324">
        <f>MONTH(N336)</f>
        <v>1</v>
      </c>
      <c r="Q336" s="325" t="str">
        <f>IF(P336&gt;9,CONCATENATE(O336,P336),CONCATENATE(O336,"0",P336))</f>
        <v>202201</v>
      </c>
      <c r="R336" s="311">
        <v>0</v>
      </c>
      <c r="S336" s="326">
        <v>0.16</v>
      </c>
      <c r="T336" s="326">
        <v>0.04</v>
      </c>
      <c r="U336" s="415"/>
      <c r="V336" s="306"/>
      <c r="W336" s="305"/>
      <c r="X336" s="306"/>
      <c r="Y33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6" s="352"/>
      <c r="AA336" s="305"/>
      <c r="AB336" s="305"/>
      <c r="AC336" s="305"/>
      <c r="AD336" s="305"/>
      <c r="AE336" s="305"/>
      <c r="AF336" s="305"/>
      <c r="AG336" s="305"/>
      <c r="AH336" s="305"/>
      <c r="AI336" s="305"/>
      <c r="AJ336" s="305"/>
      <c r="AK336" s="305"/>
      <c r="AL336" s="305"/>
      <c r="AM336" s="305"/>
      <c r="AN336" s="305"/>
      <c r="AO336" s="305"/>
      <c r="AP336" s="305"/>
      <c r="AQ336" s="305"/>
      <c r="AR336" s="305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</row>
    <row r="337" spans="1:100" s="8" customFormat="1" ht="38.25" customHeight="1" thickBot="1" x14ac:dyDescent="0.25">
      <c r="A337" s="328" t="s">
        <v>1710</v>
      </c>
      <c r="B337" s="319" t="s">
        <v>309</v>
      </c>
      <c r="C337" s="340" t="s">
        <v>294</v>
      </c>
      <c r="D337" s="440" t="s">
        <v>577</v>
      </c>
      <c r="E337" s="319" t="s">
        <v>114</v>
      </c>
      <c r="F337" s="271" t="s">
        <v>575</v>
      </c>
      <c r="G337" s="416" t="s">
        <v>576</v>
      </c>
      <c r="H337" s="416" t="s">
        <v>194</v>
      </c>
      <c r="I337" s="381">
        <v>3000000</v>
      </c>
      <c r="J337" s="278">
        <f>-K2154/0.0833333333333333</f>
        <v>0</v>
      </c>
      <c r="K337" s="278"/>
      <c r="L337" s="279">
        <v>43425</v>
      </c>
      <c r="M337" s="279">
        <v>43497</v>
      </c>
      <c r="N337" s="280">
        <v>44592</v>
      </c>
      <c r="O337" s="294">
        <f>YEAR(N337)</f>
        <v>2022</v>
      </c>
      <c r="P337" s="294">
        <f>MONTH(N337)</f>
        <v>1</v>
      </c>
      <c r="Q337" s="286" t="str">
        <f>IF(P337&gt;9,CONCATENATE(O337,P337),CONCATENATE(O337,"0",P337))</f>
        <v>202201</v>
      </c>
      <c r="R337" s="311" t="s">
        <v>970</v>
      </c>
      <c r="S337" s="281">
        <v>0.1</v>
      </c>
      <c r="T337" s="281">
        <v>0.05</v>
      </c>
      <c r="U337" s="416"/>
      <c r="V337" s="315"/>
      <c r="W337" s="313"/>
      <c r="X337" s="315"/>
      <c r="Y33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7" s="332"/>
      <c r="AA337" s="315"/>
      <c r="AB337" s="315"/>
      <c r="AC337" s="315"/>
      <c r="AD337" s="315"/>
      <c r="AE337" s="315"/>
      <c r="AF337" s="315"/>
      <c r="AG337" s="315"/>
      <c r="AH337" s="315"/>
      <c r="AI337" s="315"/>
      <c r="AJ337" s="315"/>
      <c r="AK337" s="315"/>
      <c r="AL337" s="315"/>
      <c r="AM337" s="315"/>
      <c r="AN337" s="315"/>
      <c r="AO337" s="315"/>
      <c r="AP337" s="315"/>
      <c r="AQ337" s="315"/>
      <c r="AR337" s="305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</row>
    <row r="338" spans="1:100" s="8" customFormat="1" ht="38.25" customHeight="1" thickBot="1" x14ac:dyDescent="0.25">
      <c r="A338" s="328" t="s">
        <v>1710</v>
      </c>
      <c r="B338" s="328"/>
      <c r="C338" s="320"/>
      <c r="D338" s="442" t="s">
        <v>2765</v>
      </c>
      <c r="E338" s="328" t="s">
        <v>117</v>
      </c>
      <c r="F338" s="312" t="s">
        <v>2766</v>
      </c>
      <c r="G338" s="415" t="s">
        <v>2767</v>
      </c>
      <c r="H338" s="415" t="s">
        <v>2768</v>
      </c>
      <c r="I338" s="379">
        <v>265250</v>
      </c>
      <c r="J338" s="321">
        <f>-K2355/0.0833333333333333</f>
        <v>0</v>
      </c>
      <c r="K338" s="321"/>
      <c r="L338" s="322">
        <v>43642</v>
      </c>
      <c r="M338" s="322">
        <v>43643</v>
      </c>
      <c r="N338" s="322">
        <v>44734</v>
      </c>
      <c r="O338" s="333">
        <f>YEAR(N338)</f>
        <v>2022</v>
      </c>
      <c r="P338" s="324">
        <f>MONTH(N338)</f>
        <v>6</v>
      </c>
      <c r="Q338" s="334" t="str">
        <f>IF(P338&gt;9,CONCATENATE(O338,P338),CONCATENATE(O338,"0",P338))</f>
        <v>202206</v>
      </c>
      <c r="R338" s="311">
        <v>0</v>
      </c>
      <c r="S338" s="326">
        <v>0.08</v>
      </c>
      <c r="T338" s="326">
        <v>0.03</v>
      </c>
      <c r="U338" s="415"/>
      <c r="V338" s="306"/>
      <c r="W338" s="305"/>
      <c r="X338" s="306"/>
      <c r="Y33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8" s="352"/>
      <c r="AA338" s="306"/>
      <c r="AB338" s="306"/>
      <c r="AC338" s="306"/>
      <c r="AD338" s="306"/>
      <c r="AE338" s="306"/>
      <c r="AF338" s="306"/>
      <c r="AG338" s="306"/>
      <c r="AH338" s="306"/>
      <c r="AI338" s="306"/>
      <c r="AJ338" s="306"/>
      <c r="AK338" s="306"/>
      <c r="AL338" s="306"/>
      <c r="AM338" s="306"/>
      <c r="AN338" s="306"/>
      <c r="AO338" s="306"/>
      <c r="AP338" s="306"/>
      <c r="AQ338" s="306"/>
      <c r="AR338" s="305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</row>
    <row r="339" spans="1:100" s="8" customFormat="1" ht="38.25" customHeight="1" thickBot="1" x14ac:dyDescent="0.25">
      <c r="A339" s="328" t="s">
        <v>1710</v>
      </c>
      <c r="B339" s="328"/>
      <c r="C339" s="320"/>
      <c r="D339" s="442" t="s">
        <v>2735</v>
      </c>
      <c r="E339" s="328" t="s">
        <v>117</v>
      </c>
      <c r="F339" s="312" t="s">
        <v>2736</v>
      </c>
      <c r="G339" s="415" t="s">
        <v>2737</v>
      </c>
      <c r="H339" s="415" t="s">
        <v>2738</v>
      </c>
      <c r="I339" s="379">
        <v>4498025</v>
      </c>
      <c r="J339" s="321">
        <f>-K2355/0.0833333333333333</f>
        <v>0</v>
      </c>
      <c r="K339" s="321"/>
      <c r="L339" s="322">
        <v>43642</v>
      </c>
      <c r="M339" s="322">
        <v>43647</v>
      </c>
      <c r="N339" s="322">
        <v>44742</v>
      </c>
      <c r="O339" s="333">
        <f>YEAR(N339)</f>
        <v>2022</v>
      </c>
      <c r="P339" s="324">
        <f>MONTH(N339)</f>
        <v>6</v>
      </c>
      <c r="Q339" s="334" t="str">
        <f>IF(P339&gt;9,CONCATENATE(O339,P339),CONCATENATE(O339,"0",P339))</f>
        <v>202206</v>
      </c>
      <c r="R339" s="311">
        <v>0</v>
      </c>
      <c r="S339" s="326">
        <v>0.15</v>
      </c>
      <c r="T339" s="326">
        <v>0.11</v>
      </c>
      <c r="U339" s="415"/>
      <c r="V339" s="306"/>
      <c r="W339" s="305"/>
      <c r="X339" s="306"/>
      <c r="Y33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9" s="352"/>
      <c r="AA339" s="306"/>
      <c r="AB339" s="306"/>
      <c r="AC339" s="306"/>
      <c r="AD339" s="306"/>
      <c r="AE339" s="306"/>
      <c r="AF339" s="306"/>
      <c r="AG339" s="306"/>
      <c r="AH339" s="306"/>
      <c r="AI339" s="306"/>
      <c r="AJ339" s="306"/>
      <c r="AK339" s="306"/>
      <c r="AL339" s="306"/>
      <c r="AM339" s="306"/>
      <c r="AN339" s="306"/>
      <c r="AO339" s="306"/>
      <c r="AP339" s="306"/>
      <c r="AQ339" s="306"/>
      <c r="AR339" s="305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</row>
    <row r="340" spans="1:100" s="8" customFormat="1" ht="38.25" customHeight="1" x14ac:dyDescent="0.2">
      <c r="A340" s="328" t="s">
        <v>1710</v>
      </c>
      <c r="B340" s="328"/>
      <c r="C340" s="320"/>
      <c r="D340" s="328" t="s">
        <v>2591</v>
      </c>
      <c r="E340" s="328" t="s">
        <v>120</v>
      </c>
      <c r="F340" s="312" t="s">
        <v>25</v>
      </c>
      <c r="G340" s="415" t="s">
        <v>2592</v>
      </c>
      <c r="H340" s="415" t="s">
        <v>2593</v>
      </c>
      <c r="I340" s="379">
        <v>100000</v>
      </c>
      <c r="J340" s="321">
        <f>-K2346/0.0833333333333333</f>
        <v>0</v>
      </c>
      <c r="K340" s="321"/>
      <c r="L340" s="322">
        <v>43663</v>
      </c>
      <c r="M340" s="322">
        <v>43656</v>
      </c>
      <c r="N340" s="322">
        <v>44751</v>
      </c>
      <c r="O340" s="333">
        <f>YEAR(N340)</f>
        <v>2022</v>
      </c>
      <c r="P340" s="324">
        <f>MONTH(N340)</f>
        <v>7</v>
      </c>
      <c r="Q340" s="334" t="str">
        <f>IF(P340&gt;9,CONCATENATE(O340,P340),CONCATENATE(O340,"0",P340))</f>
        <v>202207</v>
      </c>
      <c r="R340" s="311" t="s">
        <v>150</v>
      </c>
      <c r="S340" s="326">
        <v>0</v>
      </c>
      <c r="T340" s="326">
        <v>0</v>
      </c>
      <c r="U340" s="415"/>
      <c r="V340" s="306"/>
      <c r="W340" s="305"/>
      <c r="X340" s="306"/>
      <c r="Y34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0" s="352"/>
      <c r="AA340" s="306"/>
      <c r="AB340" s="306"/>
      <c r="AC340" s="306"/>
      <c r="AD340" s="306"/>
      <c r="AE340" s="306"/>
      <c r="AF340" s="306"/>
      <c r="AG340" s="306"/>
      <c r="AH340" s="306"/>
      <c r="AI340" s="306"/>
      <c r="AJ340" s="306"/>
      <c r="AK340" s="306"/>
      <c r="AL340" s="306"/>
      <c r="AM340" s="306"/>
      <c r="AN340" s="306"/>
      <c r="AO340" s="306"/>
      <c r="AP340" s="306"/>
      <c r="AQ340" s="306"/>
      <c r="AR340" s="305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</row>
    <row r="341" spans="1:100" s="8" customFormat="1" ht="38.25" customHeight="1" x14ac:dyDescent="0.2">
      <c r="A341" s="328" t="s">
        <v>1710</v>
      </c>
      <c r="B341" s="328"/>
      <c r="C341" s="320"/>
      <c r="D341" s="328" t="s">
        <v>2575</v>
      </c>
      <c r="E341" s="328" t="s">
        <v>115</v>
      </c>
      <c r="F341" s="312" t="s">
        <v>2576</v>
      </c>
      <c r="G341" s="415" t="s">
        <v>2577</v>
      </c>
      <c r="H341" s="415" t="s">
        <v>2074</v>
      </c>
      <c r="I341" s="379">
        <v>298400</v>
      </c>
      <c r="J341" s="321">
        <f>-K2343/0.0833333333333333</f>
        <v>0</v>
      </c>
      <c r="K341" s="321"/>
      <c r="L341" s="322">
        <v>43656</v>
      </c>
      <c r="M341" s="322">
        <v>43657</v>
      </c>
      <c r="N341" s="322">
        <v>44752</v>
      </c>
      <c r="O341" s="333">
        <f>YEAR(N341)</f>
        <v>2022</v>
      </c>
      <c r="P341" s="324">
        <f>MONTH(N341)</f>
        <v>7</v>
      </c>
      <c r="Q341" s="334" t="str">
        <f>IF(P341&gt;9,CONCATENATE(O341,P341),CONCATENATE(O341,"0",P341))</f>
        <v>202207</v>
      </c>
      <c r="R341" s="311">
        <v>0</v>
      </c>
      <c r="S341" s="326">
        <v>0</v>
      </c>
      <c r="T341" s="326">
        <v>0</v>
      </c>
      <c r="U341" s="415"/>
      <c r="V341" s="306"/>
      <c r="W341" s="305"/>
      <c r="X341" s="306"/>
      <c r="Y34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1" s="352"/>
      <c r="AA341" s="306"/>
      <c r="AB341" s="306"/>
      <c r="AC341" s="306"/>
      <c r="AD341" s="306"/>
      <c r="AE341" s="306"/>
      <c r="AF341" s="306"/>
      <c r="AG341" s="306"/>
      <c r="AH341" s="306"/>
      <c r="AI341" s="306"/>
      <c r="AJ341" s="306"/>
      <c r="AK341" s="306"/>
      <c r="AL341" s="306"/>
      <c r="AM341" s="306"/>
      <c r="AN341" s="306"/>
      <c r="AO341" s="306"/>
      <c r="AP341" s="306"/>
      <c r="AQ341" s="306"/>
      <c r="AR341" s="305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</row>
    <row r="342" spans="1:100" s="8" customFormat="1" ht="38.25" customHeight="1" thickBot="1" x14ac:dyDescent="0.25">
      <c r="A342" s="328" t="s">
        <v>1710</v>
      </c>
      <c r="B342" s="328"/>
      <c r="C342" s="320"/>
      <c r="D342" s="442" t="s">
        <v>2459</v>
      </c>
      <c r="E342" s="328" t="s">
        <v>124</v>
      </c>
      <c r="F342" s="312" t="s">
        <v>2460</v>
      </c>
      <c r="G342" s="415" t="s">
        <v>1864</v>
      </c>
      <c r="H342" s="415" t="s">
        <v>2461</v>
      </c>
      <c r="I342" s="379">
        <v>105948</v>
      </c>
      <c r="J342" s="321">
        <f>-K2288/0.0833333333333333</f>
        <v>0</v>
      </c>
      <c r="K342" s="321"/>
      <c r="L342" s="322">
        <v>43663</v>
      </c>
      <c r="M342" s="322">
        <v>43663</v>
      </c>
      <c r="N342" s="323">
        <v>44758</v>
      </c>
      <c r="O342" s="324">
        <f>YEAR(N342)</f>
        <v>2022</v>
      </c>
      <c r="P342" s="324">
        <f>MONTH(N342)</f>
        <v>7</v>
      </c>
      <c r="Q342" s="325" t="str">
        <f>IF(P342&gt;9,CONCATENATE(O342,P342),CONCATENATE(O342,"0",P342))</f>
        <v>202207</v>
      </c>
      <c r="R342" s="311" t="s">
        <v>278</v>
      </c>
      <c r="S342" s="326">
        <v>0</v>
      </c>
      <c r="T342" s="326">
        <v>0</v>
      </c>
      <c r="U342" s="415"/>
      <c r="V342" s="305"/>
      <c r="W342" s="305"/>
      <c r="X342" s="305"/>
      <c r="Y34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2" s="305"/>
      <c r="AA342" s="305"/>
      <c r="AB342" s="305"/>
      <c r="AC342" s="305"/>
      <c r="AD342" s="305"/>
      <c r="AE342" s="305"/>
      <c r="AF342" s="305"/>
      <c r="AG342" s="305"/>
      <c r="AH342" s="305"/>
      <c r="AI342" s="305"/>
      <c r="AJ342" s="305"/>
      <c r="AK342" s="305"/>
      <c r="AL342" s="305"/>
      <c r="AM342" s="305"/>
      <c r="AN342" s="305"/>
      <c r="AO342" s="305"/>
      <c r="AP342" s="305"/>
      <c r="AQ342" s="305"/>
      <c r="AR342" s="306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</row>
    <row r="343" spans="1:100" s="7" customFormat="1" ht="38.25" customHeight="1" thickBot="1" x14ac:dyDescent="0.25">
      <c r="A343" s="328" t="s">
        <v>1710</v>
      </c>
      <c r="B343" s="328"/>
      <c r="C343" s="320"/>
      <c r="D343" s="442" t="s">
        <v>2086</v>
      </c>
      <c r="E343" s="328" t="s">
        <v>125</v>
      </c>
      <c r="F343" s="312" t="s">
        <v>2087</v>
      </c>
      <c r="G343" s="415" t="s">
        <v>2088</v>
      </c>
      <c r="H343" s="431" t="s">
        <v>2089</v>
      </c>
      <c r="I343" s="379">
        <v>620131</v>
      </c>
      <c r="J343" s="321">
        <f>-K2234/0.0833333333333333</f>
        <v>0</v>
      </c>
      <c r="K343" s="321"/>
      <c r="L343" s="322">
        <v>43376</v>
      </c>
      <c r="M343" s="322">
        <v>43376</v>
      </c>
      <c r="N343" s="322">
        <v>45201</v>
      </c>
      <c r="O343" s="333">
        <f>YEAR(N343)</f>
        <v>2023</v>
      </c>
      <c r="P343" s="324">
        <f>MONTH(N343)</f>
        <v>10</v>
      </c>
      <c r="Q343" s="334" t="str">
        <f>IF(P343&gt;9,CONCATENATE(O343,P343),CONCATENATE(O343,"0",P343))</f>
        <v>202310</v>
      </c>
      <c r="R343" s="311" t="s">
        <v>278</v>
      </c>
      <c r="S343" s="326">
        <v>0</v>
      </c>
      <c r="T343" s="326">
        <v>0</v>
      </c>
      <c r="U343" s="423"/>
      <c r="V343" s="306"/>
      <c r="W343" s="305"/>
      <c r="X343" s="306"/>
      <c r="Y34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3" s="352"/>
      <c r="AA343" s="305"/>
      <c r="AB343" s="305"/>
      <c r="AC343" s="305"/>
      <c r="AD343" s="305"/>
      <c r="AE343" s="305"/>
      <c r="AF343" s="305"/>
      <c r="AG343" s="305"/>
      <c r="AH343" s="305"/>
      <c r="AI343" s="305"/>
      <c r="AJ343" s="305"/>
      <c r="AK343" s="305"/>
      <c r="AL343" s="305"/>
      <c r="AM343" s="305"/>
      <c r="AN343" s="305"/>
      <c r="AO343" s="305"/>
      <c r="AP343" s="305"/>
      <c r="AQ343" s="305"/>
      <c r="AR343" s="306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</row>
    <row r="344" spans="1:100" s="7" customFormat="1" ht="38.25" customHeight="1" x14ac:dyDescent="0.2">
      <c r="A344" s="328" t="s">
        <v>1710</v>
      </c>
      <c r="B344" s="328"/>
      <c r="C344" s="320"/>
      <c r="D344" s="327" t="s">
        <v>2655</v>
      </c>
      <c r="E344" s="328" t="s">
        <v>124</v>
      </c>
      <c r="F344" s="312" t="s">
        <v>2656</v>
      </c>
      <c r="G344" s="415" t="s">
        <v>2657</v>
      </c>
      <c r="H344" s="415" t="s">
        <v>2658</v>
      </c>
      <c r="I344" s="379">
        <v>18336433</v>
      </c>
      <c r="J344" s="321">
        <f>-K2358/0.0833333333333333</f>
        <v>0</v>
      </c>
      <c r="K344" s="321"/>
      <c r="L344" s="322">
        <v>43726</v>
      </c>
      <c r="M344" s="322">
        <v>43831</v>
      </c>
      <c r="N344" s="322">
        <v>45291</v>
      </c>
      <c r="O344" s="333">
        <f>YEAR(N344)</f>
        <v>2023</v>
      </c>
      <c r="P344" s="324">
        <f>MONTH(N344)</f>
        <v>12</v>
      </c>
      <c r="Q344" s="334" t="str">
        <f>IF(P344&gt;9,CONCATENATE(O344,P344),CONCATENATE(O344,"0",P344))</f>
        <v>202312</v>
      </c>
      <c r="R344" s="311" t="s">
        <v>278</v>
      </c>
      <c r="S344" s="326">
        <v>0.11</v>
      </c>
      <c r="T344" s="326">
        <v>0.12</v>
      </c>
      <c r="U344" s="415"/>
      <c r="V344" s="306"/>
      <c r="W344" s="305"/>
      <c r="X344" s="306"/>
      <c r="Y34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4" s="352"/>
      <c r="AA344" s="306"/>
      <c r="AB344" s="306"/>
      <c r="AC344" s="306"/>
      <c r="AD344" s="306"/>
      <c r="AE344" s="306"/>
      <c r="AF344" s="306"/>
      <c r="AG344" s="306"/>
      <c r="AH344" s="306"/>
      <c r="AI344" s="306"/>
      <c r="AJ344" s="306"/>
      <c r="AK344" s="306"/>
      <c r="AL344" s="306"/>
      <c r="AM344" s="306"/>
      <c r="AN344" s="306"/>
      <c r="AO344" s="306"/>
      <c r="AP344" s="306"/>
      <c r="AQ344" s="306"/>
      <c r="AR344" s="305"/>
    </row>
    <row r="345" spans="1:100" s="7" customFormat="1" ht="38.25" customHeight="1" x14ac:dyDescent="0.2">
      <c r="A345" s="328" t="s">
        <v>1710</v>
      </c>
      <c r="B345" s="328"/>
      <c r="C345" s="320"/>
      <c r="D345" s="328" t="s">
        <v>2644</v>
      </c>
      <c r="E345" s="328" t="s">
        <v>124</v>
      </c>
      <c r="F345" s="312" t="s">
        <v>2646</v>
      </c>
      <c r="G345" s="415" t="s">
        <v>2645</v>
      </c>
      <c r="H345" s="415" t="s">
        <v>2647</v>
      </c>
      <c r="I345" s="379">
        <v>22060929</v>
      </c>
      <c r="J345" s="321">
        <f>-K2358/0.0833333333333333</f>
        <v>0</v>
      </c>
      <c r="K345" s="321"/>
      <c r="L345" s="322">
        <v>43726</v>
      </c>
      <c r="M345" s="322">
        <v>43726</v>
      </c>
      <c r="N345" s="322">
        <v>45291</v>
      </c>
      <c r="O345" s="333">
        <f>YEAR(N345)</f>
        <v>2023</v>
      </c>
      <c r="P345" s="324">
        <f>MONTH(N345)</f>
        <v>12</v>
      </c>
      <c r="Q345" s="334" t="str">
        <f>IF(P345&gt;9,CONCATENATE(O345,P345),CONCATENATE(O345,"0",P345))</f>
        <v>202312</v>
      </c>
      <c r="R345" s="311" t="s">
        <v>278</v>
      </c>
      <c r="S345" s="326">
        <v>0.06</v>
      </c>
      <c r="T345" s="326">
        <v>0.1</v>
      </c>
      <c r="U345" s="415"/>
      <c r="V345" s="306"/>
      <c r="W345" s="305"/>
      <c r="X345" s="306"/>
      <c r="Y34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5" s="352"/>
      <c r="AA345" s="306"/>
      <c r="AB345" s="306"/>
      <c r="AC345" s="306"/>
      <c r="AD345" s="306"/>
      <c r="AE345" s="306"/>
      <c r="AF345" s="306"/>
      <c r="AG345" s="306"/>
      <c r="AH345" s="306"/>
      <c r="AI345" s="306"/>
      <c r="AJ345" s="306"/>
      <c r="AK345" s="306"/>
      <c r="AL345" s="306"/>
      <c r="AM345" s="306"/>
      <c r="AN345" s="306"/>
      <c r="AO345" s="306"/>
      <c r="AP345" s="306"/>
      <c r="AQ345" s="306"/>
      <c r="AR345" s="305"/>
    </row>
    <row r="346" spans="1:100" s="7" customFormat="1" ht="38.25" customHeight="1" x14ac:dyDescent="0.2">
      <c r="A346" s="328" t="s">
        <v>1710</v>
      </c>
      <c r="B346" s="328" t="s">
        <v>293</v>
      </c>
      <c r="C346" s="320" t="s">
        <v>294</v>
      </c>
      <c r="D346" s="328" t="s">
        <v>952</v>
      </c>
      <c r="E346" s="328" t="s">
        <v>125</v>
      </c>
      <c r="F346" s="312" t="s">
        <v>953</v>
      </c>
      <c r="G346" s="415" t="s">
        <v>954</v>
      </c>
      <c r="H346" s="415" t="s">
        <v>955</v>
      </c>
      <c r="I346" s="379">
        <v>2300000</v>
      </c>
      <c r="J346" s="256">
        <v>42795</v>
      </c>
      <c r="K346" s="256">
        <v>42796</v>
      </c>
      <c r="L346" s="256">
        <v>43754</v>
      </c>
      <c r="M346" s="322">
        <v>43804</v>
      </c>
      <c r="N346" s="322" t="s">
        <v>2787</v>
      </c>
      <c r="O346" s="333" t="e">
        <f>YEAR(N346)</f>
        <v>#VALUE!</v>
      </c>
      <c r="P346" s="374" t="e">
        <f>MONTH(N346)</f>
        <v>#VALUE!</v>
      </c>
      <c r="Q346" s="334" t="e">
        <f>IF(P346&gt;9,CONCATENATE(O346,P346),CONCATENATE(O346,"0",P346))</f>
        <v>#VALUE!</v>
      </c>
      <c r="R346" s="311" t="s">
        <v>278</v>
      </c>
      <c r="S346" s="326">
        <v>0</v>
      </c>
      <c r="T346" s="326">
        <v>0</v>
      </c>
      <c r="U346" s="415"/>
      <c r="V346" s="306"/>
      <c r="W346" s="306"/>
      <c r="X346" s="352"/>
      <c r="Y34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6" s="352"/>
      <c r="AA346" s="306"/>
      <c r="AB346" s="306"/>
      <c r="AC346" s="306"/>
      <c r="AD346" s="306"/>
      <c r="AE346" s="306"/>
      <c r="AF346" s="306"/>
      <c r="AG346" s="306"/>
      <c r="AH346" s="306"/>
      <c r="AI346" s="306"/>
      <c r="AJ346" s="306"/>
      <c r="AK346" s="306"/>
      <c r="AL346" s="306"/>
      <c r="AM346" s="306"/>
      <c r="AN346" s="306"/>
      <c r="AO346" s="306"/>
      <c r="AP346" s="306"/>
      <c r="AQ346" s="306"/>
      <c r="AR346" s="306"/>
    </row>
    <row r="347" spans="1:100" s="7" customFormat="1" ht="38.25" customHeight="1" x14ac:dyDescent="0.2">
      <c r="A347" s="319" t="s">
        <v>1711</v>
      </c>
      <c r="B347" s="319"/>
      <c r="C347" s="340"/>
      <c r="D347" s="316" t="s">
        <v>1712</v>
      </c>
      <c r="E347" s="319" t="s">
        <v>1713</v>
      </c>
      <c r="F347" s="277" t="s">
        <v>1714</v>
      </c>
      <c r="G347" s="416" t="s">
        <v>1715</v>
      </c>
      <c r="H347" s="416" t="s">
        <v>1716</v>
      </c>
      <c r="I347" s="381">
        <v>5444680</v>
      </c>
      <c r="J347" s="278">
        <f>-K2155/0.0833333333333333</f>
        <v>0</v>
      </c>
      <c r="K347" s="278"/>
      <c r="L347" s="322">
        <v>43768</v>
      </c>
      <c r="M347" s="279">
        <v>43709</v>
      </c>
      <c r="N347" s="279">
        <v>44347</v>
      </c>
      <c r="O347" s="296">
        <f>YEAR(N347)</f>
        <v>2021</v>
      </c>
      <c r="P347" s="452">
        <f>MONTH(N347)</f>
        <v>5</v>
      </c>
      <c r="Q347" s="292" t="str">
        <f>IF(P347&gt;9,CONCATENATE(O347,P347),CONCATENATE(O347,"0",P347))</f>
        <v>202105</v>
      </c>
      <c r="R347" s="275">
        <v>0</v>
      </c>
      <c r="S347" s="281">
        <v>0</v>
      </c>
      <c r="T347" s="281">
        <v>0</v>
      </c>
      <c r="U347" s="416"/>
      <c r="V347" s="315"/>
      <c r="W347" s="315"/>
      <c r="X347" s="332"/>
      <c r="Y34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7" s="332"/>
      <c r="AA347" s="315"/>
      <c r="AB347" s="315"/>
      <c r="AC347" s="315"/>
      <c r="AD347" s="315"/>
      <c r="AE347" s="315"/>
      <c r="AF347" s="315"/>
      <c r="AG347" s="315"/>
      <c r="AH347" s="315"/>
      <c r="AI347" s="315"/>
      <c r="AJ347" s="315"/>
      <c r="AK347" s="315"/>
      <c r="AL347" s="315"/>
      <c r="AM347" s="315"/>
      <c r="AN347" s="315"/>
      <c r="AO347" s="315"/>
      <c r="AP347" s="315"/>
      <c r="AQ347" s="315"/>
      <c r="AR347" s="315"/>
    </row>
    <row r="348" spans="1:100" s="7" customFormat="1" ht="38.25" customHeight="1" x14ac:dyDescent="0.2">
      <c r="A348" s="329" t="s">
        <v>1711</v>
      </c>
      <c r="B348" s="329"/>
      <c r="C348" s="320"/>
      <c r="D348" s="327" t="s">
        <v>1226</v>
      </c>
      <c r="E348" s="329" t="s">
        <v>126</v>
      </c>
      <c r="F348" s="317" t="s">
        <v>25</v>
      </c>
      <c r="G348" s="423" t="s">
        <v>1227</v>
      </c>
      <c r="H348" s="423" t="s">
        <v>1228</v>
      </c>
      <c r="I348" s="383">
        <v>1891385</v>
      </c>
      <c r="J348" s="335">
        <f>-K1874/0.0833333333333333</f>
        <v>0</v>
      </c>
      <c r="K348" s="335"/>
      <c r="L348" s="318">
        <v>42644</v>
      </c>
      <c r="M348" s="318">
        <v>42644</v>
      </c>
      <c r="N348" s="318">
        <v>44469</v>
      </c>
      <c r="O348" s="336">
        <f>YEAR(N348)</f>
        <v>2021</v>
      </c>
      <c r="P348" s="324">
        <f>MONTH(N348)</f>
        <v>9</v>
      </c>
      <c r="Q348" s="337" t="str">
        <f>IF(P348&gt;9,CONCATENATE(O348,P348),CONCATENATE(O348,"0",P348))</f>
        <v>202109</v>
      </c>
      <c r="R348" s="311" t="s">
        <v>971</v>
      </c>
      <c r="S348" s="338">
        <v>0</v>
      </c>
      <c r="T348" s="338">
        <v>0</v>
      </c>
      <c r="U348" s="423"/>
      <c r="V348" s="305"/>
      <c r="W348" s="305"/>
      <c r="X348" s="305"/>
      <c r="Y34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8" s="352"/>
      <c r="AA348" s="306"/>
      <c r="AB348" s="306"/>
      <c r="AC348" s="306"/>
      <c r="AD348" s="306"/>
      <c r="AE348" s="306"/>
      <c r="AF348" s="306"/>
      <c r="AG348" s="306"/>
      <c r="AH348" s="306"/>
      <c r="AI348" s="306"/>
      <c r="AJ348" s="306"/>
      <c r="AK348" s="306"/>
      <c r="AL348" s="306"/>
      <c r="AM348" s="306"/>
      <c r="AN348" s="306"/>
      <c r="AO348" s="306"/>
      <c r="AP348" s="306"/>
      <c r="AQ348" s="306"/>
      <c r="AR348" s="306"/>
    </row>
    <row r="349" spans="1:100" s="7" customFormat="1" ht="38.25" customHeight="1" x14ac:dyDescent="0.2">
      <c r="A349" s="329" t="s">
        <v>1711</v>
      </c>
      <c r="B349" s="329"/>
      <c r="C349" s="320"/>
      <c r="D349" s="327" t="s">
        <v>1229</v>
      </c>
      <c r="E349" s="329" t="s">
        <v>126</v>
      </c>
      <c r="F349" s="317" t="s">
        <v>25</v>
      </c>
      <c r="G349" s="423" t="s">
        <v>1230</v>
      </c>
      <c r="H349" s="423" t="s">
        <v>1231</v>
      </c>
      <c r="I349" s="383">
        <v>600273</v>
      </c>
      <c r="J349" s="335">
        <f>-K1875/0.0833333333333333</f>
        <v>0</v>
      </c>
      <c r="K349" s="335"/>
      <c r="L349" s="318">
        <v>42644</v>
      </c>
      <c r="M349" s="318">
        <v>42644</v>
      </c>
      <c r="N349" s="318">
        <v>44469</v>
      </c>
      <c r="O349" s="336">
        <f>YEAR(N349)</f>
        <v>2021</v>
      </c>
      <c r="P349" s="324">
        <f>MONTH(N349)</f>
        <v>9</v>
      </c>
      <c r="Q349" s="337" t="str">
        <f>IF(P349&gt;9,CONCATENATE(O349,P349),CONCATENATE(O349,"0",P349))</f>
        <v>202109</v>
      </c>
      <c r="R349" s="311" t="s">
        <v>971</v>
      </c>
      <c r="S349" s="338">
        <v>0</v>
      </c>
      <c r="T349" s="338">
        <v>0</v>
      </c>
      <c r="U349" s="423"/>
      <c r="V349" s="305"/>
      <c r="W349" s="305"/>
      <c r="X349" s="305"/>
      <c r="Y34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9" s="352"/>
      <c r="AA349" s="306"/>
      <c r="AB349" s="306"/>
      <c r="AC349" s="306"/>
      <c r="AD349" s="306"/>
      <c r="AE349" s="306"/>
      <c r="AF349" s="306"/>
      <c r="AG349" s="306"/>
      <c r="AH349" s="306"/>
      <c r="AI349" s="306"/>
      <c r="AJ349" s="306"/>
      <c r="AK349" s="306"/>
      <c r="AL349" s="306"/>
      <c r="AM349" s="306"/>
      <c r="AN349" s="306"/>
      <c r="AO349" s="306"/>
      <c r="AP349" s="306"/>
      <c r="AQ349" s="306"/>
      <c r="AR349" s="306"/>
    </row>
    <row r="350" spans="1:100" s="7" customFormat="1" ht="38.25" customHeight="1" x14ac:dyDescent="0.2">
      <c r="A350" s="319" t="s">
        <v>1711</v>
      </c>
      <c r="B350" s="319"/>
      <c r="C350" s="340"/>
      <c r="D350" s="327" t="s">
        <v>2509</v>
      </c>
      <c r="E350" s="328" t="s">
        <v>114</v>
      </c>
      <c r="F350" s="312" t="s">
        <v>2510</v>
      </c>
      <c r="G350" s="416" t="s">
        <v>2511</v>
      </c>
      <c r="H350" s="416" t="s">
        <v>2512</v>
      </c>
      <c r="I350" s="381">
        <v>12967444</v>
      </c>
      <c r="J350" s="278">
        <f>-K2303/0.0833333333333333</f>
        <v>0</v>
      </c>
      <c r="K350" s="278"/>
      <c r="L350" s="322">
        <v>43628</v>
      </c>
      <c r="M350" s="279">
        <v>43628</v>
      </c>
      <c r="N350" s="279">
        <v>45454</v>
      </c>
      <c r="O350" s="296">
        <f>YEAR(N350)</f>
        <v>2024</v>
      </c>
      <c r="P350" s="452">
        <f>MONTH(N350)</f>
        <v>6</v>
      </c>
      <c r="Q350" s="292" t="str">
        <f>IF(P350&gt;9,CONCATENATE(O350,P350),CONCATENATE(O350,"0",P350))</f>
        <v>202406</v>
      </c>
      <c r="R350" s="311" t="s">
        <v>2513</v>
      </c>
      <c r="S350" s="281">
        <v>0</v>
      </c>
      <c r="T350" s="281">
        <v>0</v>
      </c>
      <c r="U350" s="416"/>
      <c r="V350" s="315"/>
      <c r="W350" s="315"/>
      <c r="X350" s="332"/>
      <c r="Y35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0" s="332"/>
      <c r="AA350" s="315"/>
      <c r="AB350" s="315"/>
      <c r="AC350" s="315"/>
      <c r="AD350" s="315"/>
      <c r="AE350" s="315"/>
      <c r="AF350" s="315"/>
      <c r="AG350" s="315"/>
      <c r="AH350" s="315"/>
      <c r="AI350" s="315"/>
      <c r="AJ350" s="315"/>
      <c r="AK350" s="315"/>
      <c r="AL350" s="315"/>
      <c r="AM350" s="315"/>
      <c r="AN350" s="315"/>
      <c r="AO350" s="315"/>
      <c r="AP350" s="315"/>
      <c r="AQ350" s="315"/>
      <c r="AR350" s="315"/>
    </row>
    <row r="351" spans="1:100" s="7" customFormat="1" ht="38.25" customHeight="1" x14ac:dyDescent="0.2">
      <c r="A351" s="328" t="s">
        <v>48</v>
      </c>
      <c r="B351" s="328"/>
      <c r="C351" s="320"/>
      <c r="D351" s="328" t="s">
        <v>1790</v>
      </c>
      <c r="E351" s="328" t="s">
        <v>115</v>
      </c>
      <c r="F351" s="312" t="s">
        <v>1791</v>
      </c>
      <c r="G351" s="415" t="s">
        <v>1792</v>
      </c>
      <c r="H351" s="415" t="s">
        <v>1499</v>
      </c>
      <c r="I351" s="379">
        <v>950000</v>
      </c>
      <c r="J351" s="321">
        <f>-K2268/0.0833333333333333</f>
        <v>0</v>
      </c>
      <c r="K351" s="321"/>
      <c r="L351" s="322">
        <v>43418</v>
      </c>
      <c r="M351" s="322">
        <v>43416</v>
      </c>
      <c r="N351" s="322">
        <v>43780</v>
      </c>
      <c r="O351" s="333">
        <f>YEAR(N351)</f>
        <v>2019</v>
      </c>
      <c r="P351" s="324">
        <f>MONTH(N351)</f>
        <v>11</v>
      </c>
      <c r="Q351" s="334" t="str">
        <f>IF(P351&gt;9,CONCATENATE(O351,P351),CONCATENATE(O351,"0",P351))</f>
        <v>201911</v>
      </c>
      <c r="R351" s="311">
        <v>0</v>
      </c>
      <c r="S351" s="326">
        <v>0</v>
      </c>
      <c r="T351" s="326">
        <v>0</v>
      </c>
      <c r="U351" s="415"/>
      <c r="V351" s="306"/>
      <c r="W351" s="305"/>
      <c r="X351" s="306"/>
      <c r="Y35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1" s="352"/>
      <c r="AA351" s="306"/>
      <c r="AB351" s="306"/>
      <c r="AC351" s="306"/>
      <c r="AD351" s="306"/>
      <c r="AE351" s="306"/>
      <c r="AF351" s="306"/>
      <c r="AG351" s="306"/>
      <c r="AH351" s="306"/>
      <c r="AI351" s="306"/>
      <c r="AJ351" s="306"/>
      <c r="AK351" s="306"/>
      <c r="AL351" s="306"/>
      <c r="AM351" s="306"/>
      <c r="AN351" s="306"/>
      <c r="AO351" s="306"/>
      <c r="AP351" s="306"/>
      <c r="AQ351" s="306"/>
      <c r="AR351" s="305"/>
    </row>
    <row r="352" spans="1:100" s="7" customFormat="1" ht="38.25" customHeight="1" x14ac:dyDescent="0.2">
      <c r="A352" s="314" t="s">
        <v>48</v>
      </c>
      <c r="B352" s="328"/>
      <c r="C352" s="320"/>
      <c r="D352" s="329" t="s">
        <v>1466</v>
      </c>
      <c r="E352" s="329" t="s">
        <v>114</v>
      </c>
      <c r="F352" s="317" t="s">
        <v>1469</v>
      </c>
      <c r="G352" s="423" t="s">
        <v>1467</v>
      </c>
      <c r="H352" s="423" t="s">
        <v>1468</v>
      </c>
      <c r="I352" s="383">
        <v>24990</v>
      </c>
      <c r="J352" s="335">
        <f>-K2064/0.0833333333333333</f>
        <v>0</v>
      </c>
      <c r="K352" s="335"/>
      <c r="L352" s="318">
        <v>43042</v>
      </c>
      <c r="M352" s="318">
        <v>43052</v>
      </c>
      <c r="N352" s="318">
        <v>43781</v>
      </c>
      <c r="O352" s="336">
        <f>YEAR(N352)</f>
        <v>2019</v>
      </c>
      <c r="P352" s="324">
        <f>MONTH(N352)</f>
        <v>11</v>
      </c>
      <c r="Q352" s="337" t="str">
        <f>IF(P352&gt;9,CONCATENATE(O352,P352),CONCATENATE(O352,"0",P352))</f>
        <v>201911</v>
      </c>
      <c r="R352" s="275" t="s">
        <v>278</v>
      </c>
      <c r="S352" s="338">
        <v>0</v>
      </c>
      <c r="T352" s="338">
        <v>0</v>
      </c>
      <c r="U352" s="415"/>
      <c r="V352" s="306"/>
      <c r="W352" s="305"/>
      <c r="X352" s="352"/>
      <c r="Y35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</row>
    <row r="353" spans="1:100" s="7" customFormat="1" ht="38.25" customHeight="1" x14ac:dyDescent="0.2">
      <c r="A353" s="329" t="s">
        <v>48</v>
      </c>
      <c r="B353" s="328"/>
      <c r="C353" s="320"/>
      <c r="D353" s="329" t="s">
        <v>1425</v>
      </c>
      <c r="E353" s="314" t="s">
        <v>120</v>
      </c>
      <c r="F353" s="317" t="s">
        <v>1427</v>
      </c>
      <c r="G353" s="423" t="s">
        <v>1426</v>
      </c>
      <c r="H353" s="423" t="s">
        <v>1428</v>
      </c>
      <c r="I353" s="383">
        <v>48000</v>
      </c>
      <c r="J353" s="335">
        <f>-K2054/0.0833333333333333</f>
        <v>0</v>
      </c>
      <c r="K353" s="335"/>
      <c r="L353" s="318">
        <v>43061</v>
      </c>
      <c r="M353" s="318">
        <v>43066</v>
      </c>
      <c r="N353" s="318">
        <v>43795</v>
      </c>
      <c r="O353" s="336">
        <f>YEAR(N353)</f>
        <v>2019</v>
      </c>
      <c r="P353" s="324">
        <f>MONTH(N353)</f>
        <v>11</v>
      </c>
      <c r="Q353" s="337" t="str">
        <f>IF(P353&gt;9,CONCATENATE(O353,P353),CONCATENATE(O353,"0",P353))</f>
        <v>201911</v>
      </c>
      <c r="R353" s="311">
        <v>0</v>
      </c>
      <c r="S353" s="338">
        <v>0</v>
      </c>
      <c r="T353" s="338">
        <v>0</v>
      </c>
      <c r="U353" s="415"/>
      <c r="V353" s="306"/>
      <c r="W353" s="305"/>
      <c r="X353" s="306"/>
      <c r="Y35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3" s="352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6"/>
    </row>
    <row r="354" spans="1:100" s="7" customFormat="1" ht="38.25" customHeight="1" x14ac:dyDescent="0.2">
      <c r="A354" s="328" t="s">
        <v>48</v>
      </c>
      <c r="B354" s="328"/>
      <c r="C354" s="320"/>
      <c r="D354" s="327" t="s">
        <v>2071</v>
      </c>
      <c r="E354" s="328" t="s">
        <v>120</v>
      </c>
      <c r="F354" s="312" t="s">
        <v>2072</v>
      </c>
      <c r="G354" s="415" t="s">
        <v>2073</v>
      </c>
      <c r="H354" s="415" t="s">
        <v>2074</v>
      </c>
      <c r="I354" s="379">
        <v>2279168</v>
      </c>
      <c r="J354" s="321">
        <f>-K2308/0.0833333333333333</f>
        <v>0</v>
      </c>
      <c r="K354" s="321"/>
      <c r="L354" s="322">
        <v>43502</v>
      </c>
      <c r="M354" s="322">
        <v>43443</v>
      </c>
      <c r="N354" s="323">
        <v>43807</v>
      </c>
      <c r="O354" s="324">
        <f>YEAR(N354)</f>
        <v>2019</v>
      </c>
      <c r="P354" s="324">
        <f>MONTH(N354)</f>
        <v>12</v>
      </c>
      <c r="Q354" s="325" t="str">
        <f>IF(P354&gt;9,CONCATENATE(O354,P354),CONCATENATE(O354,"0",P354))</f>
        <v>201912</v>
      </c>
      <c r="R354" s="311" t="s">
        <v>162</v>
      </c>
      <c r="S354" s="326">
        <v>0.27</v>
      </c>
      <c r="T354" s="326">
        <v>0.09</v>
      </c>
      <c r="U354" s="415"/>
      <c r="V354" s="306"/>
      <c r="W354" s="305"/>
      <c r="X354" s="306"/>
      <c r="Y35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4" s="305"/>
      <c r="AA354" s="305"/>
      <c r="AB354" s="305"/>
      <c r="AC354" s="305"/>
      <c r="AD354" s="305"/>
      <c r="AE354" s="305"/>
      <c r="AF354" s="305"/>
      <c r="AG354" s="305"/>
      <c r="AH354" s="305"/>
      <c r="AI354" s="305"/>
      <c r="AJ354" s="305"/>
      <c r="AK354" s="305"/>
      <c r="AL354" s="305"/>
      <c r="AM354" s="305"/>
      <c r="AN354" s="305"/>
      <c r="AO354" s="305"/>
      <c r="AP354" s="305"/>
      <c r="AQ354" s="305"/>
      <c r="AR354" s="306"/>
    </row>
    <row r="355" spans="1:100" s="7" customFormat="1" ht="38.25" customHeight="1" x14ac:dyDescent="0.2">
      <c r="A355" s="328" t="s">
        <v>48</v>
      </c>
      <c r="B355" s="328"/>
      <c r="C355" s="320"/>
      <c r="D355" s="327" t="s">
        <v>2075</v>
      </c>
      <c r="E355" s="328" t="s">
        <v>117</v>
      </c>
      <c r="F355" s="312" t="s">
        <v>2076</v>
      </c>
      <c r="G355" s="415" t="s">
        <v>2077</v>
      </c>
      <c r="H355" s="415" t="s">
        <v>1927</v>
      </c>
      <c r="I355" s="379">
        <v>800000</v>
      </c>
      <c r="J355" s="321">
        <f>-K2310/0.0833333333333333</f>
        <v>0</v>
      </c>
      <c r="K355" s="321"/>
      <c r="L355" s="322">
        <v>43502</v>
      </c>
      <c r="M355" s="322">
        <v>43488</v>
      </c>
      <c r="N355" s="323">
        <v>43821</v>
      </c>
      <c r="O355" s="324">
        <f>YEAR(N355)</f>
        <v>2019</v>
      </c>
      <c r="P355" s="324">
        <f>MONTH(N355)</f>
        <v>12</v>
      </c>
      <c r="Q355" s="325" t="str">
        <f>IF(P355&gt;9,CONCATENATE(O355,P355),CONCATENATE(O355,"0",P355))</f>
        <v>201912</v>
      </c>
      <c r="R355" s="311" t="s">
        <v>162</v>
      </c>
      <c r="S355" s="326">
        <v>0.03</v>
      </c>
      <c r="T355" s="326">
        <v>0.03</v>
      </c>
      <c r="U355" s="415"/>
      <c r="V355" s="306"/>
      <c r="W355" s="305"/>
      <c r="X355" s="306"/>
      <c r="Y35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5" s="305"/>
      <c r="AA355" s="305"/>
      <c r="AB355" s="305"/>
      <c r="AC355" s="305"/>
      <c r="AD355" s="305"/>
      <c r="AE355" s="305"/>
      <c r="AF355" s="305"/>
      <c r="AG355" s="305"/>
      <c r="AH355" s="305"/>
      <c r="AI355" s="305"/>
      <c r="AJ355" s="305"/>
      <c r="AK355" s="305"/>
      <c r="AL355" s="305"/>
      <c r="AM355" s="305"/>
      <c r="AN355" s="305"/>
      <c r="AO355" s="305"/>
      <c r="AP355" s="305"/>
      <c r="AQ355" s="305"/>
      <c r="AR355" s="306"/>
    </row>
    <row r="356" spans="1:100" s="7" customFormat="1" ht="38.25" customHeight="1" x14ac:dyDescent="0.2">
      <c r="A356" s="328" t="s">
        <v>48</v>
      </c>
      <c r="B356" s="319"/>
      <c r="C356" s="340"/>
      <c r="D356" s="329" t="s">
        <v>2478</v>
      </c>
      <c r="E356" s="329" t="s">
        <v>126</v>
      </c>
      <c r="F356" s="312" t="s">
        <v>389</v>
      </c>
      <c r="G356" s="417" t="s">
        <v>2479</v>
      </c>
      <c r="H356" s="417" t="s">
        <v>390</v>
      </c>
      <c r="I356" s="382">
        <v>455000</v>
      </c>
      <c r="J356" s="273">
        <f>-K2309/0.0833333333333333</f>
        <v>0</v>
      </c>
      <c r="K356" s="273"/>
      <c r="L356" s="274">
        <v>43663</v>
      </c>
      <c r="M356" s="274">
        <v>43641</v>
      </c>
      <c r="N356" s="274">
        <v>43823</v>
      </c>
      <c r="O356" s="295">
        <f>YEAR(N356)</f>
        <v>2019</v>
      </c>
      <c r="P356" s="294">
        <f>MONTH(N356)</f>
        <v>12</v>
      </c>
      <c r="Q356" s="291" t="str">
        <f>IF(P356&gt;9,CONCATENATE(O356,P356),CONCATENATE(O356,"0",P356))</f>
        <v>201912</v>
      </c>
      <c r="R356" s="275">
        <v>0</v>
      </c>
      <c r="S356" s="276">
        <v>0</v>
      </c>
      <c r="T356" s="276">
        <v>0</v>
      </c>
      <c r="U356" s="416"/>
      <c r="V356" s="315"/>
      <c r="W356" s="313"/>
      <c r="X356" s="332"/>
      <c r="Y35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6" s="313"/>
      <c r="AA356" s="313"/>
      <c r="AB356" s="313"/>
      <c r="AC356" s="313"/>
      <c r="AD356" s="313"/>
      <c r="AE356" s="313"/>
      <c r="AF356" s="313"/>
      <c r="AG356" s="313"/>
      <c r="AH356" s="313"/>
      <c r="AI356" s="313"/>
      <c r="AJ356" s="313"/>
      <c r="AK356" s="313"/>
      <c r="AL356" s="313"/>
      <c r="AM356" s="313"/>
      <c r="AN356" s="313"/>
      <c r="AO356" s="313"/>
      <c r="AP356" s="313"/>
      <c r="AQ356" s="313"/>
      <c r="AR356" s="306"/>
    </row>
    <row r="357" spans="1:100" s="7" customFormat="1" ht="38.25" customHeight="1" x14ac:dyDescent="0.2">
      <c r="A357" s="328" t="s">
        <v>48</v>
      </c>
      <c r="B357" s="319" t="s">
        <v>293</v>
      </c>
      <c r="C357" s="340" t="s">
        <v>294</v>
      </c>
      <c r="D357" s="316" t="s">
        <v>666</v>
      </c>
      <c r="E357" s="329" t="s">
        <v>126</v>
      </c>
      <c r="F357" s="312" t="s">
        <v>389</v>
      </c>
      <c r="G357" s="416" t="s">
        <v>2476</v>
      </c>
      <c r="H357" s="416" t="s">
        <v>2477</v>
      </c>
      <c r="I357" s="381">
        <v>95000</v>
      </c>
      <c r="J357" s="278">
        <f>-K2068/0.0833333333333333</f>
        <v>0</v>
      </c>
      <c r="K357" s="278"/>
      <c r="L357" s="274">
        <v>43663</v>
      </c>
      <c r="M357" s="274">
        <v>43641</v>
      </c>
      <c r="N357" s="274">
        <v>43823</v>
      </c>
      <c r="O357" s="294">
        <f>YEAR(N357)</f>
        <v>2019</v>
      </c>
      <c r="P357" s="294">
        <f>MONTH(N357)</f>
        <v>12</v>
      </c>
      <c r="Q357" s="286" t="str">
        <f>IF(P357&gt;9,CONCATENATE(O357,P357),CONCATENATE(O357,"0",P357))</f>
        <v>201912</v>
      </c>
      <c r="R357" s="275">
        <v>0</v>
      </c>
      <c r="S357" s="276">
        <v>0</v>
      </c>
      <c r="T357" s="276">
        <v>0</v>
      </c>
      <c r="U357" s="416"/>
      <c r="V357" s="315"/>
      <c r="W357" s="313"/>
      <c r="X357" s="315"/>
      <c r="Y35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7" s="305"/>
      <c r="AA357" s="306"/>
      <c r="AB357" s="306"/>
      <c r="AC357" s="306"/>
      <c r="AD357" s="306"/>
      <c r="AE357" s="306"/>
      <c r="AF357" s="306"/>
      <c r="AG357" s="306"/>
      <c r="AH357" s="306"/>
      <c r="AI357" s="306"/>
      <c r="AJ357" s="306"/>
      <c r="AK357" s="306"/>
      <c r="AL357" s="306"/>
      <c r="AM357" s="306"/>
      <c r="AN357" s="306"/>
      <c r="AO357" s="306"/>
      <c r="AP357" s="306"/>
      <c r="AQ357" s="306"/>
      <c r="AR357" s="306"/>
    </row>
    <row r="358" spans="1:100" s="7" customFormat="1" ht="38.25" customHeight="1" x14ac:dyDescent="0.2">
      <c r="A358" s="328" t="s">
        <v>48</v>
      </c>
      <c r="B358" s="328"/>
      <c r="C358" s="320"/>
      <c r="D358" s="327" t="s">
        <v>2805</v>
      </c>
      <c r="E358" s="328" t="s">
        <v>312</v>
      </c>
      <c r="F358" s="312" t="s">
        <v>25</v>
      </c>
      <c r="G358" s="415" t="s">
        <v>2806</v>
      </c>
      <c r="H358" s="415" t="s">
        <v>2807</v>
      </c>
      <c r="I358" s="379">
        <v>101020</v>
      </c>
      <c r="J358" s="321">
        <f>-K2379/0.0833333333333333</f>
        <v>0</v>
      </c>
      <c r="K358" s="321"/>
      <c r="L358" s="318">
        <v>43761</v>
      </c>
      <c r="M358" s="322">
        <v>43761</v>
      </c>
      <c r="N358" s="322">
        <v>43830</v>
      </c>
      <c r="O358" s="324">
        <f>YEAR(N358)</f>
        <v>2019</v>
      </c>
      <c r="P358" s="324">
        <f>MONTH(N358)</f>
        <v>12</v>
      </c>
      <c r="Q358" s="325" t="str">
        <f>IF(P358&gt;9,CONCATENATE(O358,P358),CONCATENATE(O358,"0",P358))</f>
        <v>201912</v>
      </c>
      <c r="R358" s="311">
        <v>0</v>
      </c>
      <c r="S358" s="326">
        <v>0</v>
      </c>
      <c r="T358" s="326">
        <v>0</v>
      </c>
      <c r="U358" s="415"/>
      <c r="V358" s="306"/>
      <c r="W358" s="305"/>
      <c r="X358" s="352"/>
      <c r="Y35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8" s="352"/>
      <c r="AA358" s="306"/>
      <c r="AB358" s="306"/>
      <c r="AC358" s="306"/>
      <c r="AD358" s="306"/>
      <c r="AE358" s="306"/>
      <c r="AF358" s="306"/>
      <c r="AG358" s="306"/>
      <c r="AH358" s="306"/>
      <c r="AI358" s="306"/>
      <c r="AJ358" s="306"/>
      <c r="AK358" s="306"/>
      <c r="AL358" s="306"/>
      <c r="AM358" s="306"/>
      <c r="AN358" s="306"/>
      <c r="AO358" s="306"/>
      <c r="AP358" s="306"/>
      <c r="AQ358" s="306"/>
      <c r="AR358" s="305"/>
    </row>
    <row r="359" spans="1:100" s="7" customFormat="1" ht="38.25" customHeight="1" x14ac:dyDescent="0.2">
      <c r="A359" s="328" t="s">
        <v>48</v>
      </c>
      <c r="B359" s="328"/>
      <c r="C359" s="320"/>
      <c r="D359" s="327" t="s">
        <v>2581</v>
      </c>
      <c r="E359" s="328" t="s">
        <v>130</v>
      </c>
      <c r="F359" s="312" t="s">
        <v>279</v>
      </c>
      <c r="G359" s="415" t="s">
        <v>2582</v>
      </c>
      <c r="H359" s="415" t="s">
        <v>1922</v>
      </c>
      <c r="I359" s="379">
        <v>7200000</v>
      </c>
      <c r="J359" s="321">
        <f>-K2357/0.0833333333333333</f>
        <v>0</v>
      </c>
      <c r="K359" s="321"/>
      <c r="L359" s="318">
        <v>43698</v>
      </c>
      <c r="M359" s="322">
        <v>43734</v>
      </c>
      <c r="N359" s="322">
        <v>43886</v>
      </c>
      <c r="O359" s="324">
        <f>YEAR(N359)</f>
        <v>2020</v>
      </c>
      <c r="P359" s="324">
        <f>MONTH(N359)</f>
        <v>2</v>
      </c>
      <c r="Q359" s="325" t="str">
        <f>IF(P359&gt;9,CONCATENATE(O359,P359),CONCATENATE(O359,"0",P359))</f>
        <v>202002</v>
      </c>
      <c r="R359" s="311">
        <v>0</v>
      </c>
      <c r="S359" s="326">
        <v>0</v>
      </c>
      <c r="T359" s="326">
        <v>0</v>
      </c>
      <c r="U359" s="415"/>
      <c r="V359" s="306"/>
      <c r="W359" s="305"/>
      <c r="X359" s="352"/>
      <c r="Y35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9" s="352"/>
      <c r="AA359" s="306"/>
      <c r="AB359" s="306"/>
      <c r="AC359" s="306"/>
      <c r="AD359" s="306"/>
      <c r="AE359" s="306"/>
      <c r="AF359" s="306"/>
      <c r="AG359" s="306"/>
      <c r="AH359" s="306"/>
      <c r="AI359" s="306"/>
      <c r="AJ359" s="306"/>
      <c r="AK359" s="306"/>
      <c r="AL359" s="306"/>
      <c r="AM359" s="306"/>
      <c r="AN359" s="306"/>
      <c r="AO359" s="306"/>
      <c r="AP359" s="306"/>
      <c r="AQ359" s="306"/>
      <c r="AR359" s="305"/>
    </row>
    <row r="360" spans="1:100" s="7" customFormat="1" ht="38.25" customHeight="1" x14ac:dyDescent="0.2">
      <c r="A360" s="328" t="s">
        <v>48</v>
      </c>
      <c r="B360" s="328"/>
      <c r="C360" s="320"/>
      <c r="D360" s="327" t="s">
        <v>2194</v>
      </c>
      <c r="E360" s="328" t="s">
        <v>1622</v>
      </c>
      <c r="F360" s="312" t="s">
        <v>2195</v>
      </c>
      <c r="G360" s="415" t="s">
        <v>2196</v>
      </c>
      <c r="H360" s="415" t="s">
        <v>109</v>
      </c>
      <c r="I360" s="379">
        <v>425000</v>
      </c>
      <c r="J360" s="321">
        <f>-K2337/0.0833333333333333</f>
        <v>0</v>
      </c>
      <c r="K360" s="321"/>
      <c r="L360" s="318">
        <v>43551</v>
      </c>
      <c r="M360" s="322">
        <v>43556</v>
      </c>
      <c r="N360" s="322">
        <v>43921</v>
      </c>
      <c r="O360" s="324" t="e">
        <f>YEAR(#REF!)</f>
        <v>#REF!</v>
      </c>
      <c r="P360" s="324" t="e">
        <f>MONTH(#REF!)</f>
        <v>#REF!</v>
      </c>
      <c r="Q360" s="325" t="e">
        <f>IF(P360&gt;9,CONCATENATE(O360,P360),CONCATENATE(O360,"0",P360))</f>
        <v>#REF!</v>
      </c>
      <c r="R360" s="311" t="s">
        <v>162</v>
      </c>
      <c r="S360" s="326">
        <v>0</v>
      </c>
      <c r="T360" s="326">
        <v>0</v>
      </c>
      <c r="U360" s="415"/>
      <c r="V360" s="306"/>
      <c r="W360" s="305"/>
      <c r="X360" s="352"/>
      <c r="Y36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0" s="352"/>
      <c r="AA360" s="306"/>
      <c r="AB360" s="306"/>
      <c r="AC360" s="306"/>
      <c r="AD360" s="306"/>
      <c r="AE360" s="306"/>
      <c r="AF360" s="306"/>
      <c r="AG360" s="306"/>
      <c r="AH360" s="306"/>
      <c r="AI360" s="306"/>
      <c r="AJ360" s="306"/>
      <c r="AK360" s="306"/>
      <c r="AL360" s="306"/>
      <c r="AM360" s="306"/>
      <c r="AN360" s="306"/>
      <c r="AO360" s="306"/>
      <c r="AP360" s="306"/>
      <c r="AQ360" s="306"/>
      <c r="AR360" s="305"/>
    </row>
    <row r="361" spans="1:100" s="7" customFormat="1" ht="38.25" customHeight="1" x14ac:dyDescent="0.2">
      <c r="A361" s="328" t="s">
        <v>48</v>
      </c>
      <c r="B361" s="328"/>
      <c r="C361" s="320"/>
      <c r="D361" s="327" t="s">
        <v>2201</v>
      </c>
      <c r="E361" s="328" t="s">
        <v>1622</v>
      </c>
      <c r="F361" s="312" t="s">
        <v>2195</v>
      </c>
      <c r="G361" s="415" t="s">
        <v>2196</v>
      </c>
      <c r="H361" s="415" t="s">
        <v>2202</v>
      </c>
      <c r="I361" s="379">
        <v>595000</v>
      </c>
      <c r="J361" s="321">
        <f>-K2330/0.0833333333333333</f>
        <v>0</v>
      </c>
      <c r="K361" s="321"/>
      <c r="L361" s="318">
        <v>43551</v>
      </c>
      <c r="M361" s="322">
        <v>43556</v>
      </c>
      <c r="N361" s="322">
        <v>43921</v>
      </c>
      <c r="O361" s="324">
        <f>YEAR(N361)</f>
        <v>2020</v>
      </c>
      <c r="P361" s="324">
        <f>MONTH(N361)</f>
        <v>3</v>
      </c>
      <c r="Q361" s="325" t="str">
        <f>IF(P361&gt;9,CONCATENATE(O361,P361),CONCATENATE(O361,"0",P361))</f>
        <v>202003</v>
      </c>
      <c r="R361" s="311" t="s">
        <v>162</v>
      </c>
      <c r="S361" s="326">
        <v>0</v>
      </c>
      <c r="T361" s="326">
        <v>0</v>
      </c>
      <c r="U361" s="415"/>
      <c r="V361" s="306"/>
      <c r="W361" s="305"/>
      <c r="X361" s="352"/>
      <c r="Y36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1" s="352"/>
      <c r="AA361" s="306"/>
      <c r="AB361" s="306"/>
      <c r="AC361" s="306"/>
      <c r="AD361" s="306"/>
      <c r="AE361" s="306"/>
      <c r="AF361" s="306"/>
      <c r="AG361" s="306"/>
      <c r="AH361" s="306"/>
      <c r="AI361" s="306"/>
      <c r="AJ361" s="306"/>
      <c r="AK361" s="306"/>
      <c r="AL361" s="306"/>
      <c r="AM361" s="306"/>
      <c r="AN361" s="306"/>
      <c r="AO361" s="306"/>
      <c r="AP361" s="306"/>
      <c r="AQ361" s="306"/>
      <c r="AR361" s="305"/>
    </row>
    <row r="362" spans="1:100" s="7" customFormat="1" ht="38.25" customHeight="1" x14ac:dyDescent="0.2">
      <c r="A362" s="328" t="s">
        <v>48</v>
      </c>
      <c r="B362" s="328"/>
      <c r="C362" s="320"/>
      <c r="D362" s="327" t="s">
        <v>2197</v>
      </c>
      <c r="E362" s="328" t="s">
        <v>1622</v>
      </c>
      <c r="F362" s="312" t="s">
        <v>2195</v>
      </c>
      <c r="G362" s="415" t="s">
        <v>2196</v>
      </c>
      <c r="H362" s="415" t="s">
        <v>2198</v>
      </c>
      <c r="I362" s="379">
        <v>285000</v>
      </c>
      <c r="J362" s="321">
        <f>-K2330/0.0833333333333333</f>
        <v>0</v>
      </c>
      <c r="K362" s="321"/>
      <c r="L362" s="318">
        <v>43551</v>
      </c>
      <c r="M362" s="322">
        <v>43556</v>
      </c>
      <c r="N362" s="322">
        <v>43921</v>
      </c>
      <c r="O362" s="324">
        <f>YEAR(N362)</f>
        <v>2020</v>
      </c>
      <c r="P362" s="324">
        <f>MONTH(N362)</f>
        <v>3</v>
      </c>
      <c r="Q362" s="325" t="str">
        <f>IF(P362&gt;9,CONCATENATE(O362,P362),CONCATENATE(O362,"0",P362))</f>
        <v>202003</v>
      </c>
      <c r="R362" s="311" t="s">
        <v>162</v>
      </c>
      <c r="S362" s="326">
        <v>0</v>
      </c>
      <c r="T362" s="326">
        <v>0</v>
      </c>
      <c r="U362" s="415"/>
      <c r="V362" s="306"/>
      <c r="W362" s="305"/>
      <c r="X362" s="352"/>
      <c r="Y36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2" s="352"/>
      <c r="AA362" s="306"/>
      <c r="AB362" s="306"/>
      <c r="AC362" s="306"/>
      <c r="AD362" s="306"/>
      <c r="AE362" s="306"/>
      <c r="AF362" s="306"/>
      <c r="AG362" s="306"/>
      <c r="AH362" s="306"/>
      <c r="AI362" s="306"/>
      <c r="AJ362" s="306"/>
      <c r="AK362" s="306"/>
      <c r="AL362" s="306"/>
      <c r="AM362" s="306"/>
      <c r="AN362" s="306"/>
      <c r="AO362" s="306"/>
      <c r="AP362" s="306"/>
      <c r="AQ362" s="306"/>
      <c r="AR362" s="305"/>
    </row>
    <row r="363" spans="1:100" s="7" customFormat="1" ht="38.25" customHeight="1" x14ac:dyDescent="0.2">
      <c r="A363" s="328" t="s">
        <v>48</v>
      </c>
      <c r="B363" s="328"/>
      <c r="C363" s="320"/>
      <c r="D363" s="327" t="s">
        <v>2199</v>
      </c>
      <c r="E363" s="328" t="s">
        <v>1622</v>
      </c>
      <c r="F363" s="312" t="s">
        <v>2195</v>
      </c>
      <c r="G363" s="415" t="s">
        <v>2196</v>
      </c>
      <c r="H363" s="415" t="s">
        <v>2200</v>
      </c>
      <c r="I363" s="379">
        <v>319000</v>
      </c>
      <c r="J363" s="321">
        <f>-K2331/0.0833333333333333</f>
        <v>0</v>
      </c>
      <c r="K363" s="321"/>
      <c r="L363" s="318">
        <v>43551</v>
      </c>
      <c r="M363" s="322">
        <v>43556</v>
      </c>
      <c r="N363" s="322">
        <v>43921</v>
      </c>
      <c r="O363" s="324">
        <f>YEAR(N363)</f>
        <v>2020</v>
      </c>
      <c r="P363" s="324">
        <f>MONTH(N363)</f>
        <v>3</v>
      </c>
      <c r="Q363" s="325" t="str">
        <f>IF(P363&gt;9,CONCATENATE(O363,P363),CONCATENATE(O363,"0",P363))</f>
        <v>202003</v>
      </c>
      <c r="R363" s="311" t="s">
        <v>162</v>
      </c>
      <c r="S363" s="326">
        <v>0</v>
      </c>
      <c r="T363" s="326">
        <v>0</v>
      </c>
      <c r="U363" s="415"/>
      <c r="V363" s="306"/>
      <c r="W363" s="305"/>
      <c r="X363" s="352"/>
      <c r="Y36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3" s="352"/>
      <c r="AA363" s="306"/>
      <c r="AB363" s="306"/>
      <c r="AC363" s="306"/>
      <c r="AD363" s="306"/>
      <c r="AE363" s="306"/>
      <c r="AF363" s="306"/>
      <c r="AG363" s="306"/>
      <c r="AH363" s="306"/>
      <c r="AI363" s="306"/>
      <c r="AJ363" s="306"/>
      <c r="AK363" s="306"/>
      <c r="AL363" s="306"/>
      <c r="AM363" s="306"/>
      <c r="AN363" s="306"/>
      <c r="AO363" s="306"/>
      <c r="AP363" s="306"/>
      <c r="AQ363" s="306"/>
      <c r="AR363" s="305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</row>
    <row r="364" spans="1:100" s="7" customFormat="1" ht="38.25" customHeight="1" x14ac:dyDescent="0.2">
      <c r="A364" s="328" t="s">
        <v>48</v>
      </c>
      <c r="B364" s="319" t="s">
        <v>309</v>
      </c>
      <c r="C364" s="328" t="s">
        <v>294</v>
      </c>
      <c r="D364" s="327" t="s">
        <v>518</v>
      </c>
      <c r="E364" s="328" t="s">
        <v>130</v>
      </c>
      <c r="F364" s="312" t="s">
        <v>364</v>
      </c>
      <c r="G364" s="427" t="s">
        <v>135</v>
      </c>
      <c r="H364" s="415" t="s">
        <v>365</v>
      </c>
      <c r="I364" s="378">
        <v>185000</v>
      </c>
      <c r="J364" s="260">
        <f>-K2028/0.0833333333333333</f>
        <v>0</v>
      </c>
      <c r="K364" s="260"/>
      <c r="L364" s="256">
        <v>43544</v>
      </c>
      <c r="M364" s="256">
        <v>43571</v>
      </c>
      <c r="N364" s="256">
        <v>43936</v>
      </c>
      <c r="O364" s="289">
        <f>YEAR(N364)</f>
        <v>2020</v>
      </c>
      <c r="P364" s="284">
        <f>MONTH(N364)</f>
        <v>4</v>
      </c>
      <c r="Q364" s="290" t="str">
        <f>IF(P364&gt;9,CONCATENATE(O364,P364),CONCATENATE(O364,"0",P364))</f>
        <v>202004</v>
      </c>
      <c r="R364" s="311">
        <v>0</v>
      </c>
      <c r="S364" s="245">
        <v>0</v>
      </c>
      <c r="T364" s="245">
        <v>0</v>
      </c>
      <c r="U364" s="455"/>
      <c r="V364" s="300"/>
      <c r="W364" s="302"/>
      <c r="X364" s="306"/>
      <c r="Y364" s="29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4" s="352"/>
      <c r="AA364" s="352"/>
      <c r="AB364" s="306"/>
      <c r="AC364" s="306"/>
      <c r="AD364" s="306"/>
      <c r="AE364" s="306"/>
      <c r="AF364" s="306"/>
      <c r="AG364" s="306"/>
      <c r="AH364" s="306"/>
      <c r="AI364" s="306"/>
      <c r="AJ364" s="306"/>
      <c r="AK364" s="306"/>
      <c r="AL364" s="306"/>
      <c r="AM364" s="306"/>
      <c r="AN364" s="306"/>
      <c r="AO364" s="306"/>
      <c r="AP364" s="306"/>
      <c r="AQ364" s="306"/>
      <c r="AR364" s="306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</row>
    <row r="365" spans="1:100" s="7" customFormat="1" ht="38.25" customHeight="1" x14ac:dyDescent="0.2">
      <c r="A365" s="328" t="s">
        <v>48</v>
      </c>
      <c r="B365" s="319" t="s">
        <v>289</v>
      </c>
      <c r="C365" s="340" t="s">
        <v>294</v>
      </c>
      <c r="D365" s="327" t="s">
        <v>1039</v>
      </c>
      <c r="E365" s="319" t="s">
        <v>118</v>
      </c>
      <c r="F365" s="277" t="s">
        <v>482</v>
      </c>
      <c r="G365" s="416" t="s">
        <v>483</v>
      </c>
      <c r="H365" s="416" t="s">
        <v>310</v>
      </c>
      <c r="I365" s="381">
        <v>300000</v>
      </c>
      <c r="J365" s="278">
        <f>-K2878/0.0833333333333333</f>
        <v>0</v>
      </c>
      <c r="K365" s="278"/>
      <c r="L365" s="279">
        <v>43579</v>
      </c>
      <c r="M365" s="279">
        <v>43577</v>
      </c>
      <c r="N365" s="280">
        <v>43942</v>
      </c>
      <c r="O365" s="294">
        <f>YEAR(N365)</f>
        <v>2020</v>
      </c>
      <c r="P365" s="294">
        <f>MONTH(N365)</f>
        <v>4</v>
      </c>
      <c r="Q365" s="286" t="str">
        <f>IF(P365&gt;9,CONCATENATE(O365,P365),CONCATENATE(O365,"0",P365))</f>
        <v>202004</v>
      </c>
      <c r="R365" s="275" t="s">
        <v>162</v>
      </c>
      <c r="S365" s="281">
        <v>0</v>
      </c>
      <c r="T365" s="281">
        <v>0</v>
      </c>
      <c r="U365" s="416"/>
      <c r="V365" s="313"/>
      <c r="W365" s="313"/>
      <c r="X365" s="313"/>
      <c r="Y36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5" s="352"/>
      <c r="AA365" s="352"/>
      <c r="AB365" s="352"/>
      <c r="AC365" s="352"/>
      <c r="AD365" s="352"/>
      <c r="AE365" s="352"/>
      <c r="AF365" s="352"/>
      <c r="AG365" s="352"/>
      <c r="AH365" s="352"/>
      <c r="AI365" s="352"/>
      <c r="AJ365" s="352"/>
      <c r="AK365" s="352"/>
      <c r="AL365" s="352"/>
      <c r="AM365" s="352"/>
      <c r="AN365" s="352"/>
      <c r="AO365" s="352"/>
      <c r="AP365" s="352"/>
      <c r="AQ365" s="352"/>
      <c r="AR365" s="306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</row>
    <row r="366" spans="1:100" s="7" customFormat="1" ht="38.25" customHeight="1" x14ac:dyDescent="0.2">
      <c r="A366" s="328" t="s">
        <v>48</v>
      </c>
      <c r="B366" s="328"/>
      <c r="C366" s="320"/>
      <c r="D366" s="327" t="s">
        <v>1220</v>
      </c>
      <c r="E366" s="328" t="s">
        <v>123</v>
      </c>
      <c r="F366" s="312" t="s">
        <v>20</v>
      </c>
      <c r="G366" s="415" t="s">
        <v>1221</v>
      </c>
      <c r="H366" s="415" t="s">
        <v>99</v>
      </c>
      <c r="I366" s="379">
        <v>587620.97</v>
      </c>
      <c r="J366" s="321">
        <f>-K2280/0.0833333333333333</f>
        <v>0</v>
      </c>
      <c r="K366" s="321"/>
      <c r="L366" s="322">
        <v>43579</v>
      </c>
      <c r="M366" s="322">
        <v>43586</v>
      </c>
      <c r="N366" s="322">
        <v>43951</v>
      </c>
      <c r="O366" s="324">
        <f>YEAR(N366)</f>
        <v>2020</v>
      </c>
      <c r="P366" s="324">
        <f>MONTH(N366)</f>
        <v>4</v>
      </c>
      <c r="Q366" s="325" t="str">
        <f>IF(P366&gt;9,CONCATENATE(O366,P366),CONCATENATE(O366,"0",P366))</f>
        <v>202004</v>
      </c>
      <c r="R366" s="311">
        <v>0</v>
      </c>
      <c r="S366" s="326">
        <v>0</v>
      </c>
      <c r="T366" s="326">
        <v>0</v>
      </c>
      <c r="U366" s="431"/>
      <c r="V366" s="306"/>
      <c r="W366" s="305"/>
      <c r="X366" s="306"/>
      <c r="Y366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6" s="305"/>
      <c r="AA366" s="306"/>
      <c r="AB366" s="306"/>
      <c r="AC366" s="306"/>
      <c r="AD366" s="306"/>
      <c r="AE366" s="306"/>
      <c r="AF366" s="306"/>
      <c r="AG366" s="306"/>
      <c r="AH366" s="306"/>
      <c r="AI366" s="306"/>
      <c r="AJ366" s="306"/>
      <c r="AK366" s="306"/>
      <c r="AL366" s="306"/>
      <c r="AM366" s="306"/>
      <c r="AN366" s="306"/>
      <c r="AO366" s="306"/>
      <c r="AP366" s="306"/>
      <c r="AQ366" s="306"/>
      <c r="AR366" s="305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</row>
    <row r="367" spans="1:100" s="7" customFormat="1" ht="38.25" customHeight="1" x14ac:dyDescent="0.2">
      <c r="A367" s="328" t="s">
        <v>48</v>
      </c>
      <c r="B367" s="319" t="s">
        <v>309</v>
      </c>
      <c r="C367" s="340" t="s">
        <v>294</v>
      </c>
      <c r="D367" s="439" t="s">
        <v>1000</v>
      </c>
      <c r="E367" s="319" t="s">
        <v>2846</v>
      </c>
      <c r="F367" s="271" t="s">
        <v>476</v>
      </c>
      <c r="G367" s="416" t="s">
        <v>477</v>
      </c>
      <c r="H367" s="416" t="s">
        <v>46</v>
      </c>
      <c r="I367" s="381">
        <v>4025610</v>
      </c>
      <c r="J367" s="278">
        <f>-K2042/0.0833333333333333</f>
        <v>0</v>
      </c>
      <c r="K367" s="278"/>
      <c r="L367" s="279">
        <v>43621</v>
      </c>
      <c r="M367" s="279">
        <v>43586</v>
      </c>
      <c r="N367" s="280">
        <v>43951</v>
      </c>
      <c r="O367" s="294">
        <f>YEAR(N367)</f>
        <v>2020</v>
      </c>
      <c r="P367" s="294">
        <f>MONTH(N367)</f>
        <v>4</v>
      </c>
      <c r="Q367" s="286" t="str">
        <f>IF(P367&gt;9,CONCATENATE(O367,P367),CONCATENATE(O367,"0",P367))</f>
        <v>202004</v>
      </c>
      <c r="R367" s="311">
        <v>0</v>
      </c>
      <c r="S367" s="281">
        <v>0.15</v>
      </c>
      <c r="T367" s="281">
        <v>0</v>
      </c>
      <c r="U367" s="416"/>
      <c r="V367" s="313"/>
      <c r="W367" s="313"/>
      <c r="X367" s="313"/>
      <c r="Y36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7" s="332"/>
      <c r="AA367" s="315"/>
      <c r="AB367" s="315"/>
      <c r="AC367" s="315"/>
      <c r="AD367" s="315"/>
      <c r="AE367" s="315"/>
      <c r="AF367" s="315"/>
      <c r="AG367" s="315"/>
      <c r="AH367" s="315"/>
      <c r="AI367" s="315"/>
      <c r="AJ367" s="315"/>
      <c r="AK367" s="315"/>
      <c r="AL367" s="315"/>
      <c r="AM367" s="315"/>
      <c r="AN367" s="315"/>
      <c r="AO367" s="315"/>
      <c r="AP367" s="315"/>
      <c r="AQ367" s="315"/>
      <c r="AR367" s="305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</row>
    <row r="368" spans="1:100" s="7" customFormat="1" ht="38.25" customHeight="1" x14ac:dyDescent="0.2">
      <c r="A368" s="328" t="s">
        <v>48</v>
      </c>
      <c r="B368" s="328"/>
      <c r="C368" s="320"/>
      <c r="D368" s="327" t="s">
        <v>1173</v>
      </c>
      <c r="E368" s="328" t="s">
        <v>1174</v>
      </c>
      <c r="F368" s="312" t="s">
        <v>1662</v>
      </c>
      <c r="G368" s="415" t="s">
        <v>1175</v>
      </c>
      <c r="H368" s="431" t="s">
        <v>1176</v>
      </c>
      <c r="I368" s="379">
        <v>36828</v>
      </c>
      <c r="J368" s="321">
        <f>-K2037/0.0833333333333333</f>
        <v>0</v>
      </c>
      <c r="K368" s="321"/>
      <c r="L368" s="322">
        <v>42123</v>
      </c>
      <c r="M368" s="322">
        <v>42123</v>
      </c>
      <c r="N368" s="323">
        <v>43958</v>
      </c>
      <c r="O368" s="324">
        <f>YEAR(N368)</f>
        <v>2020</v>
      </c>
      <c r="P368" s="324">
        <f>MONTH(N368)</f>
        <v>5</v>
      </c>
      <c r="Q368" s="325" t="str">
        <f>IF(P368&gt;9,CONCATENATE(O368,P368),CONCATENATE(O368,"0",P368))</f>
        <v>202005</v>
      </c>
      <c r="R368" s="311">
        <v>0</v>
      </c>
      <c r="S368" s="326">
        <v>0</v>
      </c>
      <c r="T368" s="326">
        <v>0</v>
      </c>
      <c r="U368" s="415"/>
      <c r="V368" s="306"/>
      <c r="W368" s="305"/>
      <c r="X368" s="306"/>
      <c r="Y368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8" s="352"/>
      <c r="AA368" s="352"/>
      <c r="AB368" s="306"/>
      <c r="AC368" s="306"/>
      <c r="AD368" s="306"/>
      <c r="AE368" s="306"/>
      <c r="AF368" s="306"/>
      <c r="AG368" s="306"/>
      <c r="AH368" s="306"/>
      <c r="AI368" s="306"/>
      <c r="AJ368" s="306"/>
      <c r="AK368" s="306"/>
      <c r="AL368" s="306"/>
      <c r="AM368" s="306"/>
      <c r="AN368" s="306"/>
      <c r="AO368" s="306"/>
      <c r="AP368" s="306"/>
      <c r="AQ368" s="306"/>
      <c r="AR368" s="305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</row>
    <row r="369" spans="1:100" s="7" customFormat="1" ht="38.25" customHeight="1" x14ac:dyDescent="0.2">
      <c r="A369" s="328" t="s">
        <v>48</v>
      </c>
      <c r="B369" s="328"/>
      <c r="C369" s="320"/>
      <c r="D369" s="327" t="s">
        <v>2261</v>
      </c>
      <c r="E369" s="328" t="s">
        <v>1805</v>
      </c>
      <c r="F369" s="312" t="s">
        <v>2262</v>
      </c>
      <c r="G369" s="415" t="s">
        <v>2263</v>
      </c>
      <c r="H369" s="415" t="s">
        <v>1216</v>
      </c>
      <c r="I369" s="379">
        <v>64330</v>
      </c>
      <c r="J369" s="321">
        <f>-K2279/0.0833333333333333</f>
        <v>0</v>
      </c>
      <c r="K369" s="321"/>
      <c r="L369" s="322">
        <v>43572</v>
      </c>
      <c r="M369" s="322">
        <v>43608</v>
      </c>
      <c r="N369" s="323">
        <v>43973</v>
      </c>
      <c r="O369" s="324">
        <f>YEAR(N369)</f>
        <v>2020</v>
      </c>
      <c r="P369" s="324">
        <f>MONTH(N369)</f>
        <v>5</v>
      </c>
      <c r="Q369" s="325" t="str">
        <f>IF(P369&gt;9,CONCATENATE(O369,P369),CONCATENATE(O369,"0",P369))</f>
        <v>202005</v>
      </c>
      <c r="R369" s="311">
        <v>0</v>
      </c>
      <c r="S369" s="326">
        <v>0</v>
      </c>
      <c r="T369" s="326">
        <v>0</v>
      </c>
      <c r="U369" s="431"/>
      <c r="V369" s="306"/>
      <c r="W369" s="305"/>
      <c r="X369" s="306"/>
      <c r="Y369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9" s="305"/>
      <c r="AA369" s="306"/>
      <c r="AB369" s="306"/>
      <c r="AC369" s="306"/>
      <c r="AD369" s="306"/>
      <c r="AE369" s="306"/>
      <c r="AF369" s="306"/>
      <c r="AG369" s="306"/>
      <c r="AH369" s="306"/>
      <c r="AI369" s="306"/>
      <c r="AJ369" s="306"/>
      <c r="AK369" s="306"/>
      <c r="AL369" s="306"/>
      <c r="AM369" s="306"/>
      <c r="AN369" s="306"/>
      <c r="AO369" s="306"/>
      <c r="AP369" s="306"/>
      <c r="AQ369" s="306"/>
      <c r="AR369" s="305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</row>
    <row r="370" spans="1:100" s="7" customFormat="1" ht="38.25" customHeight="1" x14ac:dyDescent="0.2">
      <c r="A370" s="328" t="s">
        <v>48</v>
      </c>
      <c r="B370" s="319" t="s">
        <v>309</v>
      </c>
      <c r="C370" s="340" t="s">
        <v>294</v>
      </c>
      <c r="D370" s="316" t="s">
        <v>1012</v>
      </c>
      <c r="E370" s="319" t="s">
        <v>114</v>
      </c>
      <c r="F370" s="277" t="s">
        <v>640</v>
      </c>
      <c r="G370" s="416" t="s">
        <v>641</v>
      </c>
      <c r="H370" s="416" t="s">
        <v>642</v>
      </c>
      <c r="I370" s="381">
        <v>333010.19</v>
      </c>
      <c r="J370" s="278">
        <f>-K2243/0.0833333333333333</f>
        <v>0</v>
      </c>
      <c r="K370" s="278"/>
      <c r="L370" s="279">
        <v>43621</v>
      </c>
      <c r="M370" s="279">
        <v>43617</v>
      </c>
      <c r="N370" s="280">
        <v>43982</v>
      </c>
      <c r="O370" s="294">
        <f>YEAR(N370)</f>
        <v>2020</v>
      </c>
      <c r="P370" s="294">
        <f>MONTH(N370)</f>
        <v>5</v>
      </c>
      <c r="Q370" s="286" t="str">
        <f>IF(P370&gt;9,CONCATENATE(O370,P370),CONCATENATE(O370,"0",P370))</f>
        <v>202005</v>
      </c>
      <c r="R370" s="311" t="s">
        <v>162</v>
      </c>
      <c r="S370" s="281">
        <v>0</v>
      </c>
      <c r="T370" s="281">
        <v>0</v>
      </c>
      <c r="U370" s="422"/>
      <c r="V370" s="313"/>
      <c r="W370" s="313"/>
      <c r="X370" s="313"/>
      <c r="Y37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0" s="332"/>
      <c r="AA370" s="313"/>
      <c r="AB370" s="313"/>
      <c r="AC370" s="313"/>
      <c r="AD370" s="313"/>
      <c r="AE370" s="313"/>
      <c r="AF370" s="313"/>
      <c r="AG370" s="313"/>
      <c r="AH370" s="313"/>
      <c r="AI370" s="313"/>
      <c r="AJ370" s="313"/>
      <c r="AK370" s="313"/>
      <c r="AL370" s="313"/>
      <c r="AM370" s="313"/>
      <c r="AN370" s="313"/>
      <c r="AO370" s="313"/>
      <c r="AP370" s="313"/>
      <c r="AQ370" s="313"/>
      <c r="AR370" s="305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</row>
    <row r="371" spans="1:100" s="7" customFormat="1" ht="38.25" customHeight="1" x14ac:dyDescent="0.2">
      <c r="A371" s="328" t="s">
        <v>48</v>
      </c>
      <c r="B371" s="319" t="s">
        <v>309</v>
      </c>
      <c r="C371" s="340" t="s">
        <v>294</v>
      </c>
      <c r="D371" s="316" t="s">
        <v>1013</v>
      </c>
      <c r="E371" s="319" t="s">
        <v>114</v>
      </c>
      <c r="F371" s="277" t="s">
        <v>640</v>
      </c>
      <c r="G371" s="416" t="s">
        <v>641</v>
      </c>
      <c r="H371" s="416" t="s">
        <v>643</v>
      </c>
      <c r="I371" s="381">
        <v>242823.15</v>
      </c>
      <c r="J371" s="278">
        <f>-K2240/0.0833333333333333</f>
        <v>0</v>
      </c>
      <c r="K371" s="278"/>
      <c r="L371" s="279">
        <v>43621</v>
      </c>
      <c r="M371" s="279">
        <v>43617</v>
      </c>
      <c r="N371" s="280">
        <v>43982</v>
      </c>
      <c r="O371" s="294">
        <f>YEAR(N371)</f>
        <v>2020</v>
      </c>
      <c r="P371" s="294">
        <f>MONTH(N371)</f>
        <v>5</v>
      </c>
      <c r="Q371" s="286" t="str">
        <f>IF(P371&gt;9,CONCATENATE(O371,P371),CONCATENATE(O371,"0",P371))</f>
        <v>202005</v>
      </c>
      <c r="R371" s="311" t="s">
        <v>162</v>
      </c>
      <c r="S371" s="281">
        <v>0</v>
      </c>
      <c r="T371" s="281">
        <v>0</v>
      </c>
      <c r="U371" s="422"/>
      <c r="V371" s="313"/>
      <c r="W371" s="313"/>
      <c r="X371" s="313"/>
      <c r="Y37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1" s="332"/>
      <c r="AA371" s="313"/>
      <c r="AB371" s="313"/>
      <c r="AC371" s="313"/>
      <c r="AD371" s="313"/>
      <c r="AE371" s="313"/>
      <c r="AF371" s="313"/>
      <c r="AG371" s="313"/>
      <c r="AH371" s="313"/>
      <c r="AI371" s="313"/>
      <c r="AJ371" s="313"/>
      <c r="AK371" s="313"/>
      <c r="AL371" s="313"/>
      <c r="AM371" s="313"/>
      <c r="AN371" s="313"/>
      <c r="AO371" s="313"/>
      <c r="AP371" s="313"/>
      <c r="AQ371" s="313"/>
      <c r="AR371" s="305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</row>
    <row r="372" spans="1:100" s="7" customFormat="1" ht="38.25" customHeight="1" x14ac:dyDescent="0.2">
      <c r="A372" s="328" t="s">
        <v>48</v>
      </c>
      <c r="B372" s="319" t="s">
        <v>309</v>
      </c>
      <c r="C372" s="340" t="s">
        <v>294</v>
      </c>
      <c r="D372" s="316" t="s">
        <v>1014</v>
      </c>
      <c r="E372" s="319" t="s">
        <v>114</v>
      </c>
      <c r="F372" s="277" t="s">
        <v>640</v>
      </c>
      <c r="G372" s="416" t="s">
        <v>641</v>
      </c>
      <c r="H372" s="416" t="s">
        <v>644</v>
      </c>
      <c r="I372" s="381">
        <v>349166.67</v>
      </c>
      <c r="J372" s="278">
        <f>-K2239/0.0833333333333333</f>
        <v>0</v>
      </c>
      <c r="K372" s="278"/>
      <c r="L372" s="279">
        <v>43621</v>
      </c>
      <c r="M372" s="279">
        <v>43617</v>
      </c>
      <c r="N372" s="280">
        <v>43982</v>
      </c>
      <c r="O372" s="294">
        <f>YEAR(N372)</f>
        <v>2020</v>
      </c>
      <c r="P372" s="294">
        <f>MONTH(N372)</f>
        <v>5</v>
      </c>
      <c r="Q372" s="286" t="str">
        <f>IF(P372&gt;9,CONCATENATE(O372,P372),CONCATENATE(O372,"0",P372))</f>
        <v>202005</v>
      </c>
      <c r="R372" s="311" t="s">
        <v>162</v>
      </c>
      <c r="S372" s="281">
        <v>0</v>
      </c>
      <c r="T372" s="281">
        <v>0</v>
      </c>
      <c r="U372" s="422"/>
      <c r="V372" s="313"/>
      <c r="W372" s="313"/>
      <c r="X372" s="313"/>
      <c r="Y37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2" s="332"/>
      <c r="AA372" s="313"/>
      <c r="AB372" s="313"/>
      <c r="AC372" s="313"/>
      <c r="AD372" s="313"/>
      <c r="AE372" s="313"/>
      <c r="AF372" s="313"/>
      <c r="AG372" s="313"/>
      <c r="AH372" s="313"/>
      <c r="AI372" s="313"/>
      <c r="AJ372" s="313"/>
      <c r="AK372" s="313"/>
      <c r="AL372" s="313"/>
      <c r="AM372" s="313"/>
      <c r="AN372" s="313"/>
      <c r="AO372" s="313"/>
      <c r="AP372" s="313"/>
      <c r="AQ372" s="313"/>
      <c r="AR372" s="305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</row>
    <row r="373" spans="1:100" s="7" customFormat="1" ht="38.25" customHeight="1" x14ac:dyDescent="0.2">
      <c r="A373" s="314" t="s">
        <v>48</v>
      </c>
      <c r="B373" s="319" t="s">
        <v>309</v>
      </c>
      <c r="C373" s="340" t="s">
        <v>294</v>
      </c>
      <c r="D373" s="314" t="s">
        <v>1081</v>
      </c>
      <c r="E373" s="314" t="s">
        <v>159</v>
      </c>
      <c r="F373" s="317" t="s">
        <v>639</v>
      </c>
      <c r="G373" s="423" t="s">
        <v>673</v>
      </c>
      <c r="H373" s="417" t="s">
        <v>488</v>
      </c>
      <c r="I373" s="382">
        <v>240000</v>
      </c>
      <c r="J373" s="273">
        <f>-K2113/0.0833333333333333</f>
        <v>0</v>
      </c>
      <c r="K373" s="273"/>
      <c r="L373" s="274">
        <v>43572</v>
      </c>
      <c r="M373" s="274">
        <v>43617</v>
      </c>
      <c r="N373" s="274">
        <v>43982</v>
      </c>
      <c r="O373" s="295">
        <f>YEAR(N373)</f>
        <v>2020</v>
      </c>
      <c r="P373" s="294">
        <f>MONTH(N373)</f>
        <v>5</v>
      </c>
      <c r="Q373" s="291" t="str">
        <f>IF(P373&gt;9,CONCATENATE(O373,P373),CONCATENATE(O373,"0",P373))</f>
        <v>202005</v>
      </c>
      <c r="R373" s="311" t="s">
        <v>278</v>
      </c>
      <c r="S373" s="276">
        <v>0</v>
      </c>
      <c r="T373" s="276">
        <v>0</v>
      </c>
      <c r="U373" s="422"/>
      <c r="V373" s="315"/>
      <c r="W373" s="313"/>
      <c r="X373" s="332"/>
      <c r="Y37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3" s="313"/>
      <c r="AA373" s="313"/>
      <c r="AB373" s="313"/>
      <c r="AC373" s="313"/>
      <c r="AD373" s="313"/>
      <c r="AE373" s="313"/>
      <c r="AF373" s="313"/>
      <c r="AG373" s="313"/>
      <c r="AH373" s="313"/>
      <c r="AI373" s="313"/>
      <c r="AJ373" s="313"/>
      <c r="AK373" s="313"/>
      <c r="AL373" s="313"/>
      <c r="AM373" s="313"/>
      <c r="AN373" s="313"/>
      <c r="AO373" s="313"/>
      <c r="AP373" s="313"/>
      <c r="AQ373" s="313"/>
      <c r="AR373" s="306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</row>
    <row r="374" spans="1:100" s="7" customFormat="1" ht="38.25" customHeight="1" x14ac:dyDescent="0.2">
      <c r="A374" s="328" t="s">
        <v>48</v>
      </c>
      <c r="B374" s="328"/>
      <c r="C374" s="320"/>
      <c r="D374" s="327" t="s">
        <v>1141</v>
      </c>
      <c r="E374" s="328" t="s">
        <v>130</v>
      </c>
      <c r="F374" s="312" t="s">
        <v>20</v>
      </c>
      <c r="G374" s="415" t="s">
        <v>1142</v>
      </c>
      <c r="H374" s="431" t="s">
        <v>1143</v>
      </c>
      <c r="I374" s="379">
        <v>1024243</v>
      </c>
      <c r="J374" s="321">
        <f>-K1982/0.0833333333333333</f>
        <v>0</v>
      </c>
      <c r="K374" s="321"/>
      <c r="L374" s="322">
        <v>44012</v>
      </c>
      <c r="M374" s="322">
        <v>42123</v>
      </c>
      <c r="N374" s="323">
        <v>44012</v>
      </c>
      <c r="O374" s="324">
        <f>YEAR(N374)</f>
        <v>2020</v>
      </c>
      <c r="P374" s="324">
        <f>MONTH(N374)</f>
        <v>6</v>
      </c>
      <c r="Q374" s="325" t="str">
        <f>IF(P374&gt;9,CONCATENATE(O374,P374),CONCATENATE(O374,"0",P374))</f>
        <v>202006</v>
      </c>
      <c r="R374" s="311">
        <v>0</v>
      </c>
      <c r="S374" s="326">
        <v>0</v>
      </c>
      <c r="T374" s="326">
        <v>0</v>
      </c>
      <c r="U374" s="415"/>
      <c r="V374" s="305"/>
      <c r="W374" s="305"/>
      <c r="X374" s="305"/>
      <c r="Y37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4" s="352"/>
      <c r="AA374" s="305"/>
      <c r="AB374" s="305"/>
      <c r="AC374" s="305"/>
      <c r="AD374" s="305"/>
      <c r="AE374" s="305"/>
      <c r="AF374" s="305"/>
      <c r="AG374" s="305"/>
      <c r="AH374" s="305"/>
      <c r="AI374" s="305"/>
      <c r="AJ374" s="305"/>
      <c r="AK374" s="305"/>
      <c r="AL374" s="305"/>
      <c r="AM374" s="305"/>
      <c r="AN374" s="305"/>
      <c r="AO374" s="305"/>
      <c r="AP374" s="305"/>
      <c r="AQ374" s="305"/>
      <c r="AR374" s="306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</row>
    <row r="375" spans="1:100" s="7" customFormat="1" ht="38.25" customHeight="1" x14ac:dyDescent="0.2">
      <c r="A375" s="328" t="s">
        <v>48</v>
      </c>
      <c r="B375" s="319"/>
      <c r="C375" s="340"/>
      <c r="D375" s="316" t="s">
        <v>1421</v>
      </c>
      <c r="E375" s="328" t="s">
        <v>130</v>
      </c>
      <c r="F375" s="277" t="s">
        <v>25</v>
      </c>
      <c r="G375" s="415" t="s">
        <v>1422</v>
      </c>
      <c r="H375" s="416" t="s">
        <v>1423</v>
      </c>
      <c r="I375" s="381">
        <v>650000</v>
      </c>
      <c r="J375" s="278">
        <f>-K2074/0.0833333333333333</f>
        <v>0</v>
      </c>
      <c r="K375" s="278"/>
      <c r="L375" s="322">
        <v>43537</v>
      </c>
      <c r="M375" s="279">
        <v>43026</v>
      </c>
      <c r="N375" s="280">
        <v>44013</v>
      </c>
      <c r="O375" s="294">
        <f>YEAR(N375)</f>
        <v>2020</v>
      </c>
      <c r="P375" s="294">
        <f>MONTH(N375)</f>
        <v>7</v>
      </c>
      <c r="Q375" s="286" t="str">
        <f>IF(P375&gt;9,CONCATENATE(O375,P375),CONCATENATE(O375,"0",P375))</f>
        <v>202007</v>
      </c>
      <c r="R375" s="311" t="s">
        <v>278</v>
      </c>
      <c r="S375" s="281">
        <v>0</v>
      </c>
      <c r="T375" s="281">
        <v>0</v>
      </c>
      <c r="U375" s="417"/>
      <c r="V375" s="315"/>
      <c r="W375" s="313"/>
      <c r="X375" s="315"/>
      <c r="Y37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5" s="313"/>
      <c r="AA375" s="313"/>
      <c r="AB375" s="313"/>
      <c r="AC375" s="313"/>
      <c r="AD375" s="313"/>
      <c r="AE375" s="313"/>
      <c r="AF375" s="313"/>
      <c r="AG375" s="313"/>
      <c r="AH375" s="313"/>
      <c r="AI375" s="313"/>
      <c r="AJ375" s="313"/>
      <c r="AK375" s="313"/>
      <c r="AL375" s="313"/>
      <c r="AM375" s="313"/>
      <c r="AN375" s="313"/>
      <c r="AO375" s="313"/>
      <c r="AP375" s="313"/>
      <c r="AQ375" s="313"/>
      <c r="AR375" s="315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</row>
    <row r="376" spans="1:100" s="7" customFormat="1" ht="38.25" customHeight="1" x14ac:dyDescent="0.2">
      <c r="A376" s="328" t="s">
        <v>48</v>
      </c>
      <c r="B376" s="319"/>
      <c r="C376" s="340"/>
      <c r="D376" s="327" t="s">
        <v>2518</v>
      </c>
      <c r="E376" s="328" t="s">
        <v>123</v>
      </c>
      <c r="F376" s="312" t="s">
        <v>25</v>
      </c>
      <c r="G376" s="415" t="s">
        <v>2519</v>
      </c>
      <c r="H376" s="415" t="s">
        <v>2520</v>
      </c>
      <c r="I376" s="379">
        <v>45193</v>
      </c>
      <c r="J376" s="321">
        <f>-K2365/0.0833333333333333</f>
        <v>0</v>
      </c>
      <c r="K376" s="321"/>
      <c r="L376" s="322">
        <v>43656</v>
      </c>
      <c r="M376" s="322">
        <v>43656</v>
      </c>
      <c r="N376" s="323">
        <v>44021</v>
      </c>
      <c r="O376" s="324">
        <f>YEAR(N376)</f>
        <v>2020</v>
      </c>
      <c r="P376" s="324">
        <f>MONTH(N376)</f>
        <v>7</v>
      </c>
      <c r="Q376" s="325" t="str">
        <f>IF(P376&gt;9,CONCATENATE(O376,P376),CONCATENATE(O376,"0",P376))</f>
        <v>202007</v>
      </c>
      <c r="R376" s="311" t="s">
        <v>179</v>
      </c>
      <c r="S376" s="326">
        <v>0</v>
      </c>
      <c r="T376" s="326">
        <v>0</v>
      </c>
      <c r="U376" s="415"/>
      <c r="V376" s="306"/>
      <c r="W376" s="305"/>
      <c r="X376" s="306"/>
      <c r="Y37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6" s="305"/>
      <c r="AA376" s="305"/>
      <c r="AB376" s="305"/>
      <c r="AC376" s="305"/>
      <c r="AD376" s="305"/>
      <c r="AE376" s="305"/>
      <c r="AF376" s="305"/>
      <c r="AG376" s="305"/>
      <c r="AH376" s="305"/>
      <c r="AI376" s="305"/>
      <c r="AJ376" s="305"/>
      <c r="AK376" s="305"/>
      <c r="AL376" s="305"/>
      <c r="AM376" s="305"/>
      <c r="AN376" s="305"/>
      <c r="AO376" s="305"/>
      <c r="AP376" s="305"/>
      <c r="AQ376" s="305"/>
      <c r="AR376" s="306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</row>
    <row r="377" spans="1:100" s="7" customFormat="1" ht="38.25" customHeight="1" x14ac:dyDescent="0.2">
      <c r="A377" s="319" t="s">
        <v>48</v>
      </c>
      <c r="B377" s="319" t="s">
        <v>309</v>
      </c>
      <c r="C377" s="340" t="s">
        <v>294</v>
      </c>
      <c r="D377" s="327" t="s">
        <v>905</v>
      </c>
      <c r="E377" s="314" t="s">
        <v>130</v>
      </c>
      <c r="F377" s="312" t="s">
        <v>906</v>
      </c>
      <c r="G377" s="416" t="s">
        <v>510</v>
      </c>
      <c r="H377" s="416" t="s">
        <v>148</v>
      </c>
      <c r="I377" s="382">
        <v>42550</v>
      </c>
      <c r="J377" s="273">
        <f>-K2116/0.0833333333333333</f>
        <v>0</v>
      </c>
      <c r="K377" s="273"/>
      <c r="L377" s="279">
        <v>43635</v>
      </c>
      <c r="M377" s="279">
        <v>43666</v>
      </c>
      <c r="N377" s="280">
        <v>44031</v>
      </c>
      <c r="O377" s="294">
        <f>YEAR(N377)</f>
        <v>2020</v>
      </c>
      <c r="P377" s="294">
        <f>MONTH(N377)</f>
        <v>7</v>
      </c>
      <c r="Q377" s="286" t="str">
        <f>IF(P377&gt;9,CONCATENATE(O377,P377),CONCATENATE(O377,"0",P377))</f>
        <v>202007</v>
      </c>
      <c r="R377" s="311" t="s">
        <v>162</v>
      </c>
      <c r="S377" s="276">
        <v>0</v>
      </c>
      <c r="T377" s="276">
        <v>0</v>
      </c>
      <c r="U377" s="415"/>
      <c r="V377" s="315"/>
      <c r="W377" s="313"/>
      <c r="X377" s="315"/>
      <c r="Y37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7" s="332"/>
      <c r="AA377" s="315"/>
      <c r="AB377" s="315"/>
      <c r="AC377" s="315"/>
      <c r="AD377" s="315"/>
      <c r="AE377" s="315"/>
      <c r="AF377" s="315"/>
      <c r="AG377" s="315"/>
      <c r="AH377" s="315"/>
      <c r="AI377" s="315"/>
      <c r="AJ377" s="315"/>
      <c r="AK377" s="315"/>
      <c r="AL377" s="315"/>
      <c r="AM377" s="315"/>
      <c r="AN377" s="315"/>
      <c r="AO377" s="315"/>
      <c r="AP377" s="315"/>
      <c r="AQ377" s="315"/>
      <c r="AR377" s="305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</row>
    <row r="378" spans="1:100" s="7" customFormat="1" ht="38.25" customHeight="1" x14ac:dyDescent="0.2">
      <c r="A378" s="319" t="s">
        <v>48</v>
      </c>
      <c r="B378" s="319" t="s">
        <v>309</v>
      </c>
      <c r="C378" s="340" t="s">
        <v>294</v>
      </c>
      <c r="D378" s="316" t="s">
        <v>398</v>
      </c>
      <c r="E378" s="319" t="s">
        <v>130</v>
      </c>
      <c r="F378" s="277" t="s">
        <v>399</v>
      </c>
      <c r="G378" s="416" t="s">
        <v>400</v>
      </c>
      <c r="H378" s="416" t="s">
        <v>401</v>
      </c>
      <c r="I378" s="381">
        <v>200000</v>
      </c>
      <c r="J378" s="278">
        <f>-K2067/0.0833333333333333</f>
        <v>0</v>
      </c>
      <c r="K378" s="278"/>
      <c r="L378" s="322">
        <v>43635</v>
      </c>
      <c r="M378" s="279">
        <v>43669</v>
      </c>
      <c r="N378" s="279">
        <v>44034</v>
      </c>
      <c r="O378" s="296">
        <f>YEAR(N378)</f>
        <v>2020</v>
      </c>
      <c r="P378" s="294">
        <f>MONTH(N378)</f>
        <v>7</v>
      </c>
      <c r="Q378" s="292" t="str">
        <f>IF(P378&gt;9,CONCATENATE(O378,P378),CONCATENATE(O378,"0",P378))</f>
        <v>202007</v>
      </c>
      <c r="R378" s="311">
        <v>0</v>
      </c>
      <c r="S378" s="281">
        <v>0</v>
      </c>
      <c r="T378" s="281">
        <v>0</v>
      </c>
      <c r="U378" s="417"/>
      <c r="V378" s="315"/>
      <c r="W378" s="313"/>
      <c r="X378" s="332"/>
      <c r="Y37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8" s="352"/>
      <c r="AA378" s="306"/>
      <c r="AB378" s="306"/>
      <c r="AC378" s="306"/>
      <c r="AD378" s="306"/>
      <c r="AE378" s="306"/>
      <c r="AF378" s="306"/>
      <c r="AG378" s="306"/>
      <c r="AH378" s="306"/>
      <c r="AI378" s="306"/>
      <c r="AJ378" s="306"/>
      <c r="AK378" s="306"/>
      <c r="AL378" s="306"/>
      <c r="AM378" s="306"/>
      <c r="AN378" s="306"/>
      <c r="AO378" s="306"/>
      <c r="AP378" s="306"/>
      <c r="AQ378" s="306"/>
      <c r="AR378" s="305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</row>
    <row r="379" spans="1:100" s="7" customFormat="1" ht="38.25" customHeight="1" x14ac:dyDescent="0.2">
      <c r="A379" s="328" t="s">
        <v>48</v>
      </c>
      <c r="B379" s="328"/>
      <c r="C379" s="320"/>
      <c r="D379" s="327" t="s">
        <v>1654</v>
      </c>
      <c r="E379" s="328" t="s">
        <v>132</v>
      </c>
      <c r="F379" s="312" t="s">
        <v>25</v>
      </c>
      <c r="G379" s="415" t="s">
        <v>1655</v>
      </c>
      <c r="H379" s="415" t="s">
        <v>1656</v>
      </c>
      <c r="I379" s="379">
        <v>474308</v>
      </c>
      <c r="J379" s="321">
        <f>-K2240/0.0833333333333333</f>
        <v>0</v>
      </c>
      <c r="K379" s="321"/>
      <c r="L379" s="322">
        <v>43663</v>
      </c>
      <c r="M379" s="322">
        <v>43678</v>
      </c>
      <c r="N379" s="322">
        <v>44043</v>
      </c>
      <c r="O379" s="333">
        <f>YEAR(N379)</f>
        <v>2020</v>
      </c>
      <c r="P379" s="324">
        <f>MONTH(N379)</f>
        <v>7</v>
      </c>
      <c r="Q379" s="334" t="str">
        <f>IF(P379&gt;9,CONCATENATE(O379,P379),CONCATENATE(O379,"0",P379))</f>
        <v>202007</v>
      </c>
      <c r="R379" s="311" t="s">
        <v>278</v>
      </c>
      <c r="S379" s="326">
        <v>0</v>
      </c>
      <c r="T379" s="326">
        <v>0</v>
      </c>
      <c r="U379" s="415"/>
      <c r="V379" s="306"/>
      <c r="W379" s="305"/>
      <c r="X379" s="352"/>
      <c r="Y379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9" s="305"/>
      <c r="AA379" s="305"/>
      <c r="AB379" s="305"/>
      <c r="AC379" s="305"/>
      <c r="AD379" s="305"/>
      <c r="AE379" s="305"/>
      <c r="AF379" s="305"/>
      <c r="AG379" s="305"/>
      <c r="AH379" s="305"/>
      <c r="AI379" s="305"/>
      <c r="AJ379" s="305"/>
      <c r="AK379" s="305"/>
      <c r="AL379" s="305"/>
      <c r="AM379" s="305"/>
      <c r="AN379" s="305"/>
      <c r="AO379" s="305"/>
      <c r="AP379" s="305"/>
      <c r="AQ379" s="305"/>
      <c r="AR379" s="305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</row>
    <row r="380" spans="1:100" s="7" customFormat="1" ht="38.25" customHeight="1" x14ac:dyDescent="0.2">
      <c r="A380" s="328" t="s">
        <v>48</v>
      </c>
      <c r="B380" s="314" t="s">
        <v>309</v>
      </c>
      <c r="C380" s="340" t="s">
        <v>294</v>
      </c>
      <c r="D380" s="316" t="s">
        <v>712</v>
      </c>
      <c r="E380" s="319" t="s">
        <v>312</v>
      </c>
      <c r="F380" s="312" t="s">
        <v>2499</v>
      </c>
      <c r="G380" s="416" t="s">
        <v>713</v>
      </c>
      <c r="H380" s="416" t="s">
        <v>395</v>
      </c>
      <c r="I380" s="381">
        <v>79681.2</v>
      </c>
      <c r="J380" s="278">
        <f>-K2225/0.0833333333333333</f>
        <v>0</v>
      </c>
      <c r="K380" s="278"/>
      <c r="L380" s="279">
        <v>43635</v>
      </c>
      <c r="M380" s="279">
        <v>43678</v>
      </c>
      <c r="N380" s="280">
        <v>44043</v>
      </c>
      <c r="O380" s="294">
        <f>YEAR(N380)</f>
        <v>2020</v>
      </c>
      <c r="P380" s="294">
        <f>MONTH(N380)</f>
        <v>7</v>
      </c>
      <c r="Q380" s="286" t="str">
        <f>IF(P380&gt;9,CONCATENATE(O380,P380),CONCATENATE(O380,"0",P380))</f>
        <v>202007</v>
      </c>
      <c r="R380" s="311" t="s">
        <v>162</v>
      </c>
      <c r="S380" s="281">
        <v>0</v>
      </c>
      <c r="T380" s="281">
        <v>0</v>
      </c>
      <c r="U380" s="416"/>
      <c r="V380" s="315"/>
      <c r="W380" s="313"/>
      <c r="X380" s="315"/>
      <c r="Y38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0" s="313"/>
      <c r="AA380" s="313"/>
      <c r="AB380" s="313"/>
      <c r="AC380" s="313"/>
      <c r="AD380" s="313"/>
      <c r="AE380" s="313"/>
      <c r="AF380" s="313"/>
      <c r="AG380" s="313"/>
      <c r="AH380" s="313"/>
      <c r="AI380" s="313"/>
      <c r="AJ380" s="313"/>
      <c r="AK380" s="313"/>
      <c r="AL380" s="313"/>
      <c r="AM380" s="313"/>
      <c r="AN380" s="313"/>
      <c r="AO380" s="313"/>
      <c r="AP380" s="313"/>
      <c r="AQ380" s="313"/>
      <c r="AR380" s="306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</row>
    <row r="381" spans="1:100" s="7" customFormat="1" ht="38.25" customHeight="1" x14ac:dyDescent="0.2">
      <c r="A381" s="328" t="s">
        <v>48</v>
      </c>
      <c r="B381" s="328" t="s">
        <v>292</v>
      </c>
      <c r="C381" s="328" t="s">
        <v>294</v>
      </c>
      <c r="D381" s="327" t="s">
        <v>1091</v>
      </c>
      <c r="E381" s="298" t="s">
        <v>114</v>
      </c>
      <c r="F381" s="312" t="s">
        <v>657</v>
      </c>
      <c r="G381" s="415" t="s">
        <v>659</v>
      </c>
      <c r="H381" s="427" t="s">
        <v>193</v>
      </c>
      <c r="I381" s="385">
        <v>155000</v>
      </c>
      <c r="J381" s="261">
        <f>-K2048/0.0833333333333333</f>
        <v>0</v>
      </c>
      <c r="K381" s="261"/>
      <c r="L381" s="256">
        <v>43299</v>
      </c>
      <c r="M381" s="256">
        <v>43313</v>
      </c>
      <c r="N381" s="257">
        <v>44043</v>
      </c>
      <c r="O381" s="284">
        <f>YEAR(N381)</f>
        <v>2020</v>
      </c>
      <c r="P381" s="284">
        <f>MONTH(N381)</f>
        <v>7</v>
      </c>
      <c r="Q381" s="285" t="str">
        <f>IF(P381&gt;9,CONCATENATE(O381,P381),CONCATENATE(O381,"0",P381))</f>
        <v>202007</v>
      </c>
      <c r="R381" s="311" t="s">
        <v>970</v>
      </c>
      <c r="S381" s="246">
        <v>0</v>
      </c>
      <c r="T381" s="246">
        <v>0</v>
      </c>
      <c r="U381" s="415"/>
      <c r="V381" s="300"/>
      <c r="W381" s="302" t="s">
        <v>288</v>
      </c>
      <c r="X381" s="300"/>
      <c r="Y38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81" s="305"/>
      <c r="AA381" s="305"/>
      <c r="AB381" s="305"/>
      <c r="AC381" s="305"/>
      <c r="AD381" s="305"/>
      <c r="AE381" s="305"/>
      <c r="AF381" s="305"/>
      <c r="AG381" s="305"/>
      <c r="AH381" s="305"/>
      <c r="AI381" s="305"/>
      <c r="AJ381" s="305"/>
      <c r="AK381" s="305"/>
      <c r="AL381" s="305"/>
      <c r="AM381" s="305"/>
      <c r="AN381" s="305"/>
      <c r="AO381" s="305"/>
      <c r="AP381" s="305"/>
      <c r="AQ381" s="305"/>
      <c r="AR381" s="306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</row>
    <row r="382" spans="1:100" s="7" customFormat="1" ht="38.25" customHeight="1" x14ac:dyDescent="0.2">
      <c r="A382" s="328" t="s">
        <v>48</v>
      </c>
      <c r="B382" s="319" t="s">
        <v>292</v>
      </c>
      <c r="C382" s="340" t="s">
        <v>294</v>
      </c>
      <c r="D382" s="327" t="s">
        <v>1092</v>
      </c>
      <c r="E382" s="314" t="s">
        <v>114</v>
      </c>
      <c r="F382" s="277" t="s">
        <v>657</v>
      </c>
      <c r="G382" s="416" t="s">
        <v>658</v>
      </c>
      <c r="H382" s="416" t="s">
        <v>165</v>
      </c>
      <c r="I382" s="382">
        <v>200000</v>
      </c>
      <c r="J382" s="273">
        <f>-K2084/0.0833333333333333</f>
        <v>0</v>
      </c>
      <c r="K382" s="273"/>
      <c r="L382" s="279">
        <v>43299</v>
      </c>
      <c r="M382" s="279">
        <v>43313</v>
      </c>
      <c r="N382" s="280">
        <v>44043</v>
      </c>
      <c r="O382" s="294">
        <f>YEAR(N382)</f>
        <v>2020</v>
      </c>
      <c r="P382" s="294">
        <f>MONTH(N382)</f>
        <v>7</v>
      </c>
      <c r="Q382" s="286" t="str">
        <f>IF(P382&gt;9,CONCATENATE(O382,P382),CONCATENATE(O382,"0",P382))</f>
        <v>202007</v>
      </c>
      <c r="R382" s="311" t="s">
        <v>970</v>
      </c>
      <c r="S382" s="276">
        <v>0</v>
      </c>
      <c r="T382" s="276">
        <v>0</v>
      </c>
      <c r="U382" s="416"/>
      <c r="V382" s="315"/>
      <c r="W382" s="313"/>
      <c r="X382" s="315"/>
      <c r="Y38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2" s="313"/>
      <c r="AA382" s="313"/>
      <c r="AB382" s="313"/>
      <c r="AC382" s="313"/>
      <c r="AD382" s="313"/>
      <c r="AE382" s="313"/>
      <c r="AF382" s="313"/>
      <c r="AG382" s="313"/>
      <c r="AH382" s="313"/>
      <c r="AI382" s="313"/>
      <c r="AJ382" s="313"/>
      <c r="AK382" s="313"/>
      <c r="AL382" s="313"/>
      <c r="AM382" s="313"/>
      <c r="AN382" s="313"/>
      <c r="AO382" s="313"/>
      <c r="AP382" s="313"/>
      <c r="AQ382" s="313"/>
      <c r="AR382" s="306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</row>
    <row r="383" spans="1:100" s="7" customFormat="1" ht="38.25" customHeight="1" x14ac:dyDescent="0.2">
      <c r="A383" s="319" t="s">
        <v>48</v>
      </c>
      <c r="B383" s="404" t="s">
        <v>309</v>
      </c>
      <c r="C383" s="340" t="s">
        <v>294</v>
      </c>
      <c r="D383" s="327" t="s">
        <v>910</v>
      </c>
      <c r="E383" s="319" t="s">
        <v>114</v>
      </c>
      <c r="F383" s="312" t="s">
        <v>909</v>
      </c>
      <c r="G383" s="416" t="s">
        <v>65</v>
      </c>
      <c r="H383" s="416" t="s">
        <v>66</v>
      </c>
      <c r="I383" s="381">
        <v>440000</v>
      </c>
      <c r="J383" s="278">
        <f>-K2698/0.0833333333333333</f>
        <v>0</v>
      </c>
      <c r="K383" s="278"/>
      <c r="L383" s="279">
        <v>43418</v>
      </c>
      <c r="M383" s="279">
        <v>42948</v>
      </c>
      <c r="N383" s="280">
        <v>44043</v>
      </c>
      <c r="O383" s="294">
        <f>YEAR(N383)</f>
        <v>2020</v>
      </c>
      <c r="P383" s="294">
        <f>MONTH(N383)</f>
        <v>7</v>
      </c>
      <c r="Q383" s="286" t="str">
        <f>IF(P383&gt;9,CONCATENATE(O383,P383),CONCATENATE(O383,"0",P383))</f>
        <v>202007</v>
      </c>
      <c r="R383" s="311" t="s">
        <v>179</v>
      </c>
      <c r="S383" s="281">
        <v>0.1</v>
      </c>
      <c r="T383" s="281">
        <v>0</v>
      </c>
      <c r="U383" s="423"/>
      <c r="V383" s="313"/>
      <c r="W383" s="313"/>
      <c r="X383" s="313"/>
      <c r="Y38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3" s="352"/>
      <c r="AA383" s="306"/>
      <c r="AB383" s="306"/>
      <c r="AC383" s="306"/>
      <c r="AD383" s="306"/>
      <c r="AE383" s="306"/>
      <c r="AF383" s="306"/>
      <c r="AG383" s="306"/>
      <c r="AH383" s="306"/>
      <c r="AI383" s="306"/>
      <c r="AJ383" s="306"/>
      <c r="AK383" s="306"/>
      <c r="AL383" s="306"/>
      <c r="AM383" s="306"/>
      <c r="AN383" s="306"/>
      <c r="AO383" s="306"/>
      <c r="AP383" s="306"/>
      <c r="AQ383" s="306"/>
      <c r="AR383" s="305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</row>
    <row r="384" spans="1:100" s="7" customFormat="1" ht="38.25" customHeight="1" x14ac:dyDescent="0.2">
      <c r="A384" s="328" t="s">
        <v>48</v>
      </c>
      <c r="B384" s="328" t="s">
        <v>292</v>
      </c>
      <c r="C384" s="328" t="s">
        <v>294</v>
      </c>
      <c r="D384" s="327" t="s">
        <v>1090</v>
      </c>
      <c r="E384" s="298" t="s">
        <v>114</v>
      </c>
      <c r="F384" s="312" t="s">
        <v>657</v>
      </c>
      <c r="G384" s="415" t="s">
        <v>658</v>
      </c>
      <c r="H384" s="427" t="s">
        <v>30</v>
      </c>
      <c r="I384" s="385">
        <v>8145000</v>
      </c>
      <c r="J384" s="261">
        <f>-K2050/0.0833333333333333</f>
        <v>0</v>
      </c>
      <c r="K384" s="261"/>
      <c r="L384" s="256">
        <v>43299</v>
      </c>
      <c r="M384" s="256">
        <v>43313</v>
      </c>
      <c r="N384" s="323">
        <v>44043</v>
      </c>
      <c r="O384" s="284">
        <f>YEAR(N384)</f>
        <v>2020</v>
      </c>
      <c r="P384" s="284">
        <f>MONTH(N384)</f>
        <v>7</v>
      </c>
      <c r="Q384" s="285" t="str">
        <f>IF(P384&gt;9,CONCATENATE(O384,P384),CONCATENATE(O384,"0",P384))</f>
        <v>202007</v>
      </c>
      <c r="R384" s="311" t="s">
        <v>970</v>
      </c>
      <c r="S384" s="246">
        <v>0</v>
      </c>
      <c r="T384" s="246">
        <v>0</v>
      </c>
      <c r="U384" s="415"/>
      <c r="V384" s="302"/>
      <c r="W384" s="302" t="s">
        <v>288</v>
      </c>
      <c r="X384" s="302"/>
      <c r="Y384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84" s="305"/>
      <c r="AA384" s="305"/>
      <c r="AB384" s="305"/>
      <c r="AC384" s="305"/>
      <c r="AD384" s="305"/>
      <c r="AE384" s="305"/>
      <c r="AF384" s="305"/>
      <c r="AG384" s="305"/>
      <c r="AH384" s="305"/>
      <c r="AI384" s="305"/>
      <c r="AJ384" s="305"/>
      <c r="AK384" s="305"/>
      <c r="AL384" s="305"/>
      <c r="AM384" s="305"/>
      <c r="AN384" s="305"/>
      <c r="AO384" s="305"/>
      <c r="AP384" s="305"/>
      <c r="AQ384" s="305"/>
      <c r="AR384" s="306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</row>
    <row r="385" spans="1:100" s="7" customFormat="1" ht="38.25" customHeight="1" x14ac:dyDescent="0.2">
      <c r="A385" s="328" t="s">
        <v>48</v>
      </c>
      <c r="B385" s="319" t="s">
        <v>309</v>
      </c>
      <c r="C385" s="328" t="s">
        <v>294</v>
      </c>
      <c r="D385" s="327" t="s">
        <v>517</v>
      </c>
      <c r="E385" s="404" t="s">
        <v>130</v>
      </c>
      <c r="F385" s="312" t="s">
        <v>25</v>
      </c>
      <c r="G385" s="425" t="s">
        <v>502</v>
      </c>
      <c r="H385" s="425" t="s">
        <v>516</v>
      </c>
      <c r="I385" s="378">
        <v>1218000</v>
      </c>
      <c r="J385" s="260">
        <f>-K2047/0.0833333333333333</f>
        <v>0</v>
      </c>
      <c r="K385" s="260"/>
      <c r="L385" s="256">
        <v>43719</v>
      </c>
      <c r="M385" s="256">
        <v>43689</v>
      </c>
      <c r="N385" s="257">
        <v>44054</v>
      </c>
      <c r="O385" s="284">
        <f>YEAR(N385)</f>
        <v>2020</v>
      </c>
      <c r="P385" s="284">
        <f>MONTH(N385)</f>
        <v>8</v>
      </c>
      <c r="Q385" s="285" t="str">
        <f>IF(P385&gt;9,CONCATENATE(O385,P385),CONCATENATE(O385,"0",P385))</f>
        <v>202008</v>
      </c>
      <c r="R385" s="311">
        <v>0</v>
      </c>
      <c r="S385" s="245">
        <v>0</v>
      </c>
      <c r="T385" s="245">
        <v>0</v>
      </c>
      <c r="U385" s="415"/>
      <c r="V385" s="300"/>
      <c r="W385" s="302"/>
      <c r="X385" s="300"/>
      <c r="Y38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5" s="352"/>
      <c r="AA385" s="305"/>
      <c r="AB385" s="305"/>
      <c r="AC385" s="305"/>
      <c r="AD385" s="305"/>
      <c r="AE385" s="305"/>
      <c r="AF385" s="305"/>
      <c r="AG385" s="305"/>
      <c r="AH385" s="305"/>
      <c r="AI385" s="305"/>
      <c r="AJ385" s="305"/>
      <c r="AK385" s="305"/>
      <c r="AL385" s="305"/>
      <c r="AM385" s="305"/>
      <c r="AN385" s="305"/>
      <c r="AO385" s="305"/>
      <c r="AP385" s="305"/>
      <c r="AQ385" s="305"/>
      <c r="AR385" s="305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</row>
    <row r="386" spans="1:100" s="7" customFormat="1" ht="38.25" customHeight="1" x14ac:dyDescent="0.2">
      <c r="A386" s="328" t="s">
        <v>48</v>
      </c>
      <c r="B386" s="319" t="s">
        <v>289</v>
      </c>
      <c r="C386" s="340" t="s">
        <v>294</v>
      </c>
      <c r="D386" s="316" t="s">
        <v>914</v>
      </c>
      <c r="E386" s="319" t="s">
        <v>115</v>
      </c>
      <c r="F386" s="271" t="s">
        <v>25</v>
      </c>
      <c r="G386" s="416" t="s">
        <v>2625</v>
      </c>
      <c r="H386" s="416" t="s">
        <v>700</v>
      </c>
      <c r="I386" s="381">
        <v>200000</v>
      </c>
      <c r="J386" s="278">
        <f>-K2005/0.0833333333333333</f>
        <v>0</v>
      </c>
      <c r="K386" s="278"/>
      <c r="L386" s="279">
        <v>43684</v>
      </c>
      <c r="M386" s="279">
        <v>43694</v>
      </c>
      <c r="N386" s="280">
        <v>44059</v>
      </c>
      <c r="O386" s="294">
        <f>YEAR(N386)</f>
        <v>2020</v>
      </c>
      <c r="P386" s="294">
        <f>MONTH(N386)</f>
        <v>8</v>
      </c>
      <c r="Q386" s="286" t="str">
        <f>IF(P386&gt;9,CONCATENATE(O386,P386),CONCATENATE(O386,"0",P386))</f>
        <v>202008</v>
      </c>
      <c r="R386" s="311" t="s">
        <v>162</v>
      </c>
      <c r="S386" s="281">
        <v>0</v>
      </c>
      <c r="T386" s="281">
        <v>0</v>
      </c>
      <c r="U386" s="416"/>
      <c r="V386" s="315"/>
      <c r="W386" s="313"/>
      <c r="X386" s="315"/>
      <c r="Y38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6" s="313"/>
      <c r="AA386" s="315"/>
      <c r="AB386" s="315"/>
      <c r="AC386" s="315"/>
      <c r="AD386" s="315"/>
      <c r="AE386" s="315"/>
      <c r="AF386" s="315"/>
      <c r="AG386" s="315"/>
      <c r="AH386" s="315"/>
      <c r="AI386" s="315"/>
      <c r="AJ386" s="315"/>
      <c r="AK386" s="315"/>
      <c r="AL386" s="315"/>
      <c r="AM386" s="315"/>
      <c r="AN386" s="315"/>
      <c r="AO386" s="315"/>
      <c r="AP386" s="315"/>
      <c r="AQ386" s="315"/>
      <c r="AR386" s="305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</row>
    <row r="387" spans="1:100" s="7" customFormat="1" ht="38.25" customHeight="1" x14ac:dyDescent="0.2">
      <c r="A387" s="328" t="s">
        <v>48</v>
      </c>
      <c r="B387" s="328"/>
      <c r="C387" s="320"/>
      <c r="D387" s="327" t="s">
        <v>2569</v>
      </c>
      <c r="E387" s="328" t="s">
        <v>119</v>
      </c>
      <c r="F387" s="312" t="s">
        <v>2570</v>
      </c>
      <c r="G387" s="415" t="s">
        <v>2571</v>
      </c>
      <c r="H387" s="415" t="s">
        <v>2325</v>
      </c>
      <c r="I387" s="379">
        <v>49000</v>
      </c>
      <c r="J387" s="321">
        <f>-K2381/0.0833333333333333</f>
        <v>0</v>
      </c>
      <c r="K387" s="321"/>
      <c r="L387" s="318">
        <v>43656</v>
      </c>
      <c r="M387" s="322">
        <v>43718</v>
      </c>
      <c r="N387" s="322">
        <v>44083</v>
      </c>
      <c r="O387" s="324">
        <f>YEAR(N387)</f>
        <v>2020</v>
      </c>
      <c r="P387" s="324">
        <f>MONTH(N387)</f>
        <v>9</v>
      </c>
      <c r="Q387" s="325" t="str">
        <f>IF(P387&gt;9,CONCATENATE(O387,P387),CONCATENATE(O387,"0",P387))</f>
        <v>202009</v>
      </c>
      <c r="R387" s="311" t="s">
        <v>162</v>
      </c>
      <c r="S387" s="326">
        <v>0</v>
      </c>
      <c r="T387" s="326">
        <v>0</v>
      </c>
      <c r="U387" s="415"/>
      <c r="V387" s="306"/>
      <c r="W387" s="305"/>
      <c r="X387" s="352"/>
      <c r="Y38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7" s="352"/>
      <c r="AA387" s="306"/>
      <c r="AB387" s="306"/>
      <c r="AC387" s="306"/>
      <c r="AD387" s="306"/>
      <c r="AE387" s="306"/>
      <c r="AF387" s="306"/>
      <c r="AG387" s="306"/>
      <c r="AH387" s="306"/>
      <c r="AI387" s="306"/>
      <c r="AJ387" s="306"/>
      <c r="AK387" s="306"/>
      <c r="AL387" s="306"/>
      <c r="AM387" s="306"/>
      <c r="AN387" s="306"/>
      <c r="AO387" s="306"/>
      <c r="AP387" s="306"/>
      <c r="AQ387" s="306"/>
      <c r="AR387" s="305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</row>
    <row r="388" spans="1:100" s="7" customFormat="1" ht="38.25" customHeight="1" x14ac:dyDescent="0.2">
      <c r="A388" s="319" t="s">
        <v>48</v>
      </c>
      <c r="B388" s="328"/>
      <c r="C388" s="320"/>
      <c r="D388" s="327" t="s">
        <v>1368</v>
      </c>
      <c r="E388" s="329" t="s">
        <v>130</v>
      </c>
      <c r="F388" s="312" t="s">
        <v>1371</v>
      </c>
      <c r="G388" s="415" t="s">
        <v>1369</v>
      </c>
      <c r="H388" s="415" t="s">
        <v>1370</v>
      </c>
      <c r="I388" s="383">
        <v>83423</v>
      </c>
      <c r="J388" s="335">
        <f>-K2071/0.0833333333333333</f>
        <v>0</v>
      </c>
      <c r="K388" s="335"/>
      <c r="L388" s="322">
        <v>43684</v>
      </c>
      <c r="M388" s="322">
        <v>43721</v>
      </c>
      <c r="N388" s="323">
        <v>44086</v>
      </c>
      <c r="O388" s="324">
        <f>YEAR(N388)</f>
        <v>2020</v>
      </c>
      <c r="P388" s="324">
        <f>MONTH(N388)</f>
        <v>9</v>
      </c>
      <c r="Q388" s="325" t="str">
        <f>IF(P388&gt;9,CONCATENATE(O388,P388),CONCATENATE(O388,"0",P388))</f>
        <v>202009</v>
      </c>
      <c r="R388" s="311" t="s">
        <v>162</v>
      </c>
      <c r="S388" s="338">
        <v>0</v>
      </c>
      <c r="T388" s="338">
        <v>0</v>
      </c>
      <c r="U388" s="431"/>
      <c r="V388" s="306"/>
      <c r="W388" s="305"/>
      <c r="X388" s="306"/>
      <c r="Y38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8" s="352"/>
      <c r="AA388" s="306"/>
      <c r="AB388" s="306"/>
      <c r="AC388" s="306"/>
      <c r="AD388" s="306"/>
      <c r="AE388" s="306"/>
      <c r="AF388" s="306"/>
      <c r="AG388" s="306"/>
      <c r="AH388" s="306"/>
      <c r="AI388" s="306"/>
      <c r="AJ388" s="306"/>
      <c r="AK388" s="306"/>
      <c r="AL388" s="306"/>
      <c r="AM388" s="306"/>
      <c r="AN388" s="306"/>
      <c r="AO388" s="306"/>
      <c r="AP388" s="306"/>
      <c r="AQ388" s="306"/>
      <c r="AR388" s="305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</row>
    <row r="389" spans="1:100" s="7" customFormat="1" ht="38.25" customHeight="1" x14ac:dyDescent="0.2">
      <c r="A389" s="328" t="s">
        <v>48</v>
      </c>
      <c r="B389" s="319"/>
      <c r="C389" s="340"/>
      <c r="D389" s="329" t="s">
        <v>2480</v>
      </c>
      <c r="E389" s="329" t="s">
        <v>119</v>
      </c>
      <c r="F389" s="312" t="s">
        <v>2481</v>
      </c>
      <c r="G389" s="423" t="s">
        <v>2482</v>
      </c>
      <c r="H389" s="417" t="s">
        <v>1572</v>
      </c>
      <c r="I389" s="382">
        <v>29327.4</v>
      </c>
      <c r="J389" s="273">
        <f>-K2342/0.0833333333333333</f>
        <v>0</v>
      </c>
      <c r="K389" s="273"/>
      <c r="L389" s="274">
        <v>43663</v>
      </c>
      <c r="M389" s="274">
        <v>43726</v>
      </c>
      <c r="N389" s="274">
        <v>44091</v>
      </c>
      <c r="O389" s="295">
        <f>YEAR(N389)</f>
        <v>2020</v>
      </c>
      <c r="P389" s="294">
        <f>MONTH(N389)</f>
        <v>9</v>
      </c>
      <c r="Q389" s="291" t="str">
        <f>IF(P389&gt;9,CONCATENATE(O389,P389),CONCATENATE(O389,"0",P389))</f>
        <v>202009</v>
      </c>
      <c r="R389" s="311" t="s">
        <v>162</v>
      </c>
      <c r="S389" s="276">
        <v>0</v>
      </c>
      <c r="T389" s="276">
        <v>0</v>
      </c>
      <c r="U389" s="416"/>
      <c r="V389" s="315"/>
      <c r="W389" s="313"/>
      <c r="X389" s="332"/>
      <c r="Y38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9" s="313"/>
      <c r="AA389" s="313"/>
      <c r="AB389" s="313"/>
      <c r="AC389" s="313"/>
      <c r="AD389" s="313"/>
      <c r="AE389" s="313"/>
      <c r="AF389" s="313"/>
      <c r="AG389" s="313"/>
      <c r="AH389" s="313"/>
      <c r="AI389" s="313"/>
      <c r="AJ389" s="313"/>
      <c r="AK389" s="313"/>
      <c r="AL389" s="313"/>
      <c r="AM389" s="313"/>
      <c r="AN389" s="313"/>
      <c r="AO389" s="313"/>
      <c r="AP389" s="313"/>
      <c r="AQ389" s="313"/>
      <c r="AR389" s="306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</row>
    <row r="390" spans="1:100" s="7" customFormat="1" ht="38.25" customHeight="1" x14ac:dyDescent="0.2">
      <c r="A390" s="328" t="s">
        <v>48</v>
      </c>
      <c r="B390" s="328"/>
      <c r="C390" s="320"/>
      <c r="D390" s="327" t="s">
        <v>2537</v>
      </c>
      <c r="E390" s="328" t="s">
        <v>130</v>
      </c>
      <c r="F390" s="312" t="s">
        <v>2539</v>
      </c>
      <c r="G390" s="415" t="s">
        <v>2540</v>
      </c>
      <c r="H390" s="415" t="s">
        <v>2542</v>
      </c>
      <c r="I390" s="379">
        <v>68735</v>
      </c>
      <c r="J390" s="321">
        <f>-K2381/0.0833333333333333</f>
        <v>0</v>
      </c>
      <c r="K390" s="321"/>
      <c r="L390" s="318"/>
      <c r="M390" s="322">
        <v>43728</v>
      </c>
      <c r="N390" s="322">
        <v>44093</v>
      </c>
      <c r="O390" s="324">
        <f>YEAR(N390)</f>
        <v>2020</v>
      </c>
      <c r="P390" s="324">
        <f>MONTH(N390)</f>
        <v>9</v>
      </c>
      <c r="Q390" s="325" t="str">
        <f>IF(P390&gt;9,CONCATENATE(O390,P390),CONCATENATE(O390,"0",P390))</f>
        <v>202009</v>
      </c>
      <c r="R390" s="311" t="s">
        <v>162</v>
      </c>
      <c r="S390" s="326">
        <v>0</v>
      </c>
      <c r="T390" s="326">
        <v>0</v>
      </c>
      <c r="U390" s="415"/>
      <c r="V390" s="306"/>
      <c r="W390" s="305"/>
      <c r="X390" s="352"/>
      <c r="Y39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0" s="352"/>
      <c r="AA390" s="306"/>
      <c r="AB390" s="306"/>
      <c r="AC390" s="306"/>
      <c r="AD390" s="306"/>
      <c r="AE390" s="306"/>
      <c r="AF390" s="306"/>
      <c r="AG390" s="306"/>
      <c r="AH390" s="306"/>
      <c r="AI390" s="306"/>
      <c r="AJ390" s="306"/>
      <c r="AK390" s="306"/>
      <c r="AL390" s="306"/>
      <c r="AM390" s="306"/>
      <c r="AN390" s="306"/>
      <c r="AO390" s="306"/>
      <c r="AP390" s="306"/>
      <c r="AQ390" s="306"/>
      <c r="AR390" s="305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</row>
    <row r="391" spans="1:100" s="7" customFormat="1" ht="38.25" customHeight="1" x14ac:dyDescent="0.2">
      <c r="A391" s="328" t="s">
        <v>48</v>
      </c>
      <c r="B391" s="328"/>
      <c r="C391" s="320"/>
      <c r="D391" s="327" t="s">
        <v>2538</v>
      </c>
      <c r="E391" s="328" t="s">
        <v>130</v>
      </c>
      <c r="F391" s="312" t="s">
        <v>2539</v>
      </c>
      <c r="G391" s="415" t="s">
        <v>2541</v>
      </c>
      <c r="H391" s="415" t="s">
        <v>2373</v>
      </c>
      <c r="I391" s="379">
        <v>68735</v>
      </c>
      <c r="J391" s="321">
        <f>-K2382/0.0833333333333333</f>
        <v>0</v>
      </c>
      <c r="K391" s="321"/>
      <c r="L391" s="318">
        <v>43677</v>
      </c>
      <c r="M391" s="322">
        <v>43728</v>
      </c>
      <c r="N391" s="322">
        <v>44093</v>
      </c>
      <c r="O391" s="324">
        <f>YEAR(N391)</f>
        <v>2020</v>
      </c>
      <c r="P391" s="324">
        <f>MONTH(N391)</f>
        <v>9</v>
      </c>
      <c r="Q391" s="325" t="str">
        <f>IF(P391&gt;9,CONCATENATE(O391,P391),CONCATENATE(O391,"0",P391))</f>
        <v>202009</v>
      </c>
      <c r="R391" s="311" t="s">
        <v>162</v>
      </c>
      <c r="S391" s="326">
        <v>0</v>
      </c>
      <c r="T391" s="326">
        <v>0</v>
      </c>
      <c r="U391" s="415"/>
      <c r="V391" s="306"/>
      <c r="W391" s="305"/>
      <c r="X391" s="352"/>
      <c r="Y39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1" s="352"/>
      <c r="AA391" s="306"/>
      <c r="AB391" s="306"/>
      <c r="AC391" s="306"/>
      <c r="AD391" s="306"/>
      <c r="AE391" s="306"/>
      <c r="AF391" s="306"/>
      <c r="AG391" s="306"/>
      <c r="AH391" s="306"/>
      <c r="AI391" s="306"/>
      <c r="AJ391" s="306"/>
      <c r="AK391" s="306"/>
      <c r="AL391" s="306"/>
      <c r="AM391" s="306"/>
      <c r="AN391" s="306"/>
      <c r="AO391" s="306"/>
      <c r="AP391" s="306"/>
      <c r="AQ391" s="306"/>
      <c r="AR391" s="305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</row>
    <row r="392" spans="1:100" s="7" customFormat="1" ht="38.25" customHeight="1" x14ac:dyDescent="0.2">
      <c r="A392" s="328" t="s">
        <v>48</v>
      </c>
      <c r="B392" s="314" t="s">
        <v>289</v>
      </c>
      <c r="C392" s="340" t="s">
        <v>294</v>
      </c>
      <c r="D392" s="314" t="s">
        <v>925</v>
      </c>
      <c r="E392" s="314" t="s">
        <v>115</v>
      </c>
      <c r="F392" s="271" t="s">
        <v>721</v>
      </c>
      <c r="G392" s="417" t="s">
        <v>722</v>
      </c>
      <c r="H392" s="417" t="s">
        <v>61</v>
      </c>
      <c r="I392" s="382">
        <v>1056679</v>
      </c>
      <c r="J392" s="273">
        <f>-K2009/0.0833333333333333</f>
        <v>0</v>
      </c>
      <c r="K392" s="273"/>
      <c r="L392" s="274">
        <v>43754</v>
      </c>
      <c r="M392" s="274">
        <v>43729</v>
      </c>
      <c r="N392" s="274">
        <v>44094</v>
      </c>
      <c r="O392" s="295">
        <f>YEAR(N392)</f>
        <v>2020</v>
      </c>
      <c r="P392" s="294">
        <f>MONTH(N392)</f>
        <v>9</v>
      </c>
      <c r="Q392" s="291" t="str">
        <f>IF(P392&gt;9,CONCATENATE(O392,P392),CONCATENATE(O392,"0",P392))</f>
        <v>202009</v>
      </c>
      <c r="R392" s="311" t="s">
        <v>162</v>
      </c>
      <c r="S392" s="276">
        <v>0</v>
      </c>
      <c r="T392" s="276">
        <v>0</v>
      </c>
      <c r="U392" s="417"/>
      <c r="V392" s="313"/>
      <c r="W392" s="313"/>
      <c r="X392" s="313"/>
      <c r="Y39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2" s="332"/>
      <c r="AA392" s="315"/>
      <c r="AB392" s="315"/>
      <c r="AC392" s="315"/>
      <c r="AD392" s="315"/>
      <c r="AE392" s="315"/>
      <c r="AF392" s="315"/>
      <c r="AG392" s="315"/>
      <c r="AH392" s="315"/>
      <c r="AI392" s="315"/>
      <c r="AJ392" s="315"/>
      <c r="AK392" s="315"/>
      <c r="AL392" s="315"/>
      <c r="AM392" s="315"/>
      <c r="AN392" s="315"/>
      <c r="AO392" s="315"/>
      <c r="AP392" s="315"/>
      <c r="AQ392" s="315"/>
      <c r="AR392" s="306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</row>
    <row r="393" spans="1:100" s="7" customFormat="1" ht="38.25" customHeight="1" x14ac:dyDescent="0.2">
      <c r="A393" s="329" t="s">
        <v>48</v>
      </c>
      <c r="B393" s="319" t="s">
        <v>309</v>
      </c>
      <c r="C393" s="328" t="s">
        <v>294</v>
      </c>
      <c r="D393" s="329" t="s">
        <v>515</v>
      </c>
      <c r="E393" s="298" t="s">
        <v>130</v>
      </c>
      <c r="F393" s="240" t="s">
        <v>25</v>
      </c>
      <c r="G393" s="423" t="s">
        <v>652</v>
      </c>
      <c r="H393" s="423" t="s">
        <v>688</v>
      </c>
      <c r="I393" s="385">
        <v>1861873.6</v>
      </c>
      <c r="J393" s="261">
        <f>-K2049/0.0833333333333333</f>
        <v>0</v>
      </c>
      <c r="K393" s="261"/>
      <c r="L393" s="318">
        <v>43341</v>
      </c>
      <c r="M393" s="258">
        <v>43374</v>
      </c>
      <c r="N393" s="258">
        <v>44104</v>
      </c>
      <c r="O393" s="287">
        <f>YEAR(N393)</f>
        <v>2020</v>
      </c>
      <c r="P393" s="284">
        <f>MONTH(N393)</f>
        <v>9</v>
      </c>
      <c r="Q393" s="288" t="str">
        <f>IF(P393&gt;9,CONCATENATE(O393,P393),CONCATENATE(O393,"0",P393))</f>
        <v>202009</v>
      </c>
      <c r="R393" s="311" t="s">
        <v>970</v>
      </c>
      <c r="S393" s="246">
        <v>0</v>
      </c>
      <c r="T393" s="246">
        <v>0</v>
      </c>
      <c r="U393" s="415" t="s">
        <v>354</v>
      </c>
      <c r="V393" s="300"/>
      <c r="W393" s="302"/>
      <c r="X393" s="300"/>
      <c r="Y39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3" s="352"/>
      <c r="AA393" s="305"/>
      <c r="AB393" s="305"/>
      <c r="AC393" s="305"/>
      <c r="AD393" s="305"/>
      <c r="AE393" s="305"/>
      <c r="AF393" s="305"/>
      <c r="AG393" s="305"/>
      <c r="AH393" s="305"/>
      <c r="AI393" s="305"/>
      <c r="AJ393" s="305"/>
      <c r="AK393" s="305"/>
      <c r="AL393" s="305"/>
      <c r="AM393" s="305"/>
      <c r="AN393" s="305"/>
      <c r="AO393" s="305"/>
      <c r="AP393" s="305"/>
      <c r="AQ393" s="305"/>
      <c r="AR393" s="306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</row>
    <row r="394" spans="1:100" s="7" customFormat="1" ht="38.25" customHeight="1" x14ac:dyDescent="0.2">
      <c r="A394" s="328" t="s">
        <v>48</v>
      </c>
      <c r="B394" s="319" t="s">
        <v>309</v>
      </c>
      <c r="C394" s="328" t="s">
        <v>294</v>
      </c>
      <c r="D394" s="327" t="s">
        <v>522</v>
      </c>
      <c r="E394" s="404" t="s">
        <v>130</v>
      </c>
      <c r="F394" s="312" t="s">
        <v>341</v>
      </c>
      <c r="G394" s="425" t="s">
        <v>342</v>
      </c>
      <c r="H394" s="430" t="s">
        <v>343</v>
      </c>
      <c r="I394" s="378">
        <v>587500</v>
      </c>
      <c r="J394" s="260">
        <f>-K2052/0.0833333333333333</f>
        <v>0</v>
      </c>
      <c r="K394" s="260"/>
      <c r="L394" s="256">
        <v>43726</v>
      </c>
      <c r="M394" s="256">
        <v>43754</v>
      </c>
      <c r="N394" s="280">
        <v>44119</v>
      </c>
      <c r="O394" s="284">
        <f>YEAR(N394)</f>
        <v>2020</v>
      </c>
      <c r="P394" s="284">
        <f>MONTH(N394)</f>
        <v>10</v>
      </c>
      <c r="Q394" s="285" t="str">
        <f>IF(P394&gt;9,CONCATENATE(O394,P394),CONCATENATE(O394,"0",P394))</f>
        <v>202010</v>
      </c>
      <c r="R394" s="311">
        <v>0</v>
      </c>
      <c r="S394" s="245">
        <v>0</v>
      </c>
      <c r="T394" s="245">
        <v>0</v>
      </c>
      <c r="U394" s="436"/>
      <c r="V394" s="300"/>
      <c r="W394" s="302"/>
      <c r="X394" s="300"/>
      <c r="Y39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4" s="352"/>
      <c r="AA394" s="306"/>
      <c r="AB394" s="306"/>
      <c r="AC394" s="306"/>
      <c r="AD394" s="306"/>
      <c r="AE394" s="306"/>
      <c r="AF394" s="306"/>
      <c r="AG394" s="306"/>
      <c r="AH394" s="306"/>
      <c r="AI394" s="306"/>
      <c r="AJ394" s="306"/>
      <c r="AK394" s="306"/>
      <c r="AL394" s="306"/>
      <c r="AM394" s="306"/>
      <c r="AN394" s="306"/>
      <c r="AO394" s="306"/>
      <c r="AP394" s="306"/>
      <c r="AQ394" s="306"/>
      <c r="AR394" s="305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</row>
    <row r="395" spans="1:100" s="7" customFormat="1" ht="38.25" customHeight="1" x14ac:dyDescent="0.2">
      <c r="A395" s="319" t="s">
        <v>48</v>
      </c>
      <c r="B395" s="319" t="s">
        <v>309</v>
      </c>
      <c r="C395" s="340" t="s">
        <v>294</v>
      </c>
      <c r="D395" s="316" t="s">
        <v>521</v>
      </c>
      <c r="E395" s="319" t="s">
        <v>130</v>
      </c>
      <c r="F395" s="277" t="s">
        <v>341</v>
      </c>
      <c r="G395" s="416" t="s">
        <v>342</v>
      </c>
      <c r="H395" s="422" t="s">
        <v>551</v>
      </c>
      <c r="I395" s="381">
        <v>642500</v>
      </c>
      <c r="J395" s="278">
        <f>-K2073/0.0833333333333333</f>
        <v>0</v>
      </c>
      <c r="K395" s="278"/>
      <c r="L395" s="256">
        <v>43726</v>
      </c>
      <c r="M395" s="256">
        <v>43754</v>
      </c>
      <c r="N395" s="280">
        <v>44119</v>
      </c>
      <c r="O395" s="294">
        <f>YEAR(N395)</f>
        <v>2020</v>
      </c>
      <c r="P395" s="294">
        <f>MONTH(N395)</f>
        <v>10</v>
      </c>
      <c r="Q395" s="286" t="str">
        <f>IF(P395&gt;9,CONCATENATE(O395,P395),CONCATENATE(O395,"0",P395))</f>
        <v>202010</v>
      </c>
      <c r="R395" s="311">
        <v>0</v>
      </c>
      <c r="S395" s="281">
        <v>0</v>
      </c>
      <c r="T395" s="281">
        <v>0</v>
      </c>
      <c r="U395" s="416"/>
      <c r="V395" s="315"/>
      <c r="W395" s="313"/>
      <c r="X395" s="315"/>
      <c r="Y39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5" s="352"/>
      <c r="AA395" s="352"/>
      <c r="AB395" s="306"/>
      <c r="AC395" s="306"/>
      <c r="AD395" s="306"/>
      <c r="AE395" s="306"/>
      <c r="AF395" s="306"/>
      <c r="AG395" s="306"/>
      <c r="AH395" s="306"/>
      <c r="AI395" s="306"/>
      <c r="AJ395" s="306"/>
      <c r="AK395" s="306"/>
      <c r="AL395" s="306"/>
      <c r="AM395" s="306"/>
      <c r="AN395" s="306"/>
      <c r="AO395" s="306"/>
      <c r="AP395" s="306"/>
      <c r="AQ395" s="306"/>
      <c r="AR395" s="305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</row>
    <row r="396" spans="1:100" s="7" customFormat="1" ht="38.25" customHeight="1" x14ac:dyDescent="0.2">
      <c r="A396" s="328" t="s">
        <v>48</v>
      </c>
      <c r="B396" s="328"/>
      <c r="C396" s="320"/>
      <c r="D396" s="327" t="s">
        <v>2648</v>
      </c>
      <c r="E396" s="328" t="s">
        <v>1174</v>
      </c>
      <c r="F396" s="312" t="s">
        <v>2649</v>
      </c>
      <c r="G396" s="415" t="s">
        <v>2650</v>
      </c>
      <c r="H396" s="415" t="s">
        <v>1808</v>
      </c>
      <c r="I396" s="379">
        <v>25920</v>
      </c>
      <c r="J396" s="321">
        <f>-K2405/0.0833333333333333</f>
        <v>0</v>
      </c>
      <c r="K396" s="321"/>
      <c r="L396" s="318">
        <v>43726</v>
      </c>
      <c r="M396" s="322">
        <v>43770</v>
      </c>
      <c r="N396" s="322">
        <v>44135</v>
      </c>
      <c r="O396" s="324">
        <f>YEAR(N396)</f>
        <v>2020</v>
      </c>
      <c r="P396" s="324">
        <f>MONTH(N396)</f>
        <v>10</v>
      </c>
      <c r="Q396" s="325" t="str">
        <f>IF(P396&gt;9,CONCATENATE(O396,P396),CONCATENATE(O396,"0",P396))</f>
        <v>202010</v>
      </c>
      <c r="R396" s="311">
        <v>0</v>
      </c>
      <c r="S396" s="326">
        <v>0</v>
      </c>
      <c r="T396" s="326">
        <v>0</v>
      </c>
      <c r="U396" s="415"/>
      <c r="V396" s="306"/>
      <c r="W396" s="305"/>
      <c r="X396" s="352"/>
      <c r="Y39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6" s="352"/>
      <c r="AA396" s="306"/>
      <c r="AB396" s="306"/>
      <c r="AC396" s="306"/>
      <c r="AD396" s="306"/>
      <c r="AE396" s="306"/>
      <c r="AF396" s="306"/>
      <c r="AG396" s="306"/>
      <c r="AH396" s="306"/>
      <c r="AI396" s="306"/>
      <c r="AJ396" s="306"/>
      <c r="AK396" s="306"/>
      <c r="AL396" s="306"/>
      <c r="AM396" s="306"/>
      <c r="AN396" s="306"/>
      <c r="AO396" s="306"/>
      <c r="AP396" s="306"/>
      <c r="AQ396" s="306"/>
      <c r="AR396" s="305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</row>
    <row r="397" spans="1:100" s="7" customFormat="1" ht="38.25" customHeight="1" x14ac:dyDescent="0.2">
      <c r="A397" s="328" t="s">
        <v>48</v>
      </c>
      <c r="B397" s="328" t="s">
        <v>292</v>
      </c>
      <c r="C397" s="328" t="s">
        <v>294</v>
      </c>
      <c r="D397" s="327" t="s">
        <v>746</v>
      </c>
      <c r="E397" s="404" t="s">
        <v>127</v>
      </c>
      <c r="F397" s="312" t="s">
        <v>744</v>
      </c>
      <c r="G397" s="427" t="s">
        <v>57</v>
      </c>
      <c r="H397" s="415" t="s">
        <v>745</v>
      </c>
      <c r="I397" s="378">
        <v>58800</v>
      </c>
      <c r="J397" s="260">
        <f>-K2131/0.0833333333333333</f>
        <v>0</v>
      </c>
      <c r="K397" s="260"/>
      <c r="L397" s="322">
        <v>43719</v>
      </c>
      <c r="M397" s="256">
        <v>43770</v>
      </c>
      <c r="N397" s="256">
        <v>44135</v>
      </c>
      <c r="O397" s="289">
        <f>YEAR(N397)</f>
        <v>2020</v>
      </c>
      <c r="P397" s="284">
        <f>MONTH(N397)</f>
        <v>10</v>
      </c>
      <c r="Q397" s="290" t="str">
        <f>IF(P397&gt;9,CONCATENATE(O397,P397),CONCATENATE(O397,"0",P397))</f>
        <v>202010</v>
      </c>
      <c r="R397" s="311">
        <v>0</v>
      </c>
      <c r="S397" s="245">
        <v>0</v>
      </c>
      <c r="T397" s="245">
        <v>0</v>
      </c>
      <c r="U397" s="427"/>
      <c r="V397" s="300"/>
      <c r="W397" s="302"/>
      <c r="X397" s="300"/>
      <c r="Y397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7" s="305"/>
      <c r="AA397" s="305"/>
      <c r="AB397" s="305"/>
      <c r="AC397" s="305"/>
      <c r="AD397" s="305"/>
      <c r="AE397" s="305"/>
      <c r="AF397" s="305"/>
      <c r="AG397" s="305"/>
      <c r="AH397" s="305"/>
      <c r="AI397" s="305"/>
      <c r="AJ397" s="305"/>
      <c r="AK397" s="305"/>
      <c r="AL397" s="305"/>
      <c r="AM397" s="305"/>
      <c r="AN397" s="305"/>
      <c r="AO397" s="305"/>
      <c r="AP397" s="305"/>
      <c r="AQ397" s="305"/>
      <c r="AR397" s="306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</row>
    <row r="398" spans="1:100" s="7" customFormat="1" ht="38.25" customHeight="1" x14ac:dyDescent="0.2">
      <c r="A398" s="328" t="s">
        <v>48</v>
      </c>
      <c r="B398" s="328" t="s">
        <v>292</v>
      </c>
      <c r="C398" s="328" t="s">
        <v>294</v>
      </c>
      <c r="D398" s="327" t="s">
        <v>735</v>
      </c>
      <c r="E398" s="329" t="s">
        <v>114</v>
      </c>
      <c r="F398" s="312" t="s">
        <v>1019</v>
      </c>
      <c r="G398" s="424" t="s">
        <v>94</v>
      </c>
      <c r="H398" s="425" t="s">
        <v>498</v>
      </c>
      <c r="I398" s="378">
        <v>65000</v>
      </c>
      <c r="J398" s="262">
        <f>-K2133/0.0833333333333333</f>
        <v>0</v>
      </c>
      <c r="K398" s="262"/>
      <c r="L398" s="256">
        <v>43719</v>
      </c>
      <c r="M398" s="256">
        <v>43770</v>
      </c>
      <c r="N398" s="257">
        <v>44135</v>
      </c>
      <c r="O398" s="284">
        <f>YEAR(N398)</f>
        <v>2020</v>
      </c>
      <c r="P398" s="284">
        <f>MONTH(N398)</f>
        <v>10</v>
      </c>
      <c r="Q398" s="285" t="str">
        <f>IF(P398&gt;9,CONCATENATE(O398,P398),CONCATENATE(O398,"0",P398))</f>
        <v>202010</v>
      </c>
      <c r="R398" s="311">
        <v>0</v>
      </c>
      <c r="S398" s="245">
        <v>0</v>
      </c>
      <c r="T398" s="245">
        <v>0</v>
      </c>
      <c r="U398" s="437"/>
      <c r="V398" s="300"/>
      <c r="W398" s="302"/>
      <c r="X398" s="300"/>
      <c r="Y39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8" s="352"/>
      <c r="AA398" s="306"/>
      <c r="AB398" s="306"/>
      <c r="AC398" s="306"/>
      <c r="AD398" s="306"/>
      <c r="AE398" s="306"/>
      <c r="AF398" s="306"/>
      <c r="AG398" s="306"/>
      <c r="AH398" s="306"/>
      <c r="AI398" s="306"/>
      <c r="AJ398" s="306"/>
      <c r="AK398" s="306"/>
      <c r="AL398" s="306"/>
      <c r="AM398" s="306"/>
      <c r="AN398" s="306"/>
      <c r="AO398" s="306"/>
      <c r="AP398" s="306"/>
      <c r="AQ398" s="306"/>
      <c r="AR398" s="306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</row>
    <row r="399" spans="1:100" s="7" customFormat="1" ht="38.25" customHeight="1" x14ac:dyDescent="0.2">
      <c r="A399" s="314" t="s">
        <v>48</v>
      </c>
      <c r="B399" s="328" t="s">
        <v>309</v>
      </c>
      <c r="C399" s="340" t="s">
        <v>294</v>
      </c>
      <c r="D399" s="314" t="s">
        <v>1080</v>
      </c>
      <c r="E399" s="314" t="s">
        <v>129</v>
      </c>
      <c r="F399" s="271" t="s">
        <v>20</v>
      </c>
      <c r="G399" s="427" t="s">
        <v>89</v>
      </c>
      <c r="H399" s="417" t="s">
        <v>1159</v>
      </c>
      <c r="I399" s="382">
        <v>950000</v>
      </c>
      <c r="J399" s="273">
        <f>-K2107/0.0833333333333333</f>
        <v>0</v>
      </c>
      <c r="K399" s="273"/>
      <c r="L399" s="274">
        <v>43397</v>
      </c>
      <c r="M399" s="274">
        <v>43409</v>
      </c>
      <c r="N399" s="274">
        <v>44139</v>
      </c>
      <c r="O399" s="295">
        <f>YEAR(N399)</f>
        <v>2020</v>
      </c>
      <c r="P399" s="294">
        <f>MONTH(N399)</f>
        <v>11</v>
      </c>
      <c r="Q399" s="291" t="str">
        <f>IF(P399&gt;9,CONCATENATE(O399,P399),CONCATENATE(O399,"0",P399))</f>
        <v>202011</v>
      </c>
      <c r="R399" s="311">
        <v>0</v>
      </c>
      <c r="S399" s="276">
        <v>0</v>
      </c>
      <c r="T399" s="276">
        <v>0</v>
      </c>
      <c r="U399" s="416"/>
      <c r="V399" s="315"/>
      <c r="W399" s="313"/>
      <c r="X399" s="315"/>
      <c r="Y39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9" s="305"/>
      <c r="AA399" s="305"/>
      <c r="AB399" s="305"/>
      <c r="AC399" s="305"/>
      <c r="AD399" s="305"/>
      <c r="AE399" s="305"/>
      <c r="AF399" s="305"/>
      <c r="AG399" s="305"/>
      <c r="AH399" s="305"/>
      <c r="AI399" s="305"/>
      <c r="AJ399" s="305"/>
      <c r="AK399" s="305"/>
      <c r="AL399" s="305"/>
      <c r="AM399" s="305"/>
      <c r="AN399" s="305"/>
      <c r="AO399" s="305"/>
      <c r="AP399" s="305"/>
      <c r="AQ399" s="305"/>
      <c r="AR399" s="306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</row>
    <row r="400" spans="1:100" s="7" customFormat="1" ht="38.25" customHeight="1" x14ac:dyDescent="0.2">
      <c r="A400" s="328" t="s">
        <v>48</v>
      </c>
      <c r="B400" s="328"/>
      <c r="C400" s="320"/>
      <c r="D400" s="327" t="s">
        <v>1924</v>
      </c>
      <c r="E400" s="328" t="s">
        <v>117</v>
      </c>
      <c r="F400" s="312" t="s">
        <v>1925</v>
      </c>
      <c r="G400" s="415" t="s">
        <v>1926</v>
      </c>
      <c r="H400" s="415" t="s">
        <v>1927</v>
      </c>
      <c r="I400" s="379">
        <v>1300000</v>
      </c>
      <c r="J400" s="321">
        <f>-K2337/0.0833333333333333</f>
        <v>0</v>
      </c>
      <c r="K400" s="321"/>
      <c r="L400" s="322">
        <v>43719</v>
      </c>
      <c r="M400" s="322">
        <v>43787</v>
      </c>
      <c r="N400" s="323">
        <v>44152</v>
      </c>
      <c r="O400" s="333">
        <f>YEAR(N400)</f>
        <v>2020</v>
      </c>
      <c r="P400" s="458">
        <f>MONTH(N400)</f>
        <v>11</v>
      </c>
      <c r="Q400" s="459" t="str">
        <f>IF(P400&gt;9,CONCATENATE(O400,P400),CONCATENATE(O400,"0",P400))</f>
        <v>202011</v>
      </c>
      <c r="R400" s="311">
        <v>0</v>
      </c>
      <c r="S400" s="326">
        <v>0</v>
      </c>
      <c r="T400" s="326">
        <v>0</v>
      </c>
      <c r="U400" s="415"/>
      <c r="V400" s="305"/>
      <c r="W400" s="305"/>
      <c r="X400" s="305"/>
      <c r="Y40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0" s="352"/>
      <c r="AA400" s="305"/>
      <c r="AB400" s="305"/>
      <c r="AC400" s="305"/>
      <c r="AD400" s="305"/>
      <c r="AE400" s="305"/>
      <c r="AF400" s="305"/>
      <c r="AG400" s="305"/>
      <c r="AH400" s="305"/>
      <c r="AI400" s="305"/>
      <c r="AJ400" s="305"/>
      <c r="AK400" s="305"/>
      <c r="AL400" s="305"/>
      <c r="AM400" s="305"/>
      <c r="AN400" s="305"/>
      <c r="AO400" s="305"/>
      <c r="AP400" s="305"/>
      <c r="AQ400" s="305"/>
      <c r="AR400" s="305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</row>
    <row r="401" spans="1:100" s="7" customFormat="1" ht="38.25" customHeight="1" x14ac:dyDescent="0.2">
      <c r="A401" s="319" t="s">
        <v>48</v>
      </c>
      <c r="B401" s="328"/>
      <c r="C401" s="320"/>
      <c r="D401" s="327" t="s">
        <v>1804</v>
      </c>
      <c r="E401" s="328" t="s">
        <v>1805</v>
      </c>
      <c r="F401" s="317" t="s">
        <v>1806</v>
      </c>
      <c r="G401" s="415" t="s">
        <v>1807</v>
      </c>
      <c r="H401" s="415" t="s">
        <v>1808</v>
      </c>
      <c r="I401" s="379">
        <v>44400</v>
      </c>
      <c r="J401" s="321">
        <f>-K2216/0.0833333333333333</f>
        <v>0</v>
      </c>
      <c r="K401" s="321"/>
      <c r="L401" s="322">
        <v>43761</v>
      </c>
      <c r="M401" s="322">
        <v>43800</v>
      </c>
      <c r="N401" s="323">
        <v>44165</v>
      </c>
      <c r="O401" s="324">
        <f>YEAR(N401)</f>
        <v>2020</v>
      </c>
      <c r="P401" s="324">
        <f>MONTH(N401)</f>
        <v>11</v>
      </c>
      <c r="Q401" s="325" t="str">
        <f>IF(P401&gt;9,CONCATENATE(O401,P401),CONCATENATE(O401,"0",P401))</f>
        <v>202011</v>
      </c>
      <c r="R401" s="311">
        <v>0</v>
      </c>
      <c r="S401" s="326">
        <v>0</v>
      </c>
      <c r="T401" s="326">
        <v>0</v>
      </c>
      <c r="U401" s="415"/>
      <c r="V401" s="305"/>
      <c r="W401" s="305"/>
      <c r="X401" s="305"/>
      <c r="Y40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1" s="352"/>
      <c r="AA401" s="306"/>
      <c r="AB401" s="306"/>
      <c r="AC401" s="306"/>
      <c r="AD401" s="306"/>
      <c r="AE401" s="306"/>
      <c r="AF401" s="306"/>
      <c r="AG401" s="306"/>
      <c r="AH401" s="306"/>
      <c r="AI401" s="306"/>
      <c r="AJ401" s="306"/>
      <c r="AK401" s="306"/>
      <c r="AL401" s="306"/>
      <c r="AM401" s="306"/>
      <c r="AN401" s="306"/>
      <c r="AO401" s="306"/>
      <c r="AP401" s="306"/>
      <c r="AQ401" s="306"/>
      <c r="AR401" s="306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</row>
    <row r="402" spans="1:100" s="7" customFormat="1" ht="38.25" customHeight="1" x14ac:dyDescent="0.2">
      <c r="A402" s="328" t="s">
        <v>48</v>
      </c>
      <c r="B402" s="328"/>
      <c r="C402" s="320"/>
      <c r="D402" s="327" t="s">
        <v>1360</v>
      </c>
      <c r="E402" s="328" t="s">
        <v>123</v>
      </c>
      <c r="F402" s="271" t="s">
        <v>20</v>
      </c>
      <c r="G402" s="415" t="s">
        <v>1361</v>
      </c>
      <c r="H402" s="415" t="s">
        <v>1362</v>
      </c>
      <c r="I402" s="379">
        <v>6000</v>
      </c>
      <c r="J402" s="321">
        <f>-K1989/0.0833333333333333</f>
        <v>0</v>
      </c>
      <c r="K402" s="321"/>
      <c r="L402" s="322">
        <v>42424</v>
      </c>
      <c r="M402" s="322">
        <v>42424</v>
      </c>
      <c r="N402" s="323">
        <v>44250</v>
      </c>
      <c r="O402" s="324">
        <f>YEAR(N402)</f>
        <v>2021</v>
      </c>
      <c r="P402" s="324">
        <f>MONTH(N402)</f>
        <v>2</v>
      </c>
      <c r="Q402" s="325" t="str">
        <f>IF(P402&gt;9,CONCATENATE(O402,P402),CONCATENATE(O402,"0",P402))</f>
        <v>202102</v>
      </c>
      <c r="R402" s="311">
        <v>0</v>
      </c>
      <c r="S402" s="326">
        <v>0</v>
      </c>
      <c r="T402" s="326">
        <v>0</v>
      </c>
      <c r="U402" s="415"/>
      <c r="V402" s="305"/>
      <c r="W402" s="305"/>
      <c r="X402" s="305"/>
      <c r="Y40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2" s="352"/>
      <c r="AA402" s="306"/>
      <c r="AB402" s="306"/>
      <c r="AC402" s="306"/>
      <c r="AD402" s="306"/>
      <c r="AE402" s="306"/>
      <c r="AF402" s="306"/>
      <c r="AG402" s="306"/>
      <c r="AH402" s="306"/>
      <c r="AI402" s="306"/>
      <c r="AJ402" s="306"/>
      <c r="AK402" s="306"/>
      <c r="AL402" s="306"/>
      <c r="AM402" s="306"/>
      <c r="AN402" s="306"/>
      <c r="AO402" s="306"/>
      <c r="AP402" s="306"/>
      <c r="AQ402" s="306"/>
      <c r="AR402" s="306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</row>
    <row r="403" spans="1:100" s="7" customFormat="1" ht="38.25" customHeight="1" x14ac:dyDescent="0.2">
      <c r="A403" s="319" t="s">
        <v>48</v>
      </c>
      <c r="B403" s="328"/>
      <c r="C403" s="320"/>
      <c r="D403" s="327" t="s">
        <v>1520</v>
      </c>
      <c r="E403" s="319" t="s">
        <v>130</v>
      </c>
      <c r="F403" s="312" t="s">
        <v>1521</v>
      </c>
      <c r="G403" s="415" t="s">
        <v>349</v>
      </c>
      <c r="H403" s="415" t="s">
        <v>1522</v>
      </c>
      <c r="I403" s="379">
        <v>48000</v>
      </c>
      <c r="J403" s="321">
        <f>-K2143/0.0833333333333333</f>
        <v>0</v>
      </c>
      <c r="K403" s="321"/>
      <c r="L403" s="322">
        <v>43159</v>
      </c>
      <c r="M403" s="322">
        <v>43159</v>
      </c>
      <c r="N403" s="323">
        <v>44254</v>
      </c>
      <c r="O403" s="324">
        <f>YEAR(N403)</f>
        <v>2021</v>
      </c>
      <c r="P403" s="324">
        <f>MONTH(N403)</f>
        <v>2</v>
      </c>
      <c r="Q403" s="325" t="str">
        <f>IF(P403&gt;9,CONCATENATE(O403,P403),CONCATENATE(O403,"0",P403))</f>
        <v>202102</v>
      </c>
      <c r="R403" s="311">
        <v>0</v>
      </c>
      <c r="S403" s="326">
        <v>0</v>
      </c>
      <c r="T403" s="326">
        <v>0</v>
      </c>
      <c r="U403" s="423"/>
      <c r="V403" s="306"/>
      <c r="W403" s="305"/>
      <c r="X403" s="306"/>
      <c r="Y40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3" s="352"/>
      <c r="AA403" s="306"/>
      <c r="AB403" s="306"/>
      <c r="AC403" s="306"/>
      <c r="AD403" s="306"/>
      <c r="AE403" s="306"/>
      <c r="AF403" s="306"/>
      <c r="AG403" s="306"/>
      <c r="AH403" s="306"/>
      <c r="AI403" s="306"/>
      <c r="AJ403" s="306"/>
      <c r="AK403" s="306"/>
      <c r="AL403" s="306"/>
      <c r="AM403" s="306"/>
      <c r="AN403" s="306"/>
      <c r="AO403" s="306"/>
      <c r="AP403" s="306"/>
      <c r="AQ403" s="306"/>
      <c r="AR403" s="306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</row>
    <row r="404" spans="1:100" s="7" customFormat="1" ht="38.25" customHeight="1" x14ac:dyDescent="0.2">
      <c r="A404" s="328" t="s">
        <v>48</v>
      </c>
      <c r="B404" s="319"/>
      <c r="C404" s="340"/>
      <c r="D404" s="327" t="s">
        <v>2323</v>
      </c>
      <c r="E404" s="328" t="s">
        <v>2320</v>
      </c>
      <c r="F404" s="312" t="s">
        <v>2321</v>
      </c>
      <c r="G404" s="416" t="s">
        <v>2324</v>
      </c>
      <c r="H404" s="416" t="s">
        <v>2322</v>
      </c>
      <c r="I404" s="381">
        <v>62950</v>
      </c>
      <c r="J404" s="278">
        <f>-K2326/0.0833333333333333</f>
        <v>0</v>
      </c>
      <c r="K404" s="278"/>
      <c r="L404" s="322">
        <v>43586</v>
      </c>
      <c r="M404" s="279">
        <v>43221</v>
      </c>
      <c r="N404" s="323">
        <v>44316</v>
      </c>
      <c r="O404" s="294">
        <f>YEAR(N404)</f>
        <v>2021</v>
      </c>
      <c r="P404" s="294">
        <f>MONTH(N404)</f>
        <v>4</v>
      </c>
      <c r="Q404" s="286" t="str">
        <f>IF(P404&gt;9,CONCATENATE(O404,P404),CONCATENATE(O404,"0",P404))</f>
        <v>202104</v>
      </c>
      <c r="R404" s="465">
        <v>0</v>
      </c>
      <c r="S404" s="281">
        <v>0</v>
      </c>
      <c r="T404" s="281">
        <v>0</v>
      </c>
      <c r="U404" s="422"/>
      <c r="V404" s="315"/>
      <c r="W404" s="313"/>
      <c r="X404" s="315"/>
      <c r="Y404" s="31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4" s="305"/>
      <c r="AA404" s="306"/>
      <c r="AB404" s="306"/>
      <c r="AC404" s="306"/>
      <c r="AD404" s="306"/>
      <c r="AE404" s="306"/>
      <c r="AF404" s="306"/>
      <c r="AG404" s="306"/>
      <c r="AH404" s="306"/>
      <c r="AI404" s="306"/>
      <c r="AJ404" s="306"/>
      <c r="AK404" s="306"/>
      <c r="AL404" s="306"/>
      <c r="AM404" s="306"/>
      <c r="AN404" s="306"/>
      <c r="AO404" s="306"/>
      <c r="AP404" s="306"/>
      <c r="AQ404" s="306"/>
      <c r="AR404" s="305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</row>
    <row r="405" spans="1:100" s="7" customFormat="1" ht="38.25" customHeight="1" x14ac:dyDescent="0.2">
      <c r="A405" s="328" t="s">
        <v>48</v>
      </c>
      <c r="B405" s="319"/>
      <c r="C405" s="340"/>
      <c r="D405" s="327" t="s">
        <v>2529</v>
      </c>
      <c r="E405" s="328" t="s">
        <v>2320</v>
      </c>
      <c r="F405" s="312" t="s">
        <v>2321</v>
      </c>
      <c r="G405" s="416" t="s">
        <v>2324</v>
      </c>
      <c r="H405" s="416" t="s">
        <v>2325</v>
      </c>
      <c r="I405" s="381">
        <v>12000</v>
      </c>
      <c r="J405" s="278">
        <f>-K2326/0.0833333333333333</f>
        <v>0</v>
      </c>
      <c r="K405" s="278"/>
      <c r="L405" s="322">
        <v>43586</v>
      </c>
      <c r="M405" s="279">
        <v>43221</v>
      </c>
      <c r="N405" s="323">
        <v>44316</v>
      </c>
      <c r="O405" s="294">
        <f>YEAR(N405)</f>
        <v>2021</v>
      </c>
      <c r="P405" s="294">
        <f>MONTH(N405)</f>
        <v>4</v>
      </c>
      <c r="Q405" s="286" t="str">
        <f>IF(P405&gt;9,CONCATENATE(O405,P405),CONCATENATE(O405,"0",P405))</f>
        <v>202104</v>
      </c>
      <c r="R405" s="465">
        <v>0</v>
      </c>
      <c r="S405" s="281">
        <v>0</v>
      </c>
      <c r="T405" s="281">
        <v>0</v>
      </c>
      <c r="U405" s="422"/>
      <c r="V405" s="315"/>
      <c r="W405" s="313"/>
      <c r="X405" s="315"/>
      <c r="Y405" s="31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5" s="305"/>
      <c r="AA405" s="306"/>
      <c r="AB405" s="306"/>
      <c r="AC405" s="306"/>
      <c r="AD405" s="306"/>
      <c r="AE405" s="306"/>
      <c r="AF405" s="306"/>
      <c r="AG405" s="306"/>
      <c r="AH405" s="306"/>
      <c r="AI405" s="306"/>
      <c r="AJ405" s="306"/>
      <c r="AK405" s="306"/>
      <c r="AL405" s="306"/>
      <c r="AM405" s="306"/>
      <c r="AN405" s="306"/>
      <c r="AO405" s="306"/>
      <c r="AP405" s="306"/>
      <c r="AQ405" s="306"/>
      <c r="AR405" s="305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</row>
    <row r="406" spans="1:100" s="7" customFormat="1" ht="38.25" customHeight="1" x14ac:dyDescent="0.2">
      <c r="A406" s="328" t="s">
        <v>48</v>
      </c>
      <c r="B406" s="328"/>
      <c r="C406" s="320"/>
      <c r="D406" s="328" t="s">
        <v>2506</v>
      </c>
      <c r="E406" s="319" t="s">
        <v>120</v>
      </c>
      <c r="F406" s="312" t="s">
        <v>2507</v>
      </c>
      <c r="G406" s="415" t="s">
        <v>2508</v>
      </c>
      <c r="H406" s="415" t="s">
        <v>1594</v>
      </c>
      <c r="I406" s="379">
        <v>600000</v>
      </c>
      <c r="J406" s="321">
        <f>-K2295/0.0833333333333333</f>
        <v>0</v>
      </c>
      <c r="K406" s="321"/>
      <c r="L406" s="322">
        <v>43236</v>
      </c>
      <c r="M406" s="322">
        <v>43262</v>
      </c>
      <c r="N406" s="323">
        <v>44357</v>
      </c>
      <c r="O406" s="324">
        <f>YEAR(N406)</f>
        <v>2021</v>
      </c>
      <c r="P406" s="324">
        <f>MONTH(N406)</f>
        <v>6</v>
      </c>
      <c r="Q406" s="325" t="str">
        <f>IF(P406&gt;9,CONCATENATE(O406,P406),CONCATENATE(O406,"0",P406))</f>
        <v>202106</v>
      </c>
      <c r="R406" s="311">
        <v>0</v>
      </c>
      <c r="S406" s="326">
        <v>0</v>
      </c>
      <c r="T406" s="326">
        <v>0</v>
      </c>
      <c r="U406" s="415"/>
      <c r="V406" s="306"/>
      <c r="W406" s="305"/>
      <c r="X406" s="306"/>
      <c r="Y40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6" s="352"/>
      <c r="AA406" s="306"/>
      <c r="AB406" s="306"/>
      <c r="AC406" s="306"/>
      <c r="AD406" s="306"/>
      <c r="AE406" s="306"/>
      <c r="AF406" s="306"/>
      <c r="AG406" s="306"/>
      <c r="AH406" s="306"/>
      <c r="AI406" s="306"/>
      <c r="AJ406" s="306"/>
      <c r="AK406" s="306"/>
      <c r="AL406" s="306"/>
      <c r="AM406" s="306"/>
      <c r="AN406" s="306"/>
      <c r="AO406" s="306"/>
      <c r="AP406" s="306"/>
      <c r="AQ406" s="306"/>
      <c r="AR406" s="305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</row>
    <row r="407" spans="1:100" s="7" customFormat="1" ht="38.25" customHeight="1" thickBot="1" x14ac:dyDescent="0.25">
      <c r="A407" s="328" t="s">
        <v>48</v>
      </c>
      <c r="B407" s="328"/>
      <c r="C407" s="320"/>
      <c r="D407" s="442" t="s">
        <v>2301</v>
      </c>
      <c r="E407" s="328" t="s">
        <v>128</v>
      </c>
      <c r="F407" s="312" t="s">
        <v>20</v>
      </c>
      <c r="G407" s="415" t="s">
        <v>2302</v>
      </c>
      <c r="H407" s="415" t="s">
        <v>2303</v>
      </c>
      <c r="I407" s="379" t="s">
        <v>163</v>
      </c>
      <c r="J407" s="321">
        <f>-K2326/0.0833333333333333</f>
        <v>0</v>
      </c>
      <c r="K407" s="321"/>
      <c r="L407" s="322">
        <v>43586</v>
      </c>
      <c r="M407" s="322">
        <v>43586</v>
      </c>
      <c r="N407" s="323">
        <v>44377</v>
      </c>
      <c r="O407" s="324">
        <f>YEAR(N407)</f>
        <v>2021</v>
      </c>
      <c r="P407" s="324">
        <f>MONTH(N407)</f>
        <v>6</v>
      </c>
      <c r="Q407" s="325" t="str">
        <f>IF(P407&gt;9,CONCATENATE(O407,P407),CONCATENATE(O407,"0",P407))</f>
        <v>202106</v>
      </c>
      <c r="R407" s="311">
        <v>0</v>
      </c>
      <c r="S407" s="326">
        <v>0</v>
      </c>
      <c r="T407" s="326">
        <v>0</v>
      </c>
      <c r="U407" s="431"/>
      <c r="V407" s="306"/>
      <c r="W407" s="305"/>
      <c r="X407" s="306"/>
      <c r="Y407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7" s="305"/>
      <c r="AA407" s="306"/>
      <c r="AB407" s="306"/>
      <c r="AC407" s="306"/>
      <c r="AD407" s="306"/>
      <c r="AE407" s="306"/>
      <c r="AF407" s="306"/>
      <c r="AG407" s="306"/>
      <c r="AH407" s="306"/>
      <c r="AI407" s="306"/>
      <c r="AJ407" s="306"/>
      <c r="AK407" s="306"/>
      <c r="AL407" s="306"/>
      <c r="AM407" s="306"/>
      <c r="AN407" s="306"/>
      <c r="AO407" s="306"/>
      <c r="AP407" s="306"/>
      <c r="AQ407" s="306"/>
      <c r="AR407" s="305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</row>
    <row r="408" spans="1:100" s="7" customFormat="1" ht="38.25" customHeight="1" x14ac:dyDescent="0.2">
      <c r="A408" s="319" t="s">
        <v>48</v>
      </c>
      <c r="B408" s="319"/>
      <c r="C408" s="340"/>
      <c r="D408" s="316" t="s">
        <v>1634</v>
      </c>
      <c r="E408" s="319" t="s">
        <v>130</v>
      </c>
      <c r="F408" s="277" t="s">
        <v>20</v>
      </c>
      <c r="G408" s="416" t="s">
        <v>1635</v>
      </c>
      <c r="H408" s="416" t="s">
        <v>1636</v>
      </c>
      <c r="I408" s="381">
        <v>40270</v>
      </c>
      <c r="J408" s="278">
        <f>-K2180/0.0833333333333333</f>
        <v>0</v>
      </c>
      <c r="K408" s="278"/>
      <c r="L408" s="279">
        <v>43278</v>
      </c>
      <c r="M408" s="279">
        <v>43282</v>
      </c>
      <c r="N408" s="280">
        <v>44377</v>
      </c>
      <c r="O408" s="294">
        <f>YEAR(N408)</f>
        <v>2021</v>
      </c>
      <c r="P408" s="294">
        <f>MONTH(N408)</f>
        <v>6</v>
      </c>
      <c r="Q408" s="286" t="str">
        <f>IF(P408&gt;9,CONCATENATE(O408,P408),CONCATENATE(O408,"0",P408))</f>
        <v>202106</v>
      </c>
      <c r="R408" s="275">
        <v>0</v>
      </c>
      <c r="S408" s="281">
        <v>0</v>
      </c>
      <c r="T408" s="281">
        <v>0</v>
      </c>
      <c r="U408" s="416"/>
      <c r="V408" s="315"/>
      <c r="W408" s="313"/>
      <c r="X408" s="315"/>
      <c r="Y40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8" s="313"/>
      <c r="AA408" s="313"/>
      <c r="AB408" s="313"/>
      <c r="AC408" s="313"/>
      <c r="AD408" s="313"/>
      <c r="AE408" s="313"/>
      <c r="AF408" s="313"/>
      <c r="AG408" s="313"/>
      <c r="AH408" s="313"/>
      <c r="AI408" s="313"/>
      <c r="AJ408" s="313"/>
      <c r="AK408" s="313"/>
      <c r="AL408" s="313"/>
      <c r="AM408" s="313"/>
      <c r="AN408" s="313"/>
      <c r="AO408" s="313"/>
      <c r="AP408" s="313"/>
      <c r="AQ408" s="313"/>
      <c r="AR408" s="313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</row>
    <row r="409" spans="1:100" s="7" customFormat="1" ht="38.25" customHeight="1" x14ac:dyDescent="0.2">
      <c r="A409" s="328" t="s">
        <v>48</v>
      </c>
      <c r="B409" s="319" t="s">
        <v>309</v>
      </c>
      <c r="C409" s="328" t="s">
        <v>294</v>
      </c>
      <c r="D409" s="327" t="s">
        <v>904</v>
      </c>
      <c r="E409" s="404" t="s">
        <v>130</v>
      </c>
      <c r="F409" s="312" t="s">
        <v>1018</v>
      </c>
      <c r="G409" s="424" t="s">
        <v>2676</v>
      </c>
      <c r="H409" s="424" t="s">
        <v>134</v>
      </c>
      <c r="I409" s="378">
        <v>260935</v>
      </c>
      <c r="J409" s="260">
        <f>-K2068/0.0833333333333333</f>
        <v>0</v>
      </c>
      <c r="K409" s="260"/>
      <c r="L409" s="256">
        <v>43719</v>
      </c>
      <c r="M409" s="256">
        <v>43691</v>
      </c>
      <c r="N409" s="257">
        <v>44421</v>
      </c>
      <c r="O409" s="284">
        <f>YEAR(N409)</f>
        <v>2021</v>
      </c>
      <c r="P409" s="284">
        <f>MONTH(N409)</f>
        <v>8</v>
      </c>
      <c r="Q409" s="285" t="str">
        <f>IF(P409&gt;9,CONCATENATE(O409,P409),CONCATENATE(O409,"0",P409))</f>
        <v>202108</v>
      </c>
      <c r="R409" s="311" t="s">
        <v>970</v>
      </c>
      <c r="S409" s="245">
        <v>0</v>
      </c>
      <c r="T409" s="245">
        <v>0</v>
      </c>
      <c r="U409" s="415"/>
      <c r="V409" s="300"/>
      <c r="W409" s="302"/>
      <c r="X409" s="300"/>
      <c r="Y409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9" s="352"/>
      <c r="AA409" s="306"/>
      <c r="AB409" s="306"/>
      <c r="AC409" s="306"/>
      <c r="AD409" s="306"/>
      <c r="AE409" s="306"/>
      <c r="AF409" s="306"/>
      <c r="AG409" s="306"/>
      <c r="AH409" s="306"/>
      <c r="AI409" s="306"/>
      <c r="AJ409" s="306"/>
      <c r="AK409" s="306"/>
      <c r="AL409" s="306"/>
      <c r="AM409" s="306"/>
      <c r="AN409" s="306"/>
      <c r="AO409" s="306"/>
      <c r="AP409" s="306"/>
      <c r="AQ409" s="306"/>
      <c r="AR409" s="373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</row>
    <row r="410" spans="1:100" s="7" customFormat="1" ht="38.25" customHeight="1" x14ac:dyDescent="0.2">
      <c r="A410" s="328" t="s">
        <v>48</v>
      </c>
      <c r="B410" s="404" t="s">
        <v>309</v>
      </c>
      <c r="C410" s="328" t="s">
        <v>294</v>
      </c>
      <c r="D410" s="316" t="s">
        <v>916</v>
      </c>
      <c r="E410" s="297" t="s">
        <v>114</v>
      </c>
      <c r="F410" s="312" t="s">
        <v>427</v>
      </c>
      <c r="G410" s="432" t="s">
        <v>136</v>
      </c>
      <c r="H410" s="469" t="s">
        <v>2788</v>
      </c>
      <c r="I410" s="385">
        <v>300000</v>
      </c>
      <c r="J410" s="261">
        <f>-K2037/0.0833333333333333</f>
        <v>0</v>
      </c>
      <c r="K410" s="261"/>
      <c r="L410" s="258">
        <v>43754</v>
      </c>
      <c r="M410" s="258">
        <v>43770</v>
      </c>
      <c r="N410" s="258">
        <v>44470</v>
      </c>
      <c r="O410" s="287">
        <f>YEAR(N410)</f>
        <v>2021</v>
      </c>
      <c r="P410" s="284">
        <f>MONTH(N410)</f>
        <v>10</v>
      </c>
      <c r="Q410" s="288" t="str">
        <f>IF(P410&gt;9,CONCATENATE(O410,P410),CONCATENATE(O410,"0",P410))</f>
        <v>202110</v>
      </c>
      <c r="R410" s="311">
        <v>0</v>
      </c>
      <c r="S410" s="246">
        <v>0</v>
      </c>
      <c r="T410" s="246">
        <v>0</v>
      </c>
      <c r="U410" s="426"/>
      <c r="V410" s="300"/>
      <c r="W410" s="302"/>
      <c r="X410" s="300"/>
      <c r="Y41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0" s="305"/>
      <c r="AA410" s="305"/>
      <c r="AB410" s="305"/>
      <c r="AC410" s="305"/>
      <c r="AD410" s="305"/>
      <c r="AE410" s="305"/>
      <c r="AF410" s="305"/>
      <c r="AG410" s="305"/>
      <c r="AH410" s="305"/>
      <c r="AI410" s="305"/>
      <c r="AJ410" s="305"/>
      <c r="AK410" s="305"/>
      <c r="AL410" s="305"/>
      <c r="AM410" s="305"/>
      <c r="AN410" s="305"/>
      <c r="AO410" s="305"/>
      <c r="AP410" s="305"/>
      <c r="AQ410" s="305"/>
      <c r="AR410" s="306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</row>
    <row r="411" spans="1:100" s="7" customFormat="1" ht="38.25" customHeight="1" x14ac:dyDescent="0.2">
      <c r="A411" s="329" t="s">
        <v>48</v>
      </c>
      <c r="B411" s="329"/>
      <c r="C411" s="320"/>
      <c r="D411" s="327" t="s">
        <v>1164</v>
      </c>
      <c r="E411" s="329" t="s">
        <v>126</v>
      </c>
      <c r="F411" s="317" t="s">
        <v>441</v>
      </c>
      <c r="G411" s="423" t="s">
        <v>1165</v>
      </c>
      <c r="H411" s="423" t="s">
        <v>1159</v>
      </c>
      <c r="I411" s="383">
        <v>6000000</v>
      </c>
      <c r="J411" s="335">
        <f>-K1888/0.0833333333333333</f>
        <v>0</v>
      </c>
      <c r="K411" s="335"/>
      <c r="L411" s="318">
        <v>43761</v>
      </c>
      <c r="M411" s="318">
        <v>43809</v>
      </c>
      <c r="N411" s="318">
        <v>44539</v>
      </c>
      <c r="O411" s="336">
        <f>YEAR(N411)</f>
        <v>2021</v>
      </c>
      <c r="P411" s="324">
        <f>MONTH(N411)</f>
        <v>12</v>
      </c>
      <c r="Q411" s="337" t="str">
        <f>IF(P411&gt;9,CONCATENATE(O411,P411),CONCATENATE(O411,"0",P411))</f>
        <v>202112</v>
      </c>
      <c r="R411" s="311">
        <v>0</v>
      </c>
      <c r="S411" s="338">
        <v>0</v>
      </c>
      <c r="T411" s="338">
        <v>0</v>
      </c>
      <c r="U411" s="423"/>
      <c r="V411" s="305"/>
      <c r="W411" s="305"/>
      <c r="X411" s="305"/>
      <c r="Y41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1" s="352"/>
      <c r="AA411" s="306"/>
      <c r="AB411" s="306"/>
      <c r="AC411" s="306"/>
      <c r="AD411" s="306"/>
      <c r="AE411" s="306"/>
      <c r="AF411" s="306"/>
      <c r="AG411" s="306"/>
      <c r="AH411" s="306"/>
      <c r="AI411" s="306"/>
      <c r="AJ411" s="306"/>
      <c r="AK411" s="306"/>
      <c r="AL411" s="306"/>
      <c r="AM411" s="306"/>
      <c r="AN411" s="306"/>
      <c r="AO411" s="306"/>
      <c r="AP411" s="306"/>
      <c r="AQ411" s="306"/>
      <c r="AR411" s="306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</row>
    <row r="412" spans="1:100" s="7" customFormat="1" ht="38.25" customHeight="1" x14ac:dyDescent="0.2">
      <c r="A412" s="319" t="s">
        <v>48</v>
      </c>
      <c r="B412" s="328"/>
      <c r="C412" s="320"/>
      <c r="D412" s="327" t="s">
        <v>1515</v>
      </c>
      <c r="E412" s="314" t="s">
        <v>120</v>
      </c>
      <c r="F412" s="312" t="s">
        <v>20</v>
      </c>
      <c r="G412" s="415" t="s">
        <v>1516</v>
      </c>
      <c r="H412" s="415" t="s">
        <v>1517</v>
      </c>
      <c r="I412" s="379">
        <v>100000</v>
      </c>
      <c r="J412" s="321">
        <f>-K2139/0.0833333333333333</f>
        <v>0</v>
      </c>
      <c r="K412" s="321"/>
      <c r="L412" s="322">
        <v>43131</v>
      </c>
      <c r="M412" s="322">
        <v>43101</v>
      </c>
      <c r="N412" s="323">
        <v>44561</v>
      </c>
      <c r="O412" s="324">
        <f>YEAR(N412)</f>
        <v>2021</v>
      </c>
      <c r="P412" s="324">
        <f>MONTH(N412)</f>
        <v>12</v>
      </c>
      <c r="Q412" s="325" t="str">
        <f>IF(P412&gt;9,CONCATENATE(O412,P412),CONCATENATE(O412,"0",P412))</f>
        <v>202112</v>
      </c>
      <c r="R412" s="311">
        <v>0</v>
      </c>
      <c r="S412" s="326">
        <v>0</v>
      </c>
      <c r="T412" s="326">
        <v>0</v>
      </c>
      <c r="U412" s="423"/>
      <c r="V412" s="306"/>
      <c r="W412" s="305"/>
      <c r="X412" s="306"/>
      <c r="Y41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2" s="352"/>
      <c r="AA412" s="306"/>
      <c r="AB412" s="306"/>
      <c r="AC412" s="306"/>
      <c r="AD412" s="306"/>
      <c r="AE412" s="306"/>
      <c r="AF412" s="306"/>
      <c r="AG412" s="306"/>
      <c r="AH412" s="306"/>
      <c r="AI412" s="306"/>
      <c r="AJ412" s="306"/>
      <c r="AK412" s="306"/>
      <c r="AL412" s="306"/>
      <c r="AM412" s="306"/>
      <c r="AN412" s="306"/>
      <c r="AO412" s="306"/>
      <c r="AP412" s="306"/>
      <c r="AQ412" s="306"/>
      <c r="AR412" s="306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</row>
    <row r="413" spans="1:100" s="7" customFormat="1" ht="38.25" customHeight="1" x14ac:dyDescent="0.2">
      <c r="A413" s="328" t="s">
        <v>48</v>
      </c>
      <c r="B413" s="319"/>
      <c r="C413" s="340"/>
      <c r="D413" s="329" t="s">
        <v>2489</v>
      </c>
      <c r="E413" s="329" t="s">
        <v>1174</v>
      </c>
      <c r="F413" s="317" t="s">
        <v>2490</v>
      </c>
      <c r="G413" s="417" t="s">
        <v>2491</v>
      </c>
      <c r="H413" s="417" t="s">
        <v>2036</v>
      </c>
      <c r="I413" s="382">
        <v>81952.5</v>
      </c>
      <c r="J413" s="273">
        <f>-K2366/0.0833333333333333</f>
        <v>0</v>
      </c>
      <c r="K413" s="273"/>
      <c r="L413" s="274">
        <v>43635</v>
      </c>
      <c r="M413" s="274">
        <v>43633</v>
      </c>
      <c r="N413" s="274">
        <v>44728</v>
      </c>
      <c r="O413" s="295">
        <f>YEAR(N413)</f>
        <v>2022</v>
      </c>
      <c r="P413" s="294">
        <f>MONTH(N413)</f>
        <v>6</v>
      </c>
      <c r="Q413" s="291" t="str">
        <f>IF(P413&gt;9,CONCATENATE(O413,P413),CONCATENATE(O413,"0",P413))</f>
        <v>202206</v>
      </c>
      <c r="R413" s="275">
        <v>0</v>
      </c>
      <c r="S413" s="276">
        <v>0</v>
      </c>
      <c r="T413" s="276">
        <v>0</v>
      </c>
      <c r="U413" s="416"/>
      <c r="V413" s="315"/>
      <c r="W413" s="313"/>
      <c r="X413" s="332"/>
      <c r="Y41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3" s="313"/>
      <c r="AA413" s="313"/>
      <c r="AB413" s="313"/>
      <c r="AC413" s="313"/>
      <c r="AD413" s="313"/>
      <c r="AE413" s="313"/>
      <c r="AF413" s="313"/>
      <c r="AG413" s="313"/>
      <c r="AH413" s="313"/>
      <c r="AI413" s="313"/>
      <c r="AJ413" s="313"/>
      <c r="AK413" s="313"/>
      <c r="AL413" s="313"/>
      <c r="AM413" s="313"/>
      <c r="AN413" s="313"/>
      <c r="AO413" s="313"/>
      <c r="AP413" s="313"/>
      <c r="AQ413" s="313"/>
      <c r="AR413" s="306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</row>
    <row r="414" spans="1:100" s="7" customFormat="1" ht="38.25" customHeight="1" x14ac:dyDescent="0.2">
      <c r="A414" s="328" t="s">
        <v>48</v>
      </c>
      <c r="B414" s="328"/>
      <c r="C414" s="320"/>
      <c r="D414" s="327" t="s">
        <v>1695</v>
      </c>
      <c r="E414" s="319" t="s">
        <v>2336</v>
      </c>
      <c r="F414" s="317" t="s">
        <v>25</v>
      </c>
      <c r="G414" s="415" t="s">
        <v>1696</v>
      </c>
      <c r="H414" s="415" t="s">
        <v>1697</v>
      </c>
      <c r="I414" s="379">
        <v>935000</v>
      </c>
      <c r="J414" s="321">
        <f>-K2204/0.0833333333333333</f>
        <v>0</v>
      </c>
      <c r="K414" s="321"/>
      <c r="L414" s="322">
        <v>43670</v>
      </c>
      <c r="M414" s="322">
        <v>43282</v>
      </c>
      <c r="N414" s="323">
        <v>44742</v>
      </c>
      <c r="O414" s="324">
        <f>YEAR(N414)</f>
        <v>2022</v>
      </c>
      <c r="P414" s="324">
        <f>MONTH(N414)</f>
        <v>6</v>
      </c>
      <c r="Q414" s="325" t="str">
        <f>IF(P414&gt;9,CONCATENATE(O414,P414),CONCATENATE(O414,"0",P414))</f>
        <v>202206</v>
      </c>
      <c r="R414" s="311">
        <v>0</v>
      </c>
      <c r="S414" s="326">
        <v>0</v>
      </c>
      <c r="T414" s="326">
        <v>0</v>
      </c>
      <c r="U414" s="415"/>
      <c r="V414" s="305"/>
      <c r="W414" s="305"/>
      <c r="X414" s="305"/>
      <c r="Y41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4" s="352"/>
      <c r="AA414" s="306"/>
      <c r="AB414" s="306"/>
      <c r="AC414" s="306"/>
      <c r="AD414" s="306"/>
      <c r="AE414" s="306"/>
      <c r="AF414" s="306"/>
      <c r="AG414" s="306"/>
      <c r="AH414" s="306"/>
      <c r="AI414" s="306"/>
      <c r="AJ414" s="306"/>
      <c r="AK414" s="306"/>
      <c r="AL414" s="306"/>
      <c r="AM414" s="306"/>
      <c r="AN414" s="306"/>
      <c r="AO414" s="306"/>
      <c r="AP414" s="306"/>
      <c r="AQ414" s="306"/>
      <c r="AR414" s="306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</row>
    <row r="415" spans="1:100" s="8" customFormat="1" ht="38.25" customHeight="1" x14ac:dyDescent="0.2">
      <c r="A415" s="328" t="s">
        <v>48</v>
      </c>
      <c r="B415" s="328"/>
      <c r="C415" s="320"/>
      <c r="D415" s="327" t="s">
        <v>2716</v>
      </c>
      <c r="E415" s="328" t="s">
        <v>115</v>
      </c>
      <c r="F415" s="312" t="s">
        <v>2717</v>
      </c>
      <c r="G415" s="415" t="s">
        <v>2718</v>
      </c>
      <c r="H415" s="415" t="s">
        <v>363</v>
      </c>
      <c r="I415" s="379">
        <v>163782</v>
      </c>
      <c r="J415" s="321">
        <f>-K2429/0.0833333333333333</f>
        <v>0</v>
      </c>
      <c r="K415" s="321"/>
      <c r="L415" s="318">
        <v>43733</v>
      </c>
      <c r="M415" s="322">
        <v>43739</v>
      </c>
      <c r="N415" s="322">
        <v>44834</v>
      </c>
      <c r="O415" s="324">
        <f>YEAR(N415)</f>
        <v>2022</v>
      </c>
      <c r="P415" s="324">
        <f>MONTH(N415)</f>
        <v>9</v>
      </c>
      <c r="Q415" s="325" t="str">
        <f>IF(P415&gt;9,CONCATENATE(O415,P415),CONCATENATE(O415,"0",P415))</f>
        <v>202209</v>
      </c>
      <c r="R415" s="311">
        <v>0</v>
      </c>
      <c r="S415" s="326">
        <v>0</v>
      </c>
      <c r="T415" s="326">
        <v>0</v>
      </c>
      <c r="U415" s="415"/>
      <c r="V415" s="306"/>
      <c r="W415" s="305"/>
      <c r="X415" s="352"/>
      <c r="Y41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5" s="352"/>
      <c r="AA415" s="306"/>
      <c r="AB415" s="306"/>
      <c r="AC415" s="306"/>
      <c r="AD415" s="306"/>
      <c r="AE415" s="306"/>
      <c r="AF415" s="306"/>
      <c r="AG415" s="306"/>
      <c r="AH415" s="306"/>
      <c r="AI415" s="306"/>
      <c r="AJ415" s="306"/>
      <c r="AK415" s="306"/>
      <c r="AL415" s="306"/>
      <c r="AM415" s="306"/>
      <c r="AN415" s="306"/>
      <c r="AO415" s="306"/>
      <c r="AP415" s="306"/>
      <c r="AQ415" s="306"/>
      <c r="AR415" s="305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</row>
    <row r="416" spans="1:100" s="8" customFormat="1" ht="38.25" customHeight="1" x14ac:dyDescent="0.2">
      <c r="A416" s="328" t="s">
        <v>48</v>
      </c>
      <c r="B416" s="328"/>
      <c r="C416" s="320"/>
      <c r="D416" s="327" t="s">
        <v>2712</v>
      </c>
      <c r="E416" s="328" t="s">
        <v>1622</v>
      </c>
      <c r="F416" s="312" t="s">
        <v>2713</v>
      </c>
      <c r="G416" s="415" t="s">
        <v>2714</v>
      </c>
      <c r="H416" s="415" t="s">
        <v>2715</v>
      </c>
      <c r="I416" s="379">
        <v>574320</v>
      </c>
      <c r="J416" s="321">
        <f>-K2429/0.0833333333333333</f>
        <v>0</v>
      </c>
      <c r="K416" s="321"/>
      <c r="L416" s="318">
        <v>43733</v>
      </c>
      <c r="M416" s="322">
        <v>43739</v>
      </c>
      <c r="N416" s="322">
        <v>44834</v>
      </c>
      <c r="O416" s="324">
        <f>YEAR(N416)</f>
        <v>2022</v>
      </c>
      <c r="P416" s="324">
        <f>MONTH(N416)</f>
        <v>9</v>
      </c>
      <c r="Q416" s="325" t="str">
        <f>IF(P416&gt;9,CONCATENATE(O416,P416),CONCATENATE(O416,"0",P416))</f>
        <v>202209</v>
      </c>
      <c r="R416" s="311">
        <v>0</v>
      </c>
      <c r="S416" s="326">
        <v>0</v>
      </c>
      <c r="T416" s="326">
        <v>0</v>
      </c>
      <c r="U416" s="415"/>
      <c r="V416" s="306"/>
      <c r="W416" s="305"/>
      <c r="X416" s="352"/>
      <c r="Y41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6" s="352"/>
      <c r="AA416" s="306"/>
      <c r="AB416" s="306"/>
      <c r="AC416" s="306"/>
      <c r="AD416" s="306"/>
      <c r="AE416" s="306"/>
      <c r="AF416" s="306"/>
      <c r="AG416" s="306"/>
      <c r="AH416" s="306"/>
      <c r="AI416" s="306"/>
      <c r="AJ416" s="306"/>
      <c r="AK416" s="306"/>
      <c r="AL416" s="306"/>
      <c r="AM416" s="306"/>
      <c r="AN416" s="306"/>
      <c r="AO416" s="306"/>
      <c r="AP416" s="306"/>
      <c r="AQ416" s="306"/>
      <c r="AR416" s="305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</row>
    <row r="417" spans="1:100" s="8" customFormat="1" ht="38.25" customHeight="1" x14ac:dyDescent="0.2">
      <c r="A417" s="329" t="s">
        <v>48</v>
      </c>
      <c r="B417" s="329"/>
      <c r="C417" s="320"/>
      <c r="D417" s="327" t="s">
        <v>1366</v>
      </c>
      <c r="E417" s="329" t="s">
        <v>1185</v>
      </c>
      <c r="F417" s="312" t="s">
        <v>25</v>
      </c>
      <c r="G417" s="423" t="s">
        <v>1367</v>
      </c>
      <c r="H417" s="423" t="s">
        <v>126</v>
      </c>
      <c r="I417" s="383">
        <v>1038589</v>
      </c>
      <c r="J417" s="335">
        <f>-K2007/0.0833333333333333</f>
        <v>0</v>
      </c>
      <c r="K417" s="335"/>
      <c r="L417" s="318">
        <v>42999</v>
      </c>
      <c r="M417" s="318">
        <v>42999</v>
      </c>
      <c r="N417" s="318">
        <v>44834</v>
      </c>
      <c r="O417" s="336">
        <f>YEAR(N417)</f>
        <v>2022</v>
      </c>
      <c r="P417" s="324">
        <f>MONTH(N417)</f>
        <v>9</v>
      </c>
      <c r="Q417" s="337" t="str">
        <f>IF(P417&gt;9,CONCATENATE(O417,P417),CONCATENATE(O417,"0",P417))</f>
        <v>202209</v>
      </c>
      <c r="R417" s="311">
        <v>0</v>
      </c>
      <c r="S417" s="338">
        <v>0</v>
      </c>
      <c r="T417" s="338">
        <v>0</v>
      </c>
      <c r="U417" s="415"/>
      <c r="V417" s="305"/>
      <c r="W417" s="305"/>
      <c r="X417" s="305"/>
      <c r="Y41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7" s="352"/>
      <c r="AA417" s="305"/>
      <c r="AB417" s="305"/>
      <c r="AC417" s="305"/>
      <c r="AD417" s="305"/>
      <c r="AE417" s="305"/>
      <c r="AF417" s="305"/>
      <c r="AG417" s="305"/>
      <c r="AH417" s="305"/>
      <c r="AI417" s="305"/>
      <c r="AJ417" s="305"/>
      <c r="AK417" s="305"/>
      <c r="AL417" s="305"/>
      <c r="AM417" s="305"/>
      <c r="AN417" s="305"/>
      <c r="AO417" s="305"/>
      <c r="AP417" s="305"/>
      <c r="AQ417" s="305"/>
      <c r="AR417" s="305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</row>
    <row r="418" spans="1:100" s="7" customFormat="1" ht="38.25" customHeight="1" x14ac:dyDescent="0.2">
      <c r="A418" s="319" t="s">
        <v>48</v>
      </c>
      <c r="B418" s="319"/>
      <c r="C418" s="340"/>
      <c r="D418" s="316" t="s">
        <v>1302</v>
      </c>
      <c r="E418" s="319" t="s">
        <v>130</v>
      </c>
      <c r="F418" s="271" t="s">
        <v>20</v>
      </c>
      <c r="G418" s="416" t="s">
        <v>1303</v>
      </c>
      <c r="H418" s="416" t="s">
        <v>1304</v>
      </c>
      <c r="I418" s="381">
        <v>160097.44</v>
      </c>
      <c r="J418" s="278">
        <f>-K2075/0.0833333333333333</f>
        <v>0</v>
      </c>
      <c r="K418" s="278"/>
      <c r="L418" s="279">
        <v>42683</v>
      </c>
      <c r="M418" s="279">
        <v>42683</v>
      </c>
      <c r="N418" s="280">
        <v>46234</v>
      </c>
      <c r="O418" s="294">
        <f>YEAR(N418)</f>
        <v>2026</v>
      </c>
      <c r="P418" s="294">
        <f>MONTH(N418)</f>
        <v>7</v>
      </c>
      <c r="Q418" s="286" t="str">
        <f>IF(P418&gt;9,CONCATENATE(O418,P418),CONCATENATE(O418,"0",P418))</f>
        <v>202607</v>
      </c>
      <c r="R418" s="311" t="s">
        <v>972</v>
      </c>
      <c r="S418" s="281">
        <v>0</v>
      </c>
      <c r="T418" s="281">
        <v>0</v>
      </c>
      <c r="U418" s="416"/>
      <c r="V418" s="315"/>
      <c r="W418" s="313"/>
      <c r="X418" s="315"/>
      <c r="Y41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8" s="332"/>
      <c r="AA418" s="332"/>
      <c r="AB418" s="315"/>
      <c r="AC418" s="315"/>
      <c r="AD418" s="315"/>
      <c r="AE418" s="315"/>
      <c r="AF418" s="315"/>
      <c r="AG418" s="315"/>
      <c r="AH418" s="315"/>
      <c r="AI418" s="315"/>
      <c r="AJ418" s="315"/>
      <c r="AK418" s="315"/>
      <c r="AL418" s="315"/>
      <c r="AM418" s="315"/>
      <c r="AN418" s="315"/>
      <c r="AO418" s="315"/>
      <c r="AP418" s="315"/>
      <c r="AQ418" s="315"/>
      <c r="AR418" s="313"/>
    </row>
    <row r="419" spans="1:100" s="7" customFormat="1" ht="38.25" customHeight="1" x14ac:dyDescent="0.2">
      <c r="A419" s="319" t="s">
        <v>55</v>
      </c>
      <c r="B419" s="392" t="s">
        <v>292</v>
      </c>
      <c r="C419" s="393" t="s">
        <v>294</v>
      </c>
      <c r="D419" s="456" t="s">
        <v>774</v>
      </c>
      <c r="E419" s="418" t="s">
        <v>118</v>
      </c>
      <c r="F419" s="397" t="s">
        <v>420</v>
      </c>
      <c r="G419" s="420" t="s">
        <v>421</v>
      </c>
      <c r="H419" s="419" t="s">
        <v>408</v>
      </c>
      <c r="I419" s="398">
        <v>20000</v>
      </c>
      <c r="J419" s="399">
        <f>-K2013/0.0833333333333333</f>
        <v>0</v>
      </c>
      <c r="K419" s="399"/>
      <c r="L419" s="394">
        <v>43390</v>
      </c>
      <c r="M419" s="394">
        <v>43435</v>
      </c>
      <c r="N419" s="395">
        <v>43799</v>
      </c>
      <c r="O419" s="396">
        <f>YEAR(N419)</f>
        <v>2019</v>
      </c>
      <c r="P419" s="396">
        <f>MONTH(N419)</f>
        <v>11</v>
      </c>
      <c r="Q419" s="395" t="str">
        <f>IF(P419&gt;9,CONCATENATE(O419,P419),CONCATENATE(O419,"0",P419))</f>
        <v>201911</v>
      </c>
      <c r="R419" s="391">
        <v>0</v>
      </c>
      <c r="S419" s="400">
        <v>0</v>
      </c>
      <c r="T419" s="400">
        <v>0</v>
      </c>
      <c r="U419" s="421"/>
      <c r="V419" s="356"/>
      <c r="W419" s="357"/>
      <c r="X419" s="356"/>
      <c r="Y419" s="3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9" s="359"/>
      <c r="AA419" s="360"/>
      <c r="AB419" s="360"/>
      <c r="AC419" s="360"/>
      <c r="AD419" s="360"/>
      <c r="AE419" s="360"/>
      <c r="AF419" s="360"/>
      <c r="AG419" s="360"/>
      <c r="AH419" s="360"/>
      <c r="AI419" s="360"/>
      <c r="AJ419" s="360"/>
      <c r="AK419" s="360"/>
      <c r="AL419" s="360"/>
      <c r="AM419" s="360"/>
      <c r="AN419" s="360"/>
      <c r="AO419" s="360"/>
      <c r="AP419" s="360"/>
      <c r="AQ419" s="360"/>
      <c r="AR419" s="306"/>
    </row>
    <row r="420" spans="1:100" s="7" customFormat="1" ht="38.25" customHeight="1" x14ac:dyDescent="0.2">
      <c r="A420" s="319" t="s">
        <v>55</v>
      </c>
      <c r="B420" s="367" t="s">
        <v>292</v>
      </c>
      <c r="C420" s="371" t="s">
        <v>294</v>
      </c>
      <c r="D420" s="372" t="s">
        <v>773</v>
      </c>
      <c r="E420" s="367" t="s">
        <v>118</v>
      </c>
      <c r="F420" s="366" t="s">
        <v>437</v>
      </c>
      <c r="G420" s="421" t="s">
        <v>88</v>
      </c>
      <c r="H420" s="421" t="s">
        <v>409</v>
      </c>
      <c r="I420" s="384">
        <v>275000</v>
      </c>
      <c r="J420" s="278">
        <f>-K2648/0.0833333333333333</f>
        <v>0</v>
      </c>
      <c r="K420" s="278"/>
      <c r="L420" s="368">
        <v>43390</v>
      </c>
      <c r="M420" s="368">
        <v>43435</v>
      </c>
      <c r="N420" s="369">
        <v>43799</v>
      </c>
      <c r="O420" s="294">
        <f>YEAR(N420)</f>
        <v>2019</v>
      </c>
      <c r="P420" s="294">
        <f>MONTH(N420)</f>
        <v>11</v>
      </c>
      <c r="Q420" s="369" t="str">
        <f>IF(P420&gt;9,CONCATENATE(O420,P420),CONCATENATE(O420,"0",P420))</f>
        <v>201911</v>
      </c>
      <c r="R420" s="275">
        <v>0</v>
      </c>
      <c r="S420" s="370">
        <v>0</v>
      </c>
      <c r="T420" s="370">
        <v>0</v>
      </c>
      <c r="U420" s="421" t="s">
        <v>354</v>
      </c>
      <c r="V420" s="356"/>
      <c r="W420" s="357"/>
      <c r="X420" s="356"/>
      <c r="Y420" s="36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0" s="359"/>
      <c r="AA420" s="360"/>
      <c r="AB420" s="360"/>
      <c r="AC420" s="360"/>
      <c r="AD420" s="360"/>
      <c r="AE420" s="360"/>
      <c r="AF420" s="360"/>
      <c r="AG420" s="360"/>
      <c r="AH420" s="360"/>
      <c r="AI420" s="360"/>
      <c r="AJ420" s="360"/>
      <c r="AK420" s="360"/>
      <c r="AL420" s="360"/>
      <c r="AM420" s="360"/>
      <c r="AN420" s="360"/>
      <c r="AO420" s="360"/>
      <c r="AP420" s="360"/>
      <c r="AQ420" s="360"/>
      <c r="AR420" s="306"/>
    </row>
    <row r="421" spans="1:100" s="7" customFormat="1" ht="38.25" customHeight="1" x14ac:dyDescent="0.2">
      <c r="A421" s="319" t="s">
        <v>55</v>
      </c>
      <c r="B421" s="319" t="s">
        <v>292</v>
      </c>
      <c r="C421" s="320" t="s">
        <v>294</v>
      </c>
      <c r="D421" s="327" t="s">
        <v>772</v>
      </c>
      <c r="E421" s="314" t="s">
        <v>118</v>
      </c>
      <c r="F421" s="277" t="s">
        <v>382</v>
      </c>
      <c r="G421" s="416" t="s">
        <v>383</v>
      </c>
      <c r="H421" s="416" t="s">
        <v>50</v>
      </c>
      <c r="I421" s="382">
        <v>4800000</v>
      </c>
      <c r="J421" s="273">
        <f>-K1991/0.0833333333333333</f>
        <v>0</v>
      </c>
      <c r="K421" s="273"/>
      <c r="L421" s="279">
        <v>43614</v>
      </c>
      <c r="M421" s="279">
        <v>43647</v>
      </c>
      <c r="N421" s="280">
        <v>43805</v>
      </c>
      <c r="O421" s="294">
        <f>YEAR(N421)</f>
        <v>2019</v>
      </c>
      <c r="P421" s="294">
        <f>MONTH(N421)</f>
        <v>12</v>
      </c>
      <c r="Q421" s="286" t="str">
        <f>IF(P421&gt;9,CONCATENATE(O421,P421),CONCATENATE(O421,"0",P421))</f>
        <v>201912</v>
      </c>
      <c r="R421" s="275">
        <v>0</v>
      </c>
      <c r="S421" s="276">
        <v>0</v>
      </c>
      <c r="T421" s="276">
        <v>0</v>
      </c>
      <c r="U421" s="422"/>
      <c r="V421" s="315"/>
      <c r="W421" s="313"/>
      <c r="X421" s="315"/>
      <c r="Y42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1" s="305"/>
      <c r="AA421" s="306"/>
      <c r="AB421" s="306"/>
      <c r="AC421" s="306"/>
      <c r="AD421" s="306"/>
      <c r="AE421" s="306"/>
      <c r="AF421" s="306"/>
      <c r="AG421" s="306"/>
      <c r="AH421" s="306"/>
      <c r="AI421" s="306"/>
      <c r="AJ421" s="306"/>
      <c r="AK421" s="306"/>
      <c r="AL421" s="306"/>
      <c r="AM421" s="306"/>
      <c r="AN421" s="306"/>
      <c r="AO421" s="306"/>
      <c r="AP421" s="306"/>
      <c r="AQ421" s="306"/>
      <c r="AR421" s="306"/>
    </row>
    <row r="422" spans="1:100" s="7" customFormat="1" ht="38.25" customHeight="1" x14ac:dyDescent="0.2">
      <c r="A422" s="319" t="s">
        <v>55</v>
      </c>
      <c r="B422" s="328"/>
      <c r="C422" s="320"/>
      <c r="D422" s="327" t="s">
        <v>1910</v>
      </c>
      <c r="E422" s="319" t="s">
        <v>118</v>
      </c>
      <c r="F422" s="312" t="s">
        <v>1911</v>
      </c>
      <c r="G422" s="415" t="s">
        <v>1912</v>
      </c>
      <c r="H422" s="415" t="s">
        <v>1913</v>
      </c>
      <c r="I422" s="379">
        <v>268240.74</v>
      </c>
      <c r="J422" s="321">
        <f>-K2213/0.0833333333333333</f>
        <v>0</v>
      </c>
      <c r="K422" s="321"/>
      <c r="L422" s="322">
        <v>43453</v>
      </c>
      <c r="M422" s="322">
        <v>43443</v>
      </c>
      <c r="N422" s="323">
        <v>43817</v>
      </c>
      <c r="O422" s="324">
        <f>YEAR(N422)</f>
        <v>2019</v>
      </c>
      <c r="P422" s="324">
        <f>MONTH(N422)</f>
        <v>12</v>
      </c>
      <c r="Q422" s="325" t="str">
        <f>IF(P422&gt;9,CONCATENATE(O422,P422),CONCATENATE(O422,"0",P422))</f>
        <v>201912</v>
      </c>
      <c r="R422" s="311">
        <v>0</v>
      </c>
      <c r="S422" s="326">
        <v>0</v>
      </c>
      <c r="T422" s="326">
        <v>0</v>
      </c>
      <c r="U422" s="415"/>
      <c r="V422" s="306"/>
      <c r="W422" s="305"/>
      <c r="X422" s="306"/>
      <c r="Y42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2" s="305"/>
      <c r="AA422" s="305"/>
      <c r="AB422" s="305"/>
      <c r="AC422" s="305"/>
      <c r="AD422" s="305"/>
      <c r="AE422" s="305"/>
      <c r="AF422" s="305"/>
      <c r="AG422" s="305"/>
      <c r="AH422" s="305"/>
      <c r="AI422" s="305"/>
      <c r="AJ422" s="305"/>
      <c r="AK422" s="305"/>
      <c r="AL422" s="305"/>
      <c r="AM422" s="305"/>
      <c r="AN422" s="305"/>
      <c r="AO422" s="305"/>
      <c r="AP422" s="305"/>
      <c r="AQ422" s="305"/>
      <c r="AR422" s="305"/>
    </row>
    <row r="423" spans="1:100" s="7" customFormat="1" ht="38.25" customHeight="1" x14ac:dyDescent="0.2">
      <c r="A423" s="319" t="s">
        <v>55</v>
      </c>
      <c r="B423" s="319"/>
      <c r="C423" s="340"/>
      <c r="D423" s="316" t="s">
        <v>2009</v>
      </c>
      <c r="E423" s="319" t="s">
        <v>118</v>
      </c>
      <c r="F423" s="277" t="s">
        <v>20</v>
      </c>
      <c r="G423" s="416" t="s">
        <v>2010</v>
      </c>
      <c r="H423" s="416" t="s">
        <v>2011</v>
      </c>
      <c r="I423" s="381">
        <v>463128</v>
      </c>
      <c r="J423" s="278">
        <f>-K2243/0.0833333333333333</f>
        <v>0</v>
      </c>
      <c r="K423" s="278"/>
      <c r="L423" s="279">
        <v>43488</v>
      </c>
      <c r="M423" s="279">
        <v>43454</v>
      </c>
      <c r="N423" s="280">
        <v>43819</v>
      </c>
      <c r="O423" s="294">
        <f>YEAR(N423)</f>
        <v>2019</v>
      </c>
      <c r="P423" s="294">
        <f>MONTH(N423)</f>
        <v>12</v>
      </c>
      <c r="Q423" s="286" t="str">
        <f>IF(P423&gt;9,CONCATENATE(O423,P423),CONCATENATE(O423,"0",P423))</f>
        <v>201912</v>
      </c>
      <c r="R423" s="311" t="s">
        <v>278</v>
      </c>
      <c r="S423" s="281">
        <v>0</v>
      </c>
      <c r="T423" s="281">
        <v>0</v>
      </c>
      <c r="U423" s="416"/>
      <c r="V423" s="315"/>
      <c r="W423" s="313"/>
      <c r="X423" s="315"/>
      <c r="Y42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3" s="313"/>
      <c r="AA423" s="313"/>
      <c r="AB423" s="313"/>
      <c r="AC423" s="313"/>
      <c r="AD423" s="313"/>
      <c r="AE423" s="313"/>
      <c r="AF423" s="313"/>
      <c r="AG423" s="313"/>
      <c r="AH423" s="313"/>
      <c r="AI423" s="313"/>
      <c r="AJ423" s="313"/>
      <c r="AK423" s="313"/>
      <c r="AL423" s="313"/>
      <c r="AM423" s="313"/>
      <c r="AN423" s="313"/>
      <c r="AO423" s="313"/>
      <c r="AP423" s="313"/>
      <c r="AQ423" s="313"/>
      <c r="AR423" s="313"/>
    </row>
    <row r="424" spans="1:100" s="7" customFormat="1" ht="38.25" customHeight="1" x14ac:dyDescent="0.2">
      <c r="A424" s="319" t="s">
        <v>55</v>
      </c>
      <c r="B424" s="328"/>
      <c r="C424" s="320"/>
      <c r="D424" s="327" t="s">
        <v>1939</v>
      </c>
      <c r="E424" s="319" t="s">
        <v>118</v>
      </c>
      <c r="F424" s="312" t="s">
        <v>1940</v>
      </c>
      <c r="G424" s="415" t="s">
        <v>1941</v>
      </c>
      <c r="H424" s="415" t="s">
        <v>1739</v>
      </c>
      <c r="I424" s="379">
        <v>2500000</v>
      </c>
      <c r="J424" s="321">
        <f>-K2224/0.0833333333333333</f>
        <v>0</v>
      </c>
      <c r="K424" s="321"/>
      <c r="L424" s="322">
        <v>43481</v>
      </c>
      <c r="M424" s="322">
        <v>43458</v>
      </c>
      <c r="N424" s="323">
        <v>43822</v>
      </c>
      <c r="O424" s="324">
        <f>YEAR(N424)</f>
        <v>2019</v>
      </c>
      <c r="P424" s="324">
        <f>MONTH(N424)</f>
        <v>12</v>
      </c>
      <c r="Q424" s="325" t="str">
        <f>IF(P424&gt;9,CONCATENATE(O424,P424),CONCATENATE(O424,"0",P424))</f>
        <v>201912</v>
      </c>
      <c r="R424" s="311">
        <v>0</v>
      </c>
      <c r="S424" s="326">
        <v>0.03</v>
      </c>
      <c r="T424" s="326">
        <v>0</v>
      </c>
      <c r="U424" s="415"/>
      <c r="V424" s="306"/>
      <c r="W424" s="305"/>
      <c r="X424" s="306"/>
      <c r="Y42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4" s="305"/>
      <c r="AA424" s="305"/>
      <c r="AB424" s="305"/>
      <c r="AC424" s="305"/>
      <c r="AD424" s="305"/>
      <c r="AE424" s="305"/>
      <c r="AF424" s="305"/>
      <c r="AG424" s="305"/>
      <c r="AH424" s="305"/>
      <c r="AI424" s="305"/>
      <c r="AJ424" s="305"/>
      <c r="AK424" s="305"/>
      <c r="AL424" s="305"/>
      <c r="AM424" s="305"/>
      <c r="AN424" s="305"/>
      <c r="AO424" s="305"/>
      <c r="AP424" s="305"/>
      <c r="AQ424" s="305"/>
      <c r="AR424" s="305"/>
    </row>
    <row r="425" spans="1:100" s="7" customFormat="1" ht="38.25" customHeight="1" x14ac:dyDescent="0.2">
      <c r="A425" s="319" t="s">
        <v>55</v>
      </c>
      <c r="B425" s="328" t="s">
        <v>292</v>
      </c>
      <c r="C425" s="320" t="s">
        <v>294</v>
      </c>
      <c r="D425" s="327" t="s">
        <v>815</v>
      </c>
      <c r="E425" s="328" t="s">
        <v>118</v>
      </c>
      <c r="F425" s="312" t="s">
        <v>793</v>
      </c>
      <c r="G425" s="415" t="s">
        <v>794</v>
      </c>
      <c r="H425" s="415" t="s">
        <v>795</v>
      </c>
      <c r="I425" s="379">
        <v>262500</v>
      </c>
      <c r="J425" s="321">
        <f>-K2082/0.0833333333333333</f>
        <v>0</v>
      </c>
      <c r="K425" s="321"/>
      <c r="L425" s="322">
        <v>42725</v>
      </c>
      <c r="M425" s="322">
        <v>42736</v>
      </c>
      <c r="N425" s="323">
        <v>43830</v>
      </c>
      <c r="O425" s="324">
        <f>YEAR(N425)</f>
        <v>2019</v>
      </c>
      <c r="P425" s="324">
        <f>MONTH(N425)</f>
        <v>12</v>
      </c>
      <c r="Q425" s="325" t="str">
        <f>IF(P425&gt;9,CONCATENATE(O425,P425),CONCATENATE(O425,"0",P425))</f>
        <v>201912</v>
      </c>
      <c r="R425" s="275" t="s">
        <v>278</v>
      </c>
      <c r="S425" s="326">
        <v>0</v>
      </c>
      <c r="T425" s="326">
        <v>0</v>
      </c>
      <c r="U425" s="415"/>
      <c r="V425" s="306"/>
      <c r="W425" s="305"/>
      <c r="X425" s="306"/>
      <c r="Y42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5" s="305"/>
      <c r="AA425" s="305"/>
      <c r="AB425" s="305"/>
      <c r="AC425" s="305"/>
      <c r="AD425" s="305"/>
      <c r="AE425" s="305"/>
      <c r="AF425" s="305"/>
      <c r="AG425" s="305"/>
      <c r="AH425" s="305"/>
      <c r="AI425" s="305"/>
      <c r="AJ425" s="305"/>
      <c r="AK425" s="305"/>
      <c r="AL425" s="305"/>
      <c r="AM425" s="305"/>
      <c r="AN425" s="305"/>
      <c r="AO425" s="305"/>
      <c r="AP425" s="305"/>
      <c r="AQ425" s="305"/>
      <c r="AR425" s="306"/>
    </row>
    <row r="426" spans="1:100" s="233" customFormat="1" ht="38.25" customHeight="1" x14ac:dyDescent="0.2">
      <c r="A426" s="319" t="s">
        <v>55</v>
      </c>
      <c r="B426" s="319" t="s">
        <v>292</v>
      </c>
      <c r="C426" s="340" t="s">
        <v>294</v>
      </c>
      <c r="D426" s="316" t="s">
        <v>812</v>
      </c>
      <c r="E426" s="319" t="s">
        <v>118</v>
      </c>
      <c r="F426" s="277" t="s">
        <v>25</v>
      </c>
      <c r="G426" s="415" t="s">
        <v>422</v>
      </c>
      <c r="H426" s="416" t="s">
        <v>582</v>
      </c>
      <c r="I426" s="381">
        <v>5000000</v>
      </c>
      <c r="J426" s="278">
        <f>-K2033/0.0833333333333333</f>
        <v>0</v>
      </c>
      <c r="K426" s="278"/>
      <c r="L426" s="279">
        <v>43453</v>
      </c>
      <c r="M426" s="279">
        <v>43485</v>
      </c>
      <c r="N426" s="280">
        <v>43849</v>
      </c>
      <c r="O426" s="294">
        <f>YEAR(N426)</f>
        <v>2020</v>
      </c>
      <c r="P426" s="294">
        <f>MONTH(N426)</f>
        <v>1</v>
      </c>
      <c r="Q426" s="286" t="str">
        <f>IF(P426&gt;9,CONCATENATE(O426,P426),CONCATENATE(O426,"0",P426))</f>
        <v>202001</v>
      </c>
      <c r="R426" s="311" t="s">
        <v>162</v>
      </c>
      <c r="S426" s="281">
        <v>0</v>
      </c>
      <c r="T426" s="281">
        <v>0</v>
      </c>
      <c r="U426" s="415"/>
      <c r="V426" s="315"/>
      <c r="W426" s="313"/>
      <c r="X426" s="332"/>
      <c r="Y42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6" s="352"/>
      <c r="AA426" s="305"/>
      <c r="AB426" s="305"/>
      <c r="AC426" s="305"/>
      <c r="AD426" s="305"/>
      <c r="AE426" s="305"/>
      <c r="AF426" s="305"/>
      <c r="AG426" s="305"/>
      <c r="AH426" s="305"/>
      <c r="AI426" s="305"/>
      <c r="AJ426" s="305"/>
      <c r="AK426" s="305"/>
      <c r="AL426" s="305"/>
      <c r="AM426" s="305"/>
      <c r="AN426" s="305"/>
      <c r="AO426" s="305"/>
      <c r="AP426" s="305"/>
      <c r="AQ426" s="305"/>
      <c r="AR426" s="306"/>
    </row>
    <row r="427" spans="1:100" s="233" customFormat="1" ht="38.25" customHeight="1" x14ac:dyDescent="0.2">
      <c r="A427" s="319" t="s">
        <v>55</v>
      </c>
      <c r="B427" s="328" t="s">
        <v>292</v>
      </c>
      <c r="C427" s="320" t="s">
        <v>294</v>
      </c>
      <c r="D427" s="327" t="s">
        <v>993</v>
      </c>
      <c r="E427" s="328" t="s">
        <v>118</v>
      </c>
      <c r="F427" s="312" t="s">
        <v>782</v>
      </c>
      <c r="G427" s="415" t="s">
        <v>783</v>
      </c>
      <c r="H427" s="415" t="s">
        <v>511</v>
      </c>
      <c r="I427" s="379">
        <v>149750</v>
      </c>
      <c r="J427" s="321">
        <f>-K2086/0.0833333333333333</f>
        <v>0</v>
      </c>
      <c r="K427" s="321"/>
      <c r="L427" s="322">
        <v>42711</v>
      </c>
      <c r="M427" s="322">
        <v>42766</v>
      </c>
      <c r="N427" s="322">
        <v>43860</v>
      </c>
      <c r="O427" s="333">
        <f>YEAR(N427)</f>
        <v>2020</v>
      </c>
      <c r="P427" s="324">
        <f>MONTH(N427)</f>
        <v>1</v>
      </c>
      <c r="Q427" s="334" t="str">
        <f>IF(P427&gt;9,CONCATENATE(O427,P427),CONCATENATE(O427,"0",P427))</f>
        <v>202001</v>
      </c>
      <c r="R427" s="275" t="s">
        <v>278</v>
      </c>
      <c r="S427" s="326">
        <v>0</v>
      </c>
      <c r="T427" s="326">
        <v>0</v>
      </c>
      <c r="U427" s="423"/>
      <c r="V427" s="306"/>
      <c r="W427" s="305"/>
      <c r="X427" s="306"/>
      <c r="Y42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7" s="352"/>
      <c r="AA427" s="306"/>
      <c r="AB427" s="306"/>
      <c r="AC427" s="306"/>
      <c r="AD427" s="306"/>
      <c r="AE427" s="306"/>
      <c r="AF427" s="306"/>
      <c r="AG427" s="306"/>
      <c r="AH427" s="306"/>
      <c r="AI427" s="306"/>
      <c r="AJ427" s="306"/>
      <c r="AK427" s="306"/>
      <c r="AL427" s="306"/>
      <c r="AM427" s="306"/>
      <c r="AN427" s="306"/>
      <c r="AO427" s="306"/>
      <c r="AP427" s="306"/>
      <c r="AQ427" s="306"/>
      <c r="AR427" s="306"/>
    </row>
    <row r="428" spans="1:100" s="233" customFormat="1" ht="38.25" customHeight="1" x14ac:dyDescent="0.2">
      <c r="A428" s="319" t="s">
        <v>55</v>
      </c>
      <c r="B428" s="328" t="s">
        <v>292</v>
      </c>
      <c r="C428" s="320" t="s">
        <v>294</v>
      </c>
      <c r="D428" s="327" t="s">
        <v>994</v>
      </c>
      <c r="E428" s="328" t="s">
        <v>118</v>
      </c>
      <c r="F428" s="312" t="s">
        <v>782</v>
      </c>
      <c r="G428" s="415" t="s">
        <v>783</v>
      </c>
      <c r="H428" s="415" t="s">
        <v>784</v>
      </c>
      <c r="I428" s="379">
        <v>149750</v>
      </c>
      <c r="J428" s="321">
        <f>-K2087/0.0833333333333333</f>
        <v>0</v>
      </c>
      <c r="K428" s="321"/>
      <c r="L428" s="322">
        <v>42711</v>
      </c>
      <c r="M428" s="322">
        <v>42766</v>
      </c>
      <c r="N428" s="322">
        <v>43860</v>
      </c>
      <c r="O428" s="333">
        <f>YEAR(N428)</f>
        <v>2020</v>
      </c>
      <c r="P428" s="324">
        <f>MONTH(N428)</f>
        <v>1</v>
      </c>
      <c r="Q428" s="334" t="str">
        <f>IF(P428&gt;9,CONCATENATE(O428,P428),CONCATENATE(O428,"0",P428))</f>
        <v>202001</v>
      </c>
      <c r="R428" s="275" t="s">
        <v>278</v>
      </c>
      <c r="S428" s="326">
        <v>0</v>
      </c>
      <c r="T428" s="326">
        <v>0</v>
      </c>
      <c r="U428" s="423"/>
      <c r="V428" s="306"/>
      <c r="W428" s="305"/>
      <c r="X428" s="306"/>
      <c r="Y42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8" s="352"/>
      <c r="AA428" s="306"/>
      <c r="AB428" s="306"/>
      <c r="AC428" s="306"/>
      <c r="AD428" s="306"/>
      <c r="AE428" s="306"/>
      <c r="AF428" s="306"/>
      <c r="AG428" s="306"/>
      <c r="AH428" s="306"/>
      <c r="AI428" s="306"/>
      <c r="AJ428" s="306"/>
      <c r="AK428" s="306"/>
      <c r="AL428" s="306"/>
      <c r="AM428" s="306"/>
      <c r="AN428" s="306"/>
      <c r="AO428" s="306"/>
      <c r="AP428" s="306"/>
      <c r="AQ428" s="306"/>
      <c r="AR428" s="306"/>
    </row>
    <row r="429" spans="1:100" s="233" customFormat="1" ht="38.25" customHeight="1" x14ac:dyDescent="0.2">
      <c r="A429" s="319" t="s">
        <v>55</v>
      </c>
      <c r="B429" s="319"/>
      <c r="C429" s="340"/>
      <c r="D429" s="316" t="s">
        <v>2090</v>
      </c>
      <c r="E429" s="319" t="s">
        <v>118</v>
      </c>
      <c r="F429" s="277" t="s">
        <v>2091</v>
      </c>
      <c r="G429" s="415" t="s">
        <v>2092</v>
      </c>
      <c r="H429" s="416" t="s">
        <v>2093</v>
      </c>
      <c r="I429" s="381">
        <v>6000000</v>
      </c>
      <c r="J429" s="278">
        <f>-K2271/0.0833333333333333</f>
        <v>0</v>
      </c>
      <c r="K429" s="278"/>
      <c r="L429" s="279">
        <v>43523</v>
      </c>
      <c r="M429" s="279">
        <v>43861</v>
      </c>
      <c r="N429" s="280">
        <v>43861</v>
      </c>
      <c r="O429" s="294">
        <f>YEAR(N429)</f>
        <v>2020</v>
      </c>
      <c r="P429" s="294">
        <f>MONTH(N429)</f>
        <v>1</v>
      </c>
      <c r="Q429" s="286" t="str">
        <f>IF(P429&gt;9,CONCATENATE(O429,P429),CONCATENATE(O429,"0",P429))</f>
        <v>202001</v>
      </c>
      <c r="R429" s="311" t="s">
        <v>162</v>
      </c>
      <c r="S429" s="281">
        <v>0</v>
      </c>
      <c r="T429" s="281">
        <v>0</v>
      </c>
      <c r="U429" s="416"/>
      <c r="V429" s="315"/>
      <c r="W429" s="313"/>
      <c r="X429" s="315"/>
      <c r="Y42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9" s="313"/>
      <c r="AA429" s="313"/>
      <c r="AB429" s="313"/>
      <c r="AC429" s="313"/>
      <c r="AD429" s="313"/>
      <c r="AE429" s="313"/>
      <c r="AF429" s="313"/>
      <c r="AG429" s="313"/>
      <c r="AH429" s="313"/>
      <c r="AI429" s="313"/>
      <c r="AJ429" s="313"/>
      <c r="AK429" s="313"/>
      <c r="AL429" s="313"/>
      <c r="AM429" s="313"/>
      <c r="AN429" s="313"/>
      <c r="AO429" s="313"/>
      <c r="AP429" s="313"/>
      <c r="AQ429" s="313"/>
      <c r="AR429" s="313"/>
    </row>
    <row r="430" spans="1:100" s="233" customFormat="1" ht="38.25" customHeight="1" x14ac:dyDescent="0.2">
      <c r="A430" s="319" t="s">
        <v>55</v>
      </c>
      <c r="B430" s="328"/>
      <c r="C430" s="320"/>
      <c r="D430" s="327" t="s">
        <v>1977</v>
      </c>
      <c r="E430" s="319" t="s">
        <v>118</v>
      </c>
      <c r="F430" s="312" t="s">
        <v>1978</v>
      </c>
      <c r="G430" s="415" t="s">
        <v>1979</v>
      </c>
      <c r="H430" s="415" t="s">
        <v>1980</v>
      </c>
      <c r="I430" s="379">
        <v>550000</v>
      </c>
      <c r="J430" s="321">
        <f>-K2240/0.0833333333333333</f>
        <v>0</v>
      </c>
      <c r="K430" s="321"/>
      <c r="L430" s="322">
        <v>43481</v>
      </c>
      <c r="M430" s="322">
        <v>43497</v>
      </c>
      <c r="N430" s="323">
        <v>43861</v>
      </c>
      <c r="O430" s="324">
        <f>YEAR(N430)</f>
        <v>2020</v>
      </c>
      <c r="P430" s="324">
        <f>MONTH(N430)</f>
        <v>1</v>
      </c>
      <c r="Q430" s="325" t="str">
        <f>IF(P430&gt;9,CONCATENATE(O430,P430),CONCATENATE(O430,"0",P430))</f>
        <v>202001</v>
      </c>
      <c r="R430" s="311">
        <v>0</v>
      </c>
      <c r="S430" s="326">
        <v>0</v>
      </c>
      <c r="T430" s="326">
        <v>0</v>
      </c>
      <c r="U430" s="415"/>
      <c r="V430" s="306"/>
      <c r="W430" s="305"/>
      <c r="X430" s="306"/>
      <c r="Y43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0" s="305"/>
      <c r="AA430" s="305"/>
      <c r="AB430" s="305"/>
      <c r="AC430" s="305"/>
      <c r="AD430" s="305"/>
      <c r="AE430" s="305"/>
      <c r="AF430" s="305"/>
      <c r="AG430" s="305"/>
      <c r="AH430" s="305"/>
      <c r="AI430" s="305"/>
      <c r="AJ430" s="305"/>
      <c r="AK430" s="305"/>
      <c r="AL430" s="305"/>
      <c r="AM430" s="305"/>
      <c r="AN430" s="305"/>
      <c r="AO430" s="305"/>
      <c r="AP430" s="305"/>
      <c r="AQ430" s="305"/>
      <c r="AR430" s="305"/>
    </row>
    <row r="431" spans="1:100" s="233" customFormat="1" ht="38.25" customHeight="1" x14ac:dyDescent="0.2">
      <c r="A431" s="319" t="s">
        <v>55</v>
      </c>
      <c r="B431" s="328"/>
      <c r="C431" s="320"/>
      <c r="D431" s="327" t="s">
        <v>1916</v>
      </c>
      <c r="E431" s="319" t="s">
        <v>118</v>
      </c>
      <c r="F431" s="312" t="s">
        <v>25</v>
      </c>
      <c r="G431" s="415" t="s">
        <v>1917</v>
      </c>
      <c r="H431" s="415" t="s">
        <v>1918</v>
      </c>
      <c r="I431" s="379">
        <v>45000</v>
      </c>
      <c r="J431" s="321">
        <f>-K2225/0.0833333333333333</f>
        <v>0</v>
      </c>
      <c r="K431" s="321"/>
      <c r="L431" s="322">
        <v>43453</v>
      </c>
      <c r="M431" s="322">
        <v>43497</v>
      </c>
      <c r="N431" s="323">
        <v>43861</v>
      </c>
      <c r="O431" s="324">
        <f>YEAR(N431)</f>
        <v>2020</v>
      </c>
      <c r="P431" s="324">
        <f>MONTH(N431)</f>
        <v>1</v>
      </c>
      <c r="Q431" s="325" t="str">
        <f>IF(P431&gt;9,CONCATENATE(O431,P431),CONCATENATE(O431,"0",P431))</f>
        <v>202001</v>
      </c>
      <c r="R431" s="311">
        <v>0</v>
      </c>
      <c r="S431" s="326">
        <v>0</v>
      </c>
      <c r="T431" s="326">
        <v>0</v>
      </c>
      <c r="U431" s="415"/>
      <c r="V431" s="306"/>
      <c r="W431" s="305"/>
      <c r="X431" s="306"/>
      <c r="Y43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1" s="305"/>
      <c r="AA431" s="305"/>
      <c r="AB431" s="305"/>
      <c r="AC431" s="305"/>
      <c r="AD431" s="305"/>
      <c r="AE431" s="305"/>
      <c r="AF431" s="305"/>
      <c r="AG431" s="305"/>
      <c r="AH431" s="305"/>
      <c r="AI431" s="305"/>
      <c r="AJ431" s="305"/>
      <c r="AK431" s="305"/>
      <c r="AL431" s="305"/>
      <c r="AM431" s="305"/>
      <c r="AN431" s="305"/>
      <c r="AO431" s="305"/>
      <c r="AP431" s="305"/>
      <c r="AQ431" s="305"/>
      <c r="AR431" s="305"/>
    </row>
    <row r="432" spans="1:100" s="233" customFormat="1" ht="38.25" customHeight="1" x14ac:dyDescent="0.2">
      <c r="A432" s="316" t="s">
        <v>55</v>
      </c>
      <c r="B432" s="328"/>
      <c r="C432" s="320"/>
      <c r="D432" s="327" t="s">
        <v>2598</v>
      </c>
      <c r="E432" s="316" t="s">
        <v>118</v>
      </c>
      <c r="F432" s="447" t="s">
        <v>2600</v>
      </c>
      <c r="G432" s="431" t="s">
        <v>2601</v>
      </c>
      <c r="H432" s="431" t="s">
        <v>2602</v>
      </c>
      <c r="I432" s="466">
        <v>1950000</v>
      </c>
      <c r="J432" s="321">
        <f>-K2393/0.0833333333333333</f>
        <v>0</v>
      </c>
      <c r="K432" s="321"/>
      <c r="L432" s="467">
        <v>43677</v>
      </c>
      <c r="M432" s="467">
        <v>43679</v>
      </c>
      <c r="N432" s="318">
        <v>43864</v>
      </c>
      <c r="O432" s="324">
        <f>YEAR(N432)</f>
        <v>2020</v>
      </c>
      <c r="P432" s="324">
        <f>MONTH(N432)</f>
        <v>2</v>
      </c>
      <c r="Q432" s="325" t="str">
        <f>IF(P432&gt;9,CONCATENATE(O432,P432),CONCATENATE(O432,"0",P432))</f>
        <v>202002</v>
      </c>
      <c r="R432" s="343">
        <v>0</v>
      </c>
      <c r="S432" s="468">
        <v>0.03</v>
      </c>
      <c r="T432" s="468">
        <v>0</v>
      </c>
      <c r="U432" s="431"/>
      <c r="V432" s="306"/>
      <c r="W432" s="305"/>
      <c r="X432" s="306"/>
      <c r="Y43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2" s="305"/>
      <c r="AA432" s="305"/>
      <c r="AB432" s="305"/>
      <c r="AC432" s="305"/>
      <c r="AD432" s="305"/>
      <c r="AE432" s="305"/>
      <c r="AF432" s="305"/>
      <c r="AG432" s="305"/>
      <c r="AH432" s="305"/>
      <c r="AI432" s="305"/>
      <c r="AJ432" s="305"/>
      <c r="AK432" s="305"/>
      <c r="AL432" s="305"/>
      <c r="AM432" s="305"/>
      <c r="AN432" s="305"/>
      <c r="AO432" s="305"/>
      <c r="AP432" s="305"/>
      <c r="AQ432" s="305"/>
      <c r="AR432" s="305"/>
    </row>
    <row r="433" spans="1:100" s="7" customFormat="1" ht="38.25" customHeight="1" x14ac:dyDescent="0.2">
      <c r="A433" s="316" t="s">
        <v>55</v>
      </c>
      <c r="B433" s="328"/>
      <c r="C433" s="320"/>
      <c r="D433" s="327" t="s">
        <v>2599</v>
      </c>
      <c r="E433" s="316" t="s">
        <v>118</v>
      </c>
      <c r="F433" s="447" t="s">
        <v>2600</v>
      </c>
      <c r="G433" s="431" t="s">
        <v>2601</v>
      </c>
      <c r="H433" s="431" t="s">
        <v>1605</v>
      </c>
      <c r="I433" s="466">
        <v>13050000</v>
      </c>
      <c r="J433" s="321">
        <f>-K2394/0.0833333333333333</f>
        <v>0</v>
      </c>
      <c r="K433" s="321"/>
      <c r="L433" s="467">
        <v>43677</v>
      </c>
      <c r="M433" s="467">
        <v>43679</v>
      </c>
      <c r="N433" s="318">
        <v>43864</v>
      </c>
      <c r="O433" s="324">
        <f>YEAR(N433)</f>
        <v>2020</v>
      </c>
      <c r="P433" s="324">
        <f>MONTH(N433)</f>
        <v>2</v>
      </c>
      <c r="Q433" s="325" t="str">
        <f>IF(P433&gt;9,CONCATENATE(O433,P433),CONCATENATE(O433,"0",P433))</f>
        <v>202002</v>
      </c>
      <c r="R433" s="343">
        <v>0</v>
      </c>
      <c r="S433" s="468">
        <v>0.03</v>
      </c>
      <c r="T433" s="468">
        <v>0</v>
      </c>
      <c r="U433" s="431"/>
      <c r="V433" s="306"/>
      <c r="W433" s="305"/>
      <c r="X433" s="306"/>
      <c r="Y43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3" s="305"/>
      <c r="AA433" s="305"/>
      <c r="AB433" s="305"/>
      <c r="AC433" s="305"/>
      <c r="AD433" s="305"/>
      <c r="AE433" s="305"/>
      <c r="AF433" s="305"/>
      <c r="AG433" s="305"/>
      <c r="AH433" s="305"/>
      <c r="AI433" s="305"/>
      <c r="AJ433" s="305"/>
      <c r="AK433" s="305"/>
      <c r="AL433" s="305"/>
      <c r="AM433" s="305"/>
      <c r="AN433" s="305"/>
      <c r="AO433" s="305"/>
      <c r="AP433" s="305"/>
      <c r="AQ433" s="305"/>
      <c r="AR433" s="305"/>
    </row>
    <row r="434" spans="1:100" s="7" customFormat="1" ht="38.25" customHeight="1" x14ac:dyDescent="0.2">
      <c r="A434" s="319" t="s">
        <v>55</v>
      </c>
      <c r="B434" s="319" t="s">
        <v>292</v>
      </c>
      <c r="C434" s="340" t="s">
        <v>294</v>
      </c>
      <c r="D434" s="316" t="s">
        <v>992</v>
      </c>
      <c r="E434" s="319" t="s">
        <v>118</v>
      </c>
      <c r="F434" s="277" t="s">
        <v>821</v>
      </c>
      <c r="G434" s="416" t="s">
        <v>171</v>
      </c>
      <c r="H434" s="416" t="s">
        <v>172</v>
      </c>
      <c r="I434" s="381">
        <v>49500</v>
      </c>
      <c r="J434" s="278">
        <f>-K2643/0.0833333333333333</f>
        <v>0</v>
      </c>
      <c r="K434" s="278"/>
      <c r="L434" s="279">
        <v>42767</v>
      </c>
      <c r="M434" s="279">
        <v>42788</v>
      </c>
      <c r="N434" s="280">
        <v>43882</v>
      </c>
      <c r="O434" s="294">
        <f>YEAR(N434)</f>
        <v>2020</v>
      </c>
      <c r="P434" s="294">
        <f>MONTH(N434)</f>
        <v>2</v>
      </c>
      <c r="Q434" s="286" t="str">
        <f>IF(P434&gt;9,CONCATENATE(O434,P434),CONCATENATE(O434,"0",P434))</f>
        <v>202002</v>
      </c>
      <c r="R434" s="275" t="s">
        <v>278</v>
      </c>
      <c r="S434" s="281">
        <v>0</v>
      </c>
      <c r="T434" s="281">
        <v>0</v>
      </c>
      <c r="U434" s="416"/>
      <c r="V434" s="315"/>
      <c r="W434" s="313"/>
      <c r="X434" s="315"/>
      <c r="Y43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4" s="305"/>
      <c r="AA434" s="306"/>
      <c r="AB434" s="306"/>
      <c r="AC434" s="306"/>
      <c r="AD434" s="306"/>
      <c r="AE434" s="306"/>
      <c r="AF434" s="306"/>
      <c r="AG434" s="306"/>
      <c r="AH434" s="306"/>
      <c r="AI434" s="306"/>
      <c r="AJ434" s="306"/>
      <c r="AK434" s="306"/>
      <c r="AL434" s="306"/>
      <c r="AM434" s="306"/>
      <c r="AN434" s="306"/>
      <c r="AO434" s="306"/>
      <c r="AP434" s="306"/>
      <c r="AQ434" s="306"/>
      <c r="AR434" s="306"/>
    </row>
    <row r="435" spans="1:100" s="7" customFormat="1" ht="38.25" customHeight="1" x14ac:dyDescent="0.2">
      <c r="A435" s="319" t="s">
        <v>55</v>
      </c>
      <c r="B435" s="328"/>
      <c r="C435" s="320"/>
      <c r="D435" s="327" t="s">
        <v>2042</v>
      </c>
      <c r="E435" s="319" t="s">
        <v>118</v>
      </c>
      <c r="F435" s="312" t="s">
        <v>25</v>
      </c>
      <c r="G435" s="415" t="s">
        <v>2043</v>
      </c>
      <c r="H435" s="415" t="s">
        <v>2044</v>
      </c>
      <c r="I435" s="379">
        <v>160000</v>
      </c>
      <c r="J435" s="321">
        <f>-K2278/0.0833333333333333</f>
        <v>0</v>
      </c>
      <c r="K435" s="321"/>
      <c r="L435" s="322">
        <v>43523</v>
      </c>
      <c r="M435" s="322">
        <v>43525</v>
      </c>
      <c r="N435" s="323">
        <v>43889</v>
      </c>
      <c r="O435" s="324">
        <f>YEAR(N435)</f>
        <v>2020</v>
      </c>
      <c r="P435" s="324">
        <f>MONTH(N435)</f>
        <v>2</v>
      </c>
      <c r="Q435" s="325" t="str">
        <f>IF(P435&gt;9,CONCATENATE(O435,P435),CONCATENATE(O435,"0",P435))</f>
        <v>202002</v>
      </c>
      <c r="R435" s="311" t="s">
        <v>162</v>
      </c>
      <c r="S435" s="326">
        <v>0</v>
      </c>
      <c r="T435" s="326">
        <v>0</v>
      </c>
      <c r="U435" s="415"/>
      <c r="V435" s="306"/>
      <c r="W435" s="305"/>
      <c r="X435" s="306"/>
      <c r="Y43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5" s="305"/>
      <c r="AA435" s="305"/>
      <c r="AB435" s="305"/>
      <c r="AC435" s="305"/>
      <c r="AD435" s="305"/>
      <c r="AE435" s="305"/>
      <c r="AF435" s="305"/>
      <c r="AG435" s="305"/>
      <c r="AH435" s="305"/>
      <c r="AI435" s="305"/>
      <c r="AJ435" s="305"/>
      <c r="AK435" s="305"/>
      <c r="AL435" s="305"/>
      <c r="AM435" s="305"/>
      <c r="AN435" s="305"/>
      <c r="AO435" s="305"/>
      <c r="AP435" s="305"/>
      <c r="AQ435" s="305"/>
      <c r="AR435" s="305"/>
    </row>
    <row r="436" spans="1:100" s="7" customFormat="1" ht="38.25" customHeight="1" x14ac:dyDescent="0.2">
      <c r="A436" s="319" t="s">
        <v>55</v>
      </c>
      <c r="B436" s="328"/>
      <c r="C436" s="320"/>
      <c r="D436" s="327" t="s">
        <v>2129</v>
      </c>
      <c r="E436" s="319" t="s">
        <v>118</v>
      </c>
      <c r="F436" s="312" t="s">
        <v>2130</v>
      </c>
      <c r="G436" s="415" t="s">
        <v>2131</v>
      </c>
      <c r="H436" s="415" t="s">
        <v>1377</v>
      </c>
      <c r="I436" s="379">
        <v>4108916</v>
      </c>
      <c r="J436" s="321">
        <f>-K2292/0.0833333333333333</f>
        <v>0</v>
      </c>
      <c r="K436" s="321"/>
      <c r="L436" s="322">
        <v>43537</v>
      </c>
      <c r="M436" s="322">
        <v>43537</v>
      </c>
      <c r="N436" s="323">
        <v>43902</v>
      </c>
      <c r="O436" s="324">
        <f>YEAR(N436)</f>
        <v>2020</v>
      </c>
      <c r="P436" s="324">
        <f>MONTH(N436)</f>
        <v>3</v>
      </c>
      <c r="Q436" s="325" t="str">
        <f>IF(P436&gt;9,CONCATENATE(O436,P436),CONCATENATE(O436,"0",P436))</f>
        <v>202003</v>
      </c>
      <c r="R436" s="311">
        <v>0</v>
      </c>
      <c r="S436" s="326">
        <v>0</v>
      </c>
      <c r="T436" s="326">
        <v>0</v>
      </c>
      <c r="U436" s="415"/>
      <c r="V436" s="306"/>
      <c r="W436" s="305"/>
      <c r="X436" s="306"/>
      <c r="Y43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6" s="305"/>
      <c r="AA436" s="305"/>
      <c r="AB436" s="305"/>
      <c r="AC436" s="305"/>
      <c r="AD436" s="305"/>
      <c r="AE436" s="305"/>
      <c r="AF436" s="305"/>
      <c r="AG436" s="305"/>
      <c r="AH436" s="305"/>
      <c r="AI436" s="305"/>
      <c r="AJ436" s="305"/>
      <c r="AK436" s="305"/>
      <c r="AL436" s="305"/>
      <c r="AM436" s="305"/>
      <c r="AN436" s="305"/>
      <c r="AO436" s="305"/>
      <c r="AP436" s="305"/>
      <c r="AQ436" s="305"/>
      <c r="AR436" s="305"/>
    </row>
    <row r="437" spans="1:100" s="7" customFormat="1" ht="38.25" customHeight="1" x14ac:dyDescent="0.2">
      <c r="A437" s="319" t="s">
        <v>55</v>
      </c>
      <c r="B437" s="328" t="s">
        <v>292</v>
      </c>
      <c r="C437" s="320" t="s">
        <v>294</v>
      </c>
      <c r="D437" s="327" t="s">
        <v>990</v>
      </c>
      <c r="E437" s="328" t="s">
        <v>118</v>
      </c>
      <c r="F437" s="312" t="s">
        <v>786</v>
      </c>
      <c r="G437" s="415" t="s">
        <v>787</v>
      </c>
      <c r="H437" s="415" t="s">
        <v>788</v>
      </c>
      <c r="I437" s="379">
        <v>21500</v>
      </c>
      <c r="J437" s="321">
        <f>-K2098/0.0833333333333333</f>
        <v>0</v>
      </c>
      <c r="K437" s="321"/>
      <c r="L437" s="322">
        <v>43453</v>
      </c>
      <c r="M437" s="322">
        <v>42812</v>
      </c>
      <c r="N437" s="322">
        <v>43907</v>
      </c>
      <c r="O437" s="333">
        <f>YEAR(N437)</f>
        <v>2020</v>
      </c>
      <c r="P437" s="324">
        <f>MONTH(N437)</f>
        <v>3</v>
      </c>
      <c r="Q437" s="334" t="str">
        <f>IF(P437&gt;9,CONCATENATE(O437,P437),CONCATENATE(O437,"0",P437))</f>
        <v>202003</v>
      </c>
      <c r="R437" s="275" t="s">
        <v>278</v>
      </c>
      <c r="S437" s="326">
        <v>0</v>
      </c>
      <c r="T437" s="326">
        <v>0</v>
      </c>
      <c r="U437" s="423"/>
      <c r="V437" s="306"/>
      <c r="W437" s="305"/>
      <c r="X437" s="306"/>
      <c r="Y43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7" s="352"/>
      <c r="AA437" s="306"/>
      <c r="AB437" s="306"/>
      <c r="AC437" s="306"/>
      <c r="AD437" s="306"/>
      <c r="AE437" s="306"/>
      <c r="AF437" s="306"/>
      <c r="AG437" s="306"/>
      <c r="AH437" s="306"/>
      <c r="AI437" s="306"/>
      <c r="AJ437" s="306"/>
      <c r="AK437" s="306"/>
      <c r="AL437" s="306"/>
      <c r="AM437" s="306"/>
      <c r="AN437" s="306"/>
      <c r="AO437" s="306"/>
      <c r="AP437" s="306"/>
      <c r="AQ437" s="306"/>
      <c r="AR437" s="306"/>
    </row>
    <row r="438" spans="1:100" s="7" customFormat="1" ht="38.25" customHeight="1" x14ac:dyDescent="0.2">
      <c r="A438" s="319" t="s">
        <v>55</v>
      </c>
      <c r="B438" s="328" t="s">
        <v>292</v>
      </c>
      <c r="C438" s="320" t="s">
        <v>294</v>
      </c>
      <c r="D438" s="327" t="s">
        <v>991</v>
      </c>
      <c r="E438" s="328" t="s">
        <v>118</v>
      </c>
      <c r="F438" s="312" t="s">
        <v>786</v>
      </c>
      <c r="G438" s="415" t="s">
        <v>787</v>
      </c>
      <c r="H438" s="415" t="s">
        <v>594</v>
      </c>
      <c r="I438" s="379">
        <v>577000</v>
      </c>
      <c r="J438" s="321">
        <f>-K2098/0.0833333333333333</f>
        <v>0</v>
      </c>
      <c r="K438" s="321"/>
      <c r="L438" s="322">
        <v>43453</v>
      </c>
      <c r="M438" s="322">
        <v>42812</v>
      </c>
      <c r="N438" s="322">
        <v>43907</v>
      </c>
      <c r="O438" s="333">
        <f>YEAR(N438)</f>
        <v>2020</v>
      </c>
      <c r="P438" s="324">
        <f>MONTH(N438)</f>
        <v>3</v>
      </c>
      <c r="Q438" s="334" t="str">
        <f>IF(P438&gt;9,CONCATENATE(O438,P438),CONCATENATE(O438,"0",P438))</f>
        <v>202003</v>
      </c>
      <c r="R438" s="275" t="s">
        <v>278</v>
      </c>
      <c r="S438" s="326">
        <v>0</v>
      </c>
      <c r="T438" s="326">
        <v>0</v>
      </c>
      <c r="U438" s="423"/>
      <c r="V438" s="306"/>
      <c r="W438" s="305"/>
      <c r="X438" s="306"/>
      <c r="Y43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8" s="352"/>
      <c r="AA438" s="306"/>
      <c r="AB438" s="306"/>
      <c r="AC438" s="306"/>
      <c r="AD438" s="306"/>
      <c r="AE438" s="306"/>
      <c r="AF438" s="306"/>
      <c r="AG438" s="306"/>
      <c r="AH438" s="306"/>
      <c r="AI438" s="306"/>
      <c r="AJ438" s="306"/>
      <c r="AK438" s="306"/>
      <c r="AL438" s="306"/>
      <c r="AM438" s="306"/>
      <c r="AN438" s="306"/>
      <c r="AO438" s="306"/>
      <c r="AP438" s="306"/>
      <c r="AQ438" s="306"/>
      <c r="AR438" s="306"/>
    </row>
    <row r="439" spans="1:100" s="7" customFormat="1" ht="38.25" customHeight="1" x14ac:dyDescent="0.2">
      <c r="A439" s="319" t="s">
        <v>55</v>
      </c>
      <c r="B439" s="328"/>
      <c r="C439" s="320"/>
      <c r="D439" s="327" t="s">
        <v>2126</v>
      </c>
      <c r="E439" s="319" t="s">
        <v>118</v>
      </c>
      <c r="F439" s="312" t="s">
        <v>2127</v>
      </c>
      <c r="G439" s="415" t="s">
        <v>2128</v>
      </c>
      <c r="H439" s="415" t="s">
        <v>1377</v>
      </c>
      <c r="I439" s="379">
        <v>284455</v>
      </c>
      <c r="J439" s="321">
        <f>-K2295/0.0833333333333333</f>
        <v>0</v>
      </c>
      <c r="K439" s="321"/>
      <c r="L439" s="322">
        <v>43537</v>
      </c>
      <c r="M439" s="322">
        <v>43537</v>
      </c>
      <c r="N439" s="323">
        <v>43910</v>
      </c>
      <c r="O439" s="324">
        <f>YEAR(N439)</f>
        <v>2020</v>
      </c>
      <c r="P439" s="324">
        <f>MONTH(N439)</f>
        <v>3</v>
      </c>
      <c r="Q439" s="325" t="str">
        <f>IF(P439&gt;9,CONCATENATE(O439,P439),CONCATENATE(O439,"0",P439))</f>
        <v>202003</v>
      </c>
      <c r="R439" s="311">
        <v>0</v>
      </c>
      <c r="S439" s="326">
        <v>0</v>
      </c>
      <c r="T439" s="326">
        <v>0</v>
      </c>
      <c r="U439" s="415"/>
      <c r="V439" s="306"/>
      <c r="W439" s="305"/>
      <c r="X439" s="306"/>
      <c r="Y43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9" s="305"/>
      <c r="AA439" s="305"/>
      <c r="AB439" s="305"/>
      <c r="AC439" s="305"/>
      <c r="AD439" s="305"/>
      <c r="AE439" s="305"/>
      <c r="AF439" s="305"/>
      <c r="AG439" s="305"/>
      <c r="AH439" s="305"/>
      <c r="AI439" s="305"/>
      <c r="AJ439" s="305"/>
      <c r="AK439" s="305"/>
      <c r="AL439" s="305"/>
      <c r="AM439" s="305"/>
      <c r="AN439" s="305"/>
      <c r="AO439" s="305"/>
      <c r="AP439" s="305"/>
      <c r="AQ439" s="305"/>
      <c r="AR439" s="305"/>
    </row>
    <row r="440" spans="1:100" s="7" customFormat="1" ht="38.25" customHeight="1" x14ac:dyDescent="0.2">
      <c r="A440" s="319" t="s">
        <v>55</v>
      </c>
      <c r="B440" s="328"/>
      <c r="C440" s="320"/>
      <c r="D440" s="327" t="s">
        <v>1263</v>
      </c>
      <c r="E440" s="328" t="s">
        <v>117</v>
      </c>
      <c r="F440" s="312" t="s">
        <v>20</v>
      </c>
      <c r="G440" s="415" t="s">
        <v>1264</v>
      </c>
      <c r="H440" s="415" t="s">
        <v>1265</v>
      </c>
      <c r="I440" s="379">
        <v>24500</v>
      </c>
      <c r="J440" s="321">
        <f>-K2054/0.0833333333333333</f>
        <v>0</v>
      </c>
      <c r="K440" s="321"/>
      <c r="L440" s="322">
        <v>42825</v>
      </c>
      <c r="M440" s="322">
        <v>42825</v>
      </c>
      <c r="N440" s="322">
        <v>43920</v>
      </c>
      <c r="O440" s="333">
        <f>YEAR(N440)</f>
        <v>2020</v>
      </c>
      <c r="P440" s="324">
        <f>MONTH(N440)</f>
        <v>3</v>
      </c>
      <c r="Q440" s="334" t="str">
        <f>IF(P440&gt;9,CONCATENATE(O440,P440),CONCATENATE(O440,"0",P440))</f>
        <v>202003</v>
      </c>
      <c r="R440" s="311">
        <v>0</v>
      </c>
      <c r="S440" s="326">
        <v>0</v>
      </c>
      <c r="T440" s="326">
        <v>0</v>
      </c>
      <c r="U440" s="423"/>
      <c r="V440" s="306"/>
      <c r="W440" s="305"/>
      <c r="X440" s="306"/>
      <c r="Y44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0" s="352"/>
      <c r="AA440" s="306"/>
      <c r="AB440" s="306"/>
      <c r="AC440" s="306"/>
      <c r="AD440" s="306"/>
      <c r="AE440" s="306"/>
      <c r="AF440" s="306"/>
      <c r="AG440" s="306"/>
      <c r="AH440" s="306"/>
      <c r="AI440" s="306"/>
      <c r="AJ440" s="306"/>
      <c r="AK440" s="306"/>
      <c r="AL440" s="306"/>
      <c r="AM440" s="306"/>
      <c r="AN440" s="306"/>
      <c r="AO440" s="306"/>
      <c r="AP440" s="306"/>
      <c r="AQ440" s="306"/>
      <c r="AR440" s="306"/>
    </row>
    <row r="441" spans="1:100" s="7" customFormat="1" ht="38.25" customHeight="1" x14ac:dyDescent="0.2">
      <c r="A441" s="319" t="s">
        <v>55</v>
      </c>
      <c r="B441" s="328"/>
      <c r="C441" s="320"/>
      <c r="D441" s="327" t="s">
        <v>2220</v>
      </c>
      <c r="E441" s="319" t="s">
        <v>118</v>
      </c>
      <c r="F441" s="312" t="s">
        <v>2221</v>
      </c>
      <c r="G441" s="415" t="s">
        <v>2222</v>
      </c>
      <c r="H441" s="415" t="s">
        <v>505</v>
      </c>
      <c r="I441" s="379">
        <v>239404.38</v>
      </c>
      <c r="J441" s="321">
        <f>-K2316/0.0833333333333333</f>
        <v>0</v>
      </c>
      <c r="K441" s="321"/>
      <c r="L441" s="322">
        <v>43558</v>
      </c>
      <c r="M441" s="322">
        <v>43559</v>
      </c>
      <c r="N441" s="323">
        <v>43924</v>
      </c>
      <c r="O441" s="324">
        <f>YEAR(N441)</f>
        <v>2020</v>
      </c>
      <c r="P441" s="324">
        <f>MONTH(N441)</f>
        <v>4</v>
      </c>
      <c r="Q441" s="325" t="str">
        <f>IF(P441&gt;9,CONCATENATE(O441,P441),CONCATENATE(O441,"0",P441))</f>
        <v>202004</v>
      </c>
      <c r="R441" s="311">
        <v>0</v>
      </c>
      <c r="S441" s="326">
        <v>0</v>
      </c>
      <c r="T441" s="326">
        <v>0.09</v>
      </c>
      <c r="U441" s="415"/>
      <c r="V441" s="306"/>
      <c r="W441" s="305"/>
      <c r="X441" s="306"/>
      <c r="Y44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1" s="305"/>
      <c r="AA441" s="305"/>
      <c r="AB441" s="305"/>
      <c r="AC441" s="305"/>
      <c r="AD441" s="305"/>
      <c r="AE441" s="305"/>
      <c r="AF441" s="305"/>
      <c r="AG441" s="305"/>
      <c r="AH441" s="305"/>
      <c r="AI441" s="305"/>
      <c r="AJ441" s="305"/>
      <c r="AK441" s="305"/>
      <c r="AL441" s="305"/>
      <c r="AM441" s="305"/>
      <c r="AN441" s="305"/>
      <c r="AO441" s="305"/>
      <c r="AP441" s="305"/>
      <c r="AQ441" s="305"/>
      <c r="AR441" s="305"/>
    </row>
    <row r="442" spans="1:100" s="7" customFormat="1" ht="38.25" customHeight="1" x14ac:dyDescent="0.2">
      <c r="A442" s="316" t="s">
        <v>55</v>
      </c>
      <c r="B442" s="328"/>
      <c r="C442" s="320"/>
      <c r="D442" s="327" t="s">
        <v>2313</v>
      </c>
      <c r="E442" s="327" t="s">
        <v>117</v>
      </c>
      <c r="F442" s="447" t="s">
        <v>2314</v>
      </c>
      <c r="G442" s="431" t="s">
        <v>2315</v>
      </c>
      <c r="H442" s="431" t="s">
        <v>1193</v>
      </c>
      <c r="I442" s="466">
        <v>31786.65</v>
      </c>
      <c r="J442" s="321">
        <f>-K2338/0.0833333333333333</f>
        <v>0</v>
      </c>
      <c r="K442" s="321"/>
      <c r="L442" s="467">
        <v>43586</v>
      </c>
      <c r="M442" s="467">
        <v>43586</v>
      </c>
      <c r="N442" s="318">
        <v>43951</v>
      </c>
      <c r="O442" s="324">
        <f>YEAR(N442)</f>
        <v>2020</v>
      </c>
      <c r="P442" s="324">
        <f>MONTH(N442)</f>
        <v>4</v>
      </c>
      <c r="Q442" s="325" t="str">
        <f>IF(P442&gt;9,CONCATENATE(O442,P442),CONCATENATE(O442,"0",P442))</f>
        <v>202004</v>
      </c>
      <c r="R442" s="343">
        <v>0</v>
      </c>
      <c r="S442" s="468">
        <v>0</v>
      </c>
      <c r="T442" s="468">
        <v>0</v>
      </c>
      <c r="U442" s="431"/>
      <c r="V442" s="306"/>
      <c r="W442" s="305"/>
      <c r="X442" s="306"/>
      <c r="Y44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2" s="305"/>
      <c r="AA442" s="305"/>
      <c r="AB442" s="305"/>
      <c r="AC442" s="305"/>
      <c r="AD442" s="305"/>
      <c r="AE442" s="305"/>
      <c r="AF442" s="305"/>
      <c r="AG442" s="305"/>
      <c r="AH442" s="305"/>
      <c r="AI442" s="305"/>
      <c r="AJ442" s="305"/>
      <c r="AK442" s="305"/>
      <c r="AL442" s="305"/>
      <c r="AM442" s="305"/>
      <c r="AN442" s="305"/>
      <c r="AO442" s="305"/>
      <c r="AP442" s="305"/>
      <c r="AQ442" s="305"/>
      <c r="AR442" s="305"/>
    </row>
    <row r="443" spans="1:100" s="7" customFormat="1" ht="38.25" customHeight="1" x14ac:dyDescent="0.2">
      <c r="A443" s="316" t="s">
        <v>55</v>
      </c>
      <c r="B443" s="328"/>
      <c r="C443" s="320"/>
      <c r="D443" s="327" t="s">
        <v>2310</v>
      </c>
      <c r="E443" s="327" t="s">
        <v>117</v>
      </c>
      <c r="F443" s="447" t="s">
        <v>2309</v>
      </c>
      <c r="G443" s="431" t="s">
        <v>2311</v>
      </c>
      <c r="H443" s="431" t="s">
        <v>2312</v>
      </c>
      <c r="I443" s="466">
        <v>27058</v>
      </c>
      <c r="J443" s="321">
        <f>-K2338/0.0833333333333333</f>
        <v>0</v>
      </c>
      <c r="K443" s="321"/>
      <c r="L443" s="467">
        <v>43586</v>
      </c>
      <c r="M443" s="467">
        <v>43586</v>
      </c>
      <c r="N443" s="318">
        <v>43951</v>
      </c>
      <c r="O443" s="324">
        <f>YEAR(N443)</f>
        <v>2020</v>
      </c>
      <c r="P443" s="324">
        <f>MONTH(N443)</f>
        <v>4</v>
      </c>
      <c r="Q443" s="325" t="str">
        <f>IF(P443&gt;9,CONCATENATE(O443,P443),CONCATENATE(O443,"0",P443))</f>
        <v>202004</v>
      </c>
      <c r="R443" s="343">
        <v>0</v>
      </c>
      <c r="S443" s="468">
        <v>0</v>
      </c>
      <c r="T443" s="468">
        <v>0</v>
      </c>
      <c r="U443" s="431"/>
      <c r="V443" s="306"/>
      <c r="W443" s="305"/>
      <c r="X443" s="306"/>
      <c r="Y44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3" s="305"/>
      <c r="AA443" s="305"/>
      <c r="AB443" s="305"/>
      <c r="AC443" s="305"/>
      <c r="AD443" s="305"/>
      <c r="AE443" s="305"/>
      <c r="AF443" s="305"/>
      <c r="AG443" s="305"/>
      <c r="AH443" s="305"/>
      <c r="AI443" s="305"/>
      <c r="AJ443" s="305"/>
      <c r="AK443" s="305"/>
      <c r="AL443" s="305"/>
      <c r="AM443" s="305"/>
      <c r="AN443" s="305"/>
      <c r="AO443" s="305"/>
      <c r="AP443" s="305"/>
      <c r="AQ443" s="305"/>
      <c r="AR443" s="305"/>
    </row>
    <row r="444" spans="1:100" s="7" customFormat="1" ht="38.25" customHeight="1" x14ac:dyDescent="0.2">
      <c r="A444" s="319" t="s">
        <v>55</v>
      </c>
      <c r="B444" s="319" t="s">
        <v>292</v>
      </c>
      <c r="C444" s="340" t="s">
        <v>294</v>
      </c>
      <c r="D444" s="316" t="s">
        <v>811</v>
      </c>
      <c r="E444" s="319" t="s">
        <v>118</v>
      </c>
      <c r="F444" s="271" t="s">
        <v>475</v>
      </c>
      <c r="G444" s="416" t="s">
        <v>91</v>
      </c>
      <c r="H444" s="416" t="s">
        <v>72</v>
      </c>
      <c r="I444" s="381">
        <v>1100000</v>
      </c>
      <c r="J444" s="278">
        <f>-K2672/0.0833333333333333</f>
        <v>0</v>
      </c>
      <c r="K444" s="278"/>
      <c r="L444" s="279">
        <v>43565</v>
      </c>
      <c r="M444" s="279">
        <v>43586</v>
      </c>
      <c r="N444" s="280">
        <v>43951</v>
      </c>
      <c r="O444" s="294">
        <f>YEAR(N444)</f>
        <v>2020</v>
      </c>
      <c r="P444" s="294">
        <f>MONTH(N444)</f>
        <v>4</v>
      </c>
      <c r="Q444" s="286" t="str">
        <f>IF(P444&gt;9,CONCATENATE(O444,P444),CONCATENATE(O444,"0",P444))</f>
        <v>202004</v>
      </c>
      <c r="R444" s="311">
        <v>0</v>
      </c>
      <c r="S444" s="281">
        <v>0</v>
      </c>
      <c r="T444" s="281">
        <v>0</v>
      </c>
      <c r="U444" s="431"/>
      <c r="V444" s="315"/>
      <c r="W444" s="313"/>
      <c r="X444" s="315"/>
      <c r="Y44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4" s="352"/>
      <c r="AA444" s="305"/>
      <c r="AB444" s="305"/>
      <c r="AC444" s="305"/>
      <c r="AD444" s="305"/>
      <c r="AE444" s="305"/>
      <c r="AF444" s="305"/>
      <c r="AG444" s="305"/>
      <c r="AH444" s="305"/>
      <c r="AI444" s="305"/>
      <c r="AJ444" s="305"/>
      <c r="AK444" s="305"/>
      <c r="AL444" s="305"/>
      <c r="AM444" s="305"/>
      <c r="AN444" s="305"/>
      <c r="AO444" s="305"/>
      <c r="AP444" s="305"/>
      <c r="AQ444" s="305"/>
      <c r="AR444" s="305"/>
    </row>
    <row r="445" spans="1:100" s="7" customFormat="1" ht="38.25" customHeight="1" x14ac:dyDescent="0.2">
      <c r="A445" s="319" t="s">
        <v>55</v>
      </c>
      <c r="B445" s="328" t="s">
        <v>292</v>
      </c>
      <c r="C445" s="320" t="s">
        <v>294</v>
      </c>
      <c r="D445" s="327" t="s">
        <v>813</v>
      </c>
      <c r="E445" s="329" t="s">
        <v>118</v>
      </c>
      <c r="F445" s="312" t="s">
        <v>650</v>
      </c>
      <c r="G445" s="415" t="s">
        <v>651</v>
      </c>
      <c r="H445" s="415" t="s">
        <v>512</v>
      </c>
      <c r="I445" s="383">
        <v>200000</v>
      </c>
      <c r="J445" s="335">
        <f>-K2043/0.0833333333333333</f>
        <v>0</v>
      </c>
      <c r="K445" s="335"/>
      <c r="L445" s="322">
        <v>43614</v>
      </c>
      <c r="M445" s="322">
        <v>43624</v>
      </c>
      <c r="N445" s="323">
        <v>43989</v>
      </c>
      <c r="O445" s="324">
        <f>YEAR(N445)</f>
        <v>2020</v>
      </c>
      <c r="P445" s="324">
        <f>MONTH(N445)</f>
        <v>6</v>
      </c>
      <c r="Q445" s="325" t="str">
        <f>IF(P445&gt;9,CONCATENATE(O445,P445),CONCATENATE(O445,"0",P445))</f>
        <v>202006</v>
      </c>
      <c r="R445" s="311" t="s">
        <v>162</v>
      </c>
      <c r="S445" s="338">
        <v>0</v>
      </c>
      <c r="T445" s="338">
        <v>0</v>
      </c>
      <c r="U445" s="431"/>
      <c r="V445" s="306"/>
      <c r="W445" s="305"/>
      <c r="X445" s="306"/>
      <c r="Y44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5" s="305"/>
      <c r="AA445" s="305"/>
      <c r="AB445" s="305"/>
      <c r="AC445" s="305"/>
      <c r="AD445" s="305"/>
      <c r="AE445" s="305"/>
      <c r="AF445" s="305"/>
      <c r="AG445" s="305"/>
      <c r="AH445" s="305"/>
      <c r="AI445" s="305"/>
      <c r="AJ445" s="305"/>
      <c r="AK445" s="305"/>
      <c r="AL445" s="305"/>
      <c r="AM445" s="305"/>
      <c r="AN445" s="305"/>
      <c r="AO445" s="305"/>
      <c r="AP445" s="305"/>
      <c r="AQ445" s="305"/>
      <c r="AR445" s="306"/>
    </row>
    <row r="446" spans="1:100" s="7" customFormat="1" ht="38.25" customHeight="1" x14ac:dyDescent="0.2">
      <c r="A446" s="319" t="s">
        <v>55</v>
      </c>
      <c r="B446" s="319" t="s">
        <v>292</v>
      </c>
      <c r="C446" s="340" t="s">
        <v>294</v>
      </c>
      <c r="D446" s="316" t="s">
        <v>885</v>
      </c>
      <c r="E446" s="319" t="s">
        <v>118</v>
      </c>
      <c r="F446" s="277" t="s">
        <v>886</v>
      </c>
      <c r="G446" s="416" t="s">
        <v>433</v>
      </c>
      <c r="H446" s="416" t="s">
        <v>27</v>
      </c>
      <c r="I446" s="381">
        <v>6045000</v>
      </c>
      <c r="J446" s="278">
        <f>-K2644/0.0833333333333333</f>
        <v>0</v>
      </c>
      <c r="K446" s="278"/>
      <c r="L446" s="279">
        <v>42914</v>
      </c>
      <c r="M446" s="279">
        <v>42917</v>
      </c>
      <c r="N446" s="280">
        <v>44012</v>
      </c>
      <c r="O446" s="294">
        <f>YEAR(N446)</f>
        <v>2020</v>
      </c>
      <c r="P446" s="294">
        <f>MONTH(N446)</f>
        <v>6</v>
      </c>
      <c r="Q446" s="286" t="str">
        <f>IF(P446&gt;9,CONCATENATE(O446,P446),CONCATENATE(O446,"0",P446))</f>
        <v>202006</v>
      </c>
      <c r="R446" s="275" t="s">
        <v>278</v>
      </c>
      <c r="S446" s="281">
        <v>0.04</v>
      </c>
      <c r="T446" s="281">
        <v>0.02</v>
      </c>
      <c r="U446" s="416"/>
      <c r="V446" s="315"/>
      <c r="W446" s="313"/>
      <c r="X446" s="315"/>
      <c r="Y44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6" s="352"/>
      <c r="AA446" s="352"/>
      <c r="AB446" s="306"/>
      <c r="AC446" s="306"/>
      <c r="AD446" s="306"/>
      <c r="AE446" s="306"/>
      <c r="AF446" s="306"/>
      <c r="AG446" s="306"/>
      <c r="AH446" s="306"/>
      <c r="AI446" s="306"/>
      <c r="AJ446" s="306"/>
      <c r="AK446" s="306"/>
      <c r="AL446" s="306"/>
      <c r="AM446" s="306"/>
      <c r="AN446" s="306"/>
      <c r="AO446" s="306"/>
      <c r="AP446" s="306"/>
      <c r="AQ446" s="306"/>
      <c r="AR446" s="306"/>
    </row>
    <row r="447" spans="1:100" s="7" customFormat="1" ht="38.25" customHeight="1" x14ac:dyDescent="0.2">
      <c r="A447" s="319" t="s">
        <v>55</v>
      </c>
      <c r="B447" s="319" t="s">
        <v>292</v>
      </c>
      <c r="C447" s="340" t="s">
        <v>294</v>
      </c>
      <c r="D447" s="316" t="s">
        <v>887</v>
      </c>
      <c r="E447" s="319" t="s">
        <v>118</v>
      </c>
      <c r="F447" s="277" t="s">
        <v>886</v>
      </c>
      <c r="G447" s="416" t="s">
        <v>433</v>
      </c>
      <c r="H447" s="416" t="s">
        <v>784</v>
      </c>
      <c r="I447" s="381">
        <v>5000000</v>
      </c>
      <c r="J447" s="278">
        <f>-K2645/0.0833333333333333</f>
        <v>0</v>
      </c>
      <c r="K447" s="278"/>
      <c r="L447" s="279">
        <v>42915</v>
      </c>
      <c r="M447" s="279">
        <v>42917</v>
      </c>
      <c r="N447" s="280">
        <v>44012</v>
      </c>
      <c r="O447" s="294">
        <f>YEAR(N447)</f>
        <v>2020</v>
      </c>
      <c r="P447" s="294">
        <f>MONTH(N447)</f>
        <v>6</v>
      </c>
      <c r="Q447" s="286" t="str">
        <f>IF(P447&gt;9,CONCATENATE(O447,P447),CONCATENATE(O447,"0",P447))</f>
        <v>202006</v>
      </c>
      <c r="R447" s="275" t="s">
        <v>278</v>
      </c>
      <c r="S447" s="281">
        <v>0.04</v>
      </c>
      <c r="T447" s="281">
        <v>0.02</v>
      </c>
      <c r="U447" s="416"/>
      <c r="V447" s="315"/>
      <c r="W447" s="313"/>
      <c r="X447" s="315"/>
      <c r="Y44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7" s="352"/>
      <c r="AA447" s="352"/>
      <c r="AB447" s="306"/>
      <c r="AC447" s="306"/>
      <c r="AD447" s="306"/>
      <c r="AE447" s="306"/>
      <c r="AF447" s="306"/>
      <c r="AG447" s="306"/>
      <c r="AH447" s="306"/>
      <c r="AI447" s="306"/>
      <c r="AJ447" s="306"/>
      <c r="AK447" s="306"/>
      <c r="AL447" s="306"/>
      <c r="AM447" s="306"/>
      <c r="AN447" s="306"/>
      <c r="AO447" s="306"/>
      <c r="AP447" s="306"/>
      <c r="AQ447" s="306"/>
      <c r="AR447" s="306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</row>
    <row r="448" spans="1:100" s="7" customFormat="1" ht="38.25" customHeight="1" x14ac:dyDescent="0.2">
      <c r="A448" s="319" t="s">
        <v>55</v>
      </c>
      <c r="B448" s="319" t="s">
        <v>292</v>
      </c>
      <c r="C448" s="340" t="s">
        <v>294</v>
      </c>
      <c r="D448" s="316" t="s">
        <v>814</v>
      </c>
      <c r="E448" s="319" t="s">
        <v>118</v>
      </c>
      <c r="F448" s="312" t="s">
        <v>675</v>
      </c>
      <c r="G448" s="415" t="s">
        <v>676</v>
      </c>
      <c r="H448" s="415" t="s">
        <v>2559</v>
      </c>
      <c r="I448" s="381">
        <v>100000</v>
      </c>
      <c r="J448" s="278">
        <f>-K2667/0.0833333333333333</f>
        <v>0</v>
      </c>
      <c r="K448" s="278"/>
      <c r="L448" s="279">
        <v>43614</v>
      </c>
      <c r="M448" s="279">
        <v>43678</v>
      </c>
      <c r="N448" s="280">
        <v>44043</v>
      </c>
      <c r="O448" s="294">
        <f>YEAR(N448)</f>
        <v>2020</v>
      </c>
      <c r="P448" s="294">
        <f>MONTH(N448)</f>
        <v>7</v>
      </c>
      <c r="Q448" s="286" t="str">
        <f>IF(P448&gt;9,CONCATENATE(O448,P448),CONCATENATE(O448,"0",P448))</f>
        <v>202007</v>
      </c>
      <c r="R448" s="311" t="s">
        <v>162</v>
      </c>
      <c r="S448" s="281">
        <v>0</v>
      </c>
      <c r="T448" s="281">
        <v>0</v>
      </c>
      <c r="U448" s="416"/>
      <c r="V448" s="315"/>
      <c r="W448" s="313"/>
      <c r="X448" s="332"/>
      <c r="Y44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8" s="305"/>
      <c r="AA448" s="306"/>
      <c r="AB448" s="306"/>
      <c r="AC448" s="306"/>
      <c r="AD448" s="306"/>
      <c r="AE448" s="306"/>
      <c r="AF448" s="306"/>
      <c r="AG448" s="306"/>
      <c r="AH448" s="306"/>
      <c r="AI448" s="306"/>
      <c r="AJ448" s="306"/>
      <c r="AK448" s="306"/>
      <c r="AL448" s="306"/>
      <c r="AM448" s="306"/>
      <c r="AN448" s="306"/>
      <c r="AO448" s="306"/>
      <c r="AP448" s="306"/>
      <c r="AQ448" s="306"/>
      <c r="AR448" s="306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</row>
    <row r="449" spans="1:430" s="7" customFormat="1" ht="38.25" customHeight="1" x14ac:dyDescent="0.2">
      <c r="A449" s="319" t="s">
        <v>55</v>
      </c>
      <c r="B449" s="319" t="s">
        <v>292</v>
      </c>
      <c r="C449" s="340" t="s">
        <v>294</v>
      </c>
      <c r="D449" s="327" t="s">
        <v>976</v>
      </c>
      <c r="E449" s="314" t="s">
        <v>118</v>
      </c>
      <c r="F449" s="277" t="s">
        <v>884</v>
      </c>
      <c r="G449" s="416" t="s">
        <v>384</v>
      </c>
      <c r="H449" s="416" t="s">
        <v>385</v>
      </c>
      <c r="I449" s="382">
        <v>1000000</v>
      </c>
      <c r="J449" s="273">
        <f>-K2009/0.0833333333333333</f>
        <v>0</v>
      </c>
      <c r="K449" s="273"/>
      <c r="L449" s="279">
        <v>43005</v>
      </c>
      <c r="M449" s="279">
        <v>43009</v>
      </c>
      <c r="N449" s="280">
        <v>44104</v>
      </c>
      <c r="O449" s="294">
        <f>YEAR(N449)</f>
        <v>2020</v>
      </c>
      <c r="P449" s="294">
        <f>MONTH(N449)</f>
        <v>9</v>
      </c>
      <c r="Q449" s="286" t="str">
        <f>IF(P449&gt;9,CONCATENATE(O449,P449),CONCATENATE(O449,"0",P449))</f>
        <v>202009</v>
      </c>
      <c r="R449" s="275" t="s">
        <v>278</v>
      </c>
      <c r="S449" s="276">
        <v>0.01</v>
      </c>
      <c r="T449" s="276">
        <v>0.01</v>
      </c>
      <c r="U449" s="416"/>
      <c r="V449" s="315"/>
      <c r="W449" s="313"/>
      <c r="X449" s="315"/>
      <c r="Y44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9" s="352"/>
      <c r="AA449" s="305"/>
      <c r="AB449" s="305"/>
      <c r="AC449" s="305"/>
      <c r="AD449" s="305"/>
      <c r="AE449" s="305"/>
      <c r="AF449" s="305"/>
      <c r="AG449" s="305"/>
      <c r="AH449" s="305"/>
      <c r="AI449" s="305"/>
      <c r="AJ449" s="305"/>
      <c r="AK449" s="305"/>
      <c r="AL449" s="305"/>
      <c r="AM449" s="305"/>
      <c r="AN449" s="305"/>
      <c r="AO449" s="305"/>
      <c r="AP449" s="305"/>
      <c r="AQ449" s="305"/>
      <c r="AR449" s="306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</row>
    <row r="450" spans="1:430" s="7" customFormat="1" ht="38.25" customHeight="1" x14ac:dyDescent="0.2">
      <c r="A450" s="319" t="s">
        <v>55</v>
      </c>
      <c r="B450" s="319" t="s">
        <v>292</v>
      </c>
      <c r="C450" s="340" t="s">
        <v>294</v>
      </c>
      <c r="D450" s="327" t="s">
        <v>975</v>
      </c>
      <c r="E450" s="314" t="s">
        <v>118</v>
      </c>
      <c r="F450" s="277" t="s">
        <v>884</v>
      </c>
      <c r="G450" s="416" t="s">
        <v>384</v>
      </c>
      <c r="H450" s="415" t="s">
        <v>978</v>
      </c>
      <c r="I450" s="382">
        <v>1000000</v>
      </c>
      <c r="J450" s="273">
        <f>-K2017/0.0833333333333333</f>
        <v>0</v>
      </c>
      <c r="K450" s="273"/>
      <c r="L450" s="279">
        <v>43005</v>
      </c>
      <c r="M450" s="279">
        <v>43009</v>
      </c>
      <c r="N450" s="280">
        <v>44104</v>
      </c>
      <c r="O450" s="294">
        <f>YEAR(N450)</f>
        <v>2020</v>
      </c>
      <c r="P450" s="294">
        <f>MONTH(N450)</f>
        <v>9</v>
      </c>
      <c r="Q450" s="286" t="str">
        <f>IF(P450&gt;9,CONCATENATE(O450,P450),CONCATENATE(O450,"0",P450))</f>
        <v>202009</v>
      </c>
      <c r="R450" s="275" t="s">
        <v>278</v>
      </c>
      <c r="S450" s="276">
        <v>0.01</v>
      </c>
      <c r="T450" s="276">
        <v>0.01</v>
      </c>
      <c r="U450" s="416"/>
      <c r="V450" s="315"/>
      <c r="W450" s="313"/>
      <c r="X450" s="315"/>
      <c r="Y45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0" s="352"/>
      <c r="AA450" s="305"/>
      <c r="AB450" s="305"/>
      <c r="AC450" s="305"/>
      <c r="AD450" s="305"/>
      <c r="AE450" s="305"/>
      <c r="AF450" s="305"/>
      <c r="AG450" s="305"/>
      <c r="AH450" s="305"/>
      <c r="AI450" s="305"/>
      <c r="AJ450" s="305"/>
      <c r="AK450" s="305"/>
      <c r="AL450" s="305"/>
      <c r="AM450" s="305"/>
      <c r="AN450" s="305"/>
      <c r="AO450" s="305"/>
      <c r="AP450" s="305"/>
      <c r="AQ450" s="305"/>
      <c r="AR450" s="306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</row>
    <row r="451" spans="1:430" s="236" customFormat="1" ht="38.25" customHeight="1" x14ac:dyDescent="0.2">
      <c r="A451" s="319" t="s">
        <v>55</v>
      </c>
      <c r="B451" s="328"/>
      <c r="C451" s="320"/>
      <c r="D451" s="327" t="s">
        <v>2827</v>
      </c>
      <c r="E451" s="319" t="s">
        <v>118</v>
      </c>
      <c r="F451" s="312" t="s">
        <v>2828</v>
      </c>
      <c r="G451" s="415" t="s">
        <v>2829</v>
      </c>
      <c r="H451" s="415" t="s">
        <v>2830</v>
      </c>
      <c r="I451" s="379">
        <v>79000</v>
      </c>
      <c r="J451" s="321">
        <f>-K2472/0.0833333333333333</f>
        <v>0</v>
      </c>
      <c r="K451" s="321"/>
      <c r="L451" s="322">
        <v>43740</v>
      </c>
      <c r="M451" s="322">
        <v>43741</v>
      </c>
      <c r="N451" s="323">
        <v>44106</v>
      </c>
      <c r="O451" s="324">
        <f>YEAR(N451)</f>
        <v>2020</v>
      </c>
      <c r="P451" s="324">
        <f>MONTH(N451)</f>
        <v>10</v>
      </c>
      <c r="Q451" s="325" t="str">
        <f>IF(P451&gt;9,CONCATENATE(O451,P451),CONCATENATE(O451,"0",P451))</f>
        <v>202010</v>
      </c>
      <c r="R451" s="311">
        <v>0</v>
      </c>
      <c r="S451" s="326">
        <v>0</v>
      </c>
      <c r="T451" s="326">
        <v>0</v>
      </c>
      <c r="U451" s="415"/>
      <c r="V451" s="306"/>
      <c r="W451" s="305"/>
      <c r="X451" s="306"/>
      <c r="Y45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1" s="305"/>
      <c r="AA451" s="305"/>
      <c r="AB451" s="305"/>
      <c r="AC451" s="305"/>
      <c r="AD451" s="305"/>
      <c r="AE451" s="305"/>
      <c r="AF451" s="305"/>
      <c r="AG451" s="305"/>
      <c r="AH451" s="305"/>
      <c r="AI451" s="305"/>
      <c r="AJ451" s="305"/>
      <c r="AK451" s="305"/>
      <c r="AL451" s="305"/>
      <c r="AM451" s="305"/>
      <c r="AN451" s="305"/>
      <c r="AO451" s="305"/>
      <c r="AP451" s="305"/>
      <c r="AQ451" s="305"/>
      <c r="AR451" s="305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</row>
    <row r="452" spans="1:430" s="238" customFormat="1" ht="38.25" customHeight="1" x14ac:dyDescent="0.2">
      <c r="A452" s="319" t="s">
        <v>55</v>
      </c>
      <c r="B452" s="328"/>
      <c r="C452" s="320"/>
      <c r="D452" s="327" t="s">
        <v>1443</v>
      </c>
      <c r="E452" s="328" t="s">
        <v>117</v>
      </c>
      <c r="F452" s="312" t="s">
        <v>1442</v>
      </c>
      <c r="G452" s="415" t="s">
        <v>1440</v>
      </c>
      <c r="H452" s="415" t="s">
        <v>1441</v>
      </c>
      <c r="I452" s="379">
        <v>300000</v>
      </c>
      <c r="J452" s="321">
        <f>-K2074/0.0833333333333333</f>
        <v>0</v>
      </c>
      <c r="K452" s="321"/>
      <c r="L452" s="322">
        <v>43026</v>
      </c>
      <c r="M452" s="322">
        <v>43026</v>
      </c>
      <c r="N452" s="322">
        <v>44121</v>
      </c>
      <c r="O452" s="333">
        <f>YEAR(N452)</f>
        <v>2020</v>
      </c>
      <c r="P452" s="324">
        <f>MONTH(N452)</f>
        <v>10</v>
      </c>
      <c r="Q452" s="334" t="str">
        <f>IF(P452&gt;9,CONCATENATE(O452,P452),CONCATENATE(O452,"0",P452))</f>
        <v>202010</v>
      </c>
      <c r="R452" s="275" t="s">
        <v>278</v>
      </c>
      <c r="S452" s="326">
        <v>0</v>
      </c>
      <c r="T452" s="326">
        <v>0</v>
      </c>
      <c r="U452" s="415"/>
      <c r="V452" s="306"/>
      <c r="W452" s="305"/>
      <c r="X452" s="306"/>
      <c r="Y45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2" s="305"/>
      <c r="AA452" s="306"/>
      <c r="AB452" s="306"/>
      <c r="AC452" s="306"/>
      <c r="AD452" s="306"/>
      <c r="AE452" s="306"/>
      <c r="AF452" s="306"/>
      <c r="AG452" s="306"/>
      <c r="AH452" s="306"/>
      <c r="AI452" s="306"/>
      <c r="AJ452" s="306"/>
      <c r="AK452" s="306"/>
      <c r="AL452" s="306"/>
      <c r="AM452" s="306"/>
      <c r="AN452" s="306"/>
      <c r="AO452" s="306"/>
      <c r="AP452" s="306"/>
      <c r="AQ452" s="306"/>
      <c r="AR452" s="306"/>
      <c r="AS452" s="232"/>
      <c r="AT452" s="232"/>
      <c r="AU452" s="232"/>
      <c r="AV452" s="232"/>
      <c r="AW452" s="232"/>
      <c r="AX452" s="232"/>
      <c r="AY452" s="232"/>
      <c r="AZ452" s="232"/>
      <c r="BA452" s="232"/>
      <c r="BB452" s="232"/>
      <c r="BC452" s="232"/>
      <c r="BD452" s="232"/>
      <c r="BE452" s="232"/>
      <c r="BF452" s="232"/>
      <c r="BG452" s="232"/>
      <c r="BH452" s="232"/>
      <c r="BI452" s="232"/>
      <c r="BJ452" s="232"/>
      <c r="BK452" s="232"/>
      <c r="BL452" s="232"/>
      <c r="BM452" s="232"/>
      <c r="BN452" s="232"/>
      <c r="BO452" s="232"/>
      <c r="BP452" s="232"/>
      <c r="BQ452" s="232"/>
      <c r="BR452" s="232"/>
      <c r="BS452" s="232"/>
      <c r="BT452" s="232"/>
      <c r="BU452" s="232"/>
      <c r="BV452" s="232"/>
      <c r="BW452" s="232"/>
      <c r="BX452" s="232"/>
      <c r="BY452" s="232"/>
      <c r="BZ452" s="232"/>
      <c r="CA452" s="232"/>
      <c r="CB452" s="232"/>
      <c r="CC452" s="232"/>
      <c r="CD452" s="232"/>
      <c r="CE452" s="232"/>
      <c r="CF452" s="232"/>
      <c r="CG452" s="232"/>
      <c r="CH452" s="232"/>
      <c r="CI452" s="232"/>
      <c r="CJ452" s="232"/>
      <c r="CK452" s="232"/>
      <c r="CL452" s="232"/>
      <c r="CM452" s="232"/>
      <c r="CN452" s="232"/>
      <c r="CO452" s="232"/>
      <c r="CP452" s="232"/>
      <c r="CQ452" s="232"/>
      <c r="CR452" s="232"/>
      <c r="CS452" s="232"/>
      <c r="CT452" s="232"/>
      <c r="CU452" s="232"/>
      <c r="CV452" s="232"/>
      <c r="CW452" s="234"/>
      <c r="CX452" s="234"/>
      <c r="CY452" s="234"/>
      <c r="CZ452" s="234"/>
      <c r="DA452" s="234"/>
      <c r="DB452" s="234"/>
      <c r="DC452" s="234"/>
      <c r="DD452" s="234"/>
      <c r="DE452" s="234"/>
      <c r="DF452" s="234"/>
      <c r="DG452" s="234"/>
      <c r="DH452" s="234"/>
      <c r="DI452" s="234"/>
      <c r="DJ452" s="234"/>
      <c r="DK452" s="234"/>
      <c r="DL452" s="234"/>
      <c r="DM452" s="234"/>
      <c r="DN452" s="234"/>
      <c r="DO452" s="234"/>
      <c r="DP452" s="234"/>
      <c r="DQ452" s="234"/>
      <c r="DR452" s="234"/>
      <c r="DS452" s="234"/>
      <c r="DT452" s="234"/>
      <c r="DU452" s="234"/>
      <c r="DV452" s="234"/>
      <c r="DW452" s="234"/>
      <c r="DX452" s="234"/>
      <c r="DY452" s="234"/>
      <c r="DZ452" s="234"/>
      <c r="EA452" s="234"/>
      <c r="EB452" s="234"/>
      <c r="EC452" s="234"/>
      <c r="ED452" s="234"/>
      <c r="EE452" s="234"/>
      <c r="EF452" s="234"/>
      <c r="EG452" s="234"/>
      <c r="EH452" s="234"/>
      <c r="EI452" s="234"/>
      <c r="EJ452" s="234"/>
      <c r="EK452" s="234"/>
      <c r="EL452" s="234"/>
      <c r="EM452" s="234"/>
      <c r="EN452" s="234"/>
      <c r="EO452" s="234"/>
      <c r="EP452" s="234"/>
      <c r="EQ452" s="234"/>
      <c r="ER452" s="234"/>
      <c r="ES452" s="234"/>
      <c r="ET452" s="234"/>
      <c r="EU452" s="234"/>
      <c r="EV452" s="234"/>
      <c r="EW452" s="234"/>
      <c r="EX452" s="234"/>
      <c r="EY452" s="234"/>
      <c r="EZ452" s="234"/>
      <c r="FA452" s="234"/>
      <c r="FB452" s="234"/>
      <c r="FC452" s="234"/>
      <c r="FD452" s="234"/>
      <c r="FE452" s="234"/>
      <c r="FF452" s="234"/>
      <c r="FG452" s="234"/>
      <c r="FH452" s="234"/>
      <c r="FI452" s="234"/>
      <c r="FJ452" s="234"/>
      <c r="FK452" s="234"/>
      <c r="FL452" s="234"/>
      <c r="FM452" s="234"/>
      <c r="FN452" s="234"/>
      <c r="FO452" s="234"/>
      <c r="FP452" s="234"/>
      <c r="FQ452" s="234"/>
      <c r="FR452" s="234"/>
      <c r="FS452" s="234"/>
      <c r="FT452" s="234"/>
      <c r="FU452" s="234"/>
      <c r="FV452" s="234"/>
      <c r="FW452" s="234"/>
      <c r="FX452" s="234"/>
      <c r="FY452" s="234"/>
      <c r="FZ452" s="234"/>
      <c r="GA452" s="234"/>
      <c r="GB452" s="234"/>
      <c r="GC452" s="234"/>
      <c r="GD452" s="234"/>
      <c r="GE452" s="234"/>
      <c r="GF452" s="234"/>
      <c r="GG452" s="234"/>
      <c r="GH452" s="234"/>
      <c r="GI452" s="234"/>
      <c r="GJ452" s="234"/>
      <c r="GK452" s="234"/>
      <c r="GL452" s="234"/>
      <c r="GM452" s="234"/>
      <c r="GN452" s="234"/>
      <c r="GO452" s="234"/>
      <c r="GP452" s="234"/>
      <c r="GQ452" s="234"/>
      <c r="GR452" s="234"/>
      <c r="GS452" s="234"/>
      <c r="GT452" s="234"/>
      <c r="GU452" s="234"/>
      <c r="GV452" s="234"/>
      <c r="GW452" s="234"/>
      <c r="GX452" s="234"/>
      <c r="GY452" s="234"/>
      <c r="GZ452" s="234"/>
      <c r="HA452" s="234"/>
      <c r="HB452" s="234"/>
      <c r="HC452" s="234"/>
      <c r="HD452" s="234"/>
      <c r="HE452" s="234"/>
      <c r="HF452" s="234"/>
      <c r="HG452" s="234"/>
      <c r="HH452" s="234"/>
      <c r="HI452" s="234"/>
      <c r="HJ452" s="234"/>
      <c r="HK452" s="234"/>
      <c r="HL452" s="234"/>
      <c r="HM452" s="234"/>
      <c r="HN452" s="234"/>
      <c r="HO452" s="234"/>
      <c r="HP452" s="234"/>
      <c r="HQ452" s="234"/>
      <c r="HR452" s="234"/>
      <c r="HS452" s="234"/>
      <c r="HT452" s="234"/>
      <c r="HU452" s="234"/>
      <c r="HV452" s="234"/>
      <c r="HW452" s="234"/>
      <c r="HX452" s="234"/>
      <c r="HY452" s="234"/>
      <c r="HZ452" s="234"/>
      <c r="IA452" s="234"/>
      <c r="IB452" s="234"/>
      <c r="IC452" s="234"/>
      <c r="ID452" s="234"/>
      <c r="IE452" s="234"/>
      <c r="IF452" s="234"/>
      <c r="IG452" s="234"/>
      <c r="IH452" s="234"/>
      <c r="II452" s="234"/>
      <c r="IJ452" s="234"/>
      <c r="IK452" s="234"/>
      <c r="IL452" s="234"/>
      <c r="IM452" s="234"/>
      <c r="IN452" s="234"/>
      <c r="IO452" s="234"/>
      <c r="IP452" s="234"/>
      <c r="IQ452" s="234"/>
      <c r="IR452" s="234"/>
      <c r="IS452" s="234"/>
      <c r="IT452" s="234"/>
      <c r="IU452" s="234"/>
      <c r="IV452" s="234"/>
      <c r="IW452" s="234"/>
      <c r="IX452" s="234"/>
      <c r="IY452" s="234"/>
      <c r="IZ452" s="234"/>
      <c r="JA452" s="234"/>
      <c r="JB452" s="234"/>
      <c r="JC452" s="234"/>
      <c r="JD452" s="234"/>
      <c r="JE452" s="234"/>
      <c r="JF452" s="234"/>
      <c r="JG452" s="234"/>
      <c r="JH452" s="234"/>
      <c r="JI452" s="234"/>
      <c r="JJ452" s="234"/>
      <c r="JK452" s="234"/>
      <c r="JL452" s="234"/>
      <c r="JM452" s="234"/>
      <c r="JN452" s="234"/>
      <c r="JO452" s="234"/>
      <c r="JP452" s="234"/>
      <c r="JQ452" s="234"/>
      <c r="JR452" s="234"/>
      <c r="JS452" s="234"/>
      <c r="JT452" s="234"/>
      <c r="JU452" s="234"/>
      <c r="JV452" s="234"/>
      <c r="JW452" s="234"/>
      <c r="JX452" s="234"/>
      <c r="JY452" s="234"/>
      <c r="JZ452" s="234"/>
      <c r="KA452" s="234"/>
      <c r="KB452" s="234"/>
      <c r="KC452" s="234"/>
      <c r="KD452" s="234"/>
      <c r="KE452" s="234"/>
      <c r="KF452" s="234"/>
      <c r="KG452" s="234"/>
      <c r="KH452" s="234"/>
      <c r="KI452" s="234"/>
      <c r="KJ452" s="234"/>
      <c r="KK452" s="234"/>
      <c r="KL452" s="234"/>
      <c r="KM452" s="234"/>
      <c r="KN452" s="234"/>
      <c r="KO452" s="234"/>
      <c r="KP452" s="234"/>
      <c r="KQ452" s="234"/>
      <c r="KR452" s="234"/>
      <c r="KS452" s="234"/>
      <c r="KT452" s="234"/>
      <c r="KU452" s="234"/>
      <c r="KV452" s="234"/>
      <c r="KW452" s="234"/>
      <c r="KX452" s="234"/>
      <c r="KY452" s="234"/>
      <c r="KZ452" s="234"/>
      <c r="LA452" s="234"/>
      <c r="LB452" s="234"/>
      <c r="LC452" s="234"/>
      <c r="LD452" s="234"/>
      <c r="LE452" s="234"/>
      <c r="LF452" s="234"/>
      <c r="LG452" s="234"/>
      <c r="LH452" s="234"/>
      <c r="LI452" s="234"/>
      <c r="LJ452" s="234"/>
      <c r="LK452" s="234"/>
      <c r="LL452" s="234"/>
      <c r="LM452" s="234"/>
      <c r="LN452" s="234"/>
      <c r="LO452" s="234"/>
      <c r="LP452" s="234"/>
      <c r="LQ452" s="234"/>
      <c r="LR452" s="234"/>
      <c r="LS452" s="234"/>
      <c r="LT452" s="234"/>
      <c r="LU452" s="234"/>
      <c r="LV452" s="234"/>
      <c r="LW452" s="234"/>
      <c r="LX452" s="234"/>
      <c r="LY452" s="234"/>
      <c r="LZ452" s="234"/>
      <c r="MA452" s="234"/>
      <c r="MB452" s="234"/>
      <c r="MC452" s="234"/>
      <c r="MD452" s="234"/>
      <c r="ME452" s="234"/>
      <c r="MF452" s="234"/>
      <c r="MG452" s="234"/>
      <c r="MH452" s="234"/>
      <c r="MI452" s="234"/>
      <c r="MJ452" s="234"/>
      <c r="MK452" s="234"/>
      <c r="ML452" s="234"/>
      <c r="MM452" s="234"/>
      <c r="MN452" s="234"/>
      <c r="MO452" s="234"/>
      <c r="MP452" s="234"/>
      <c r="MQ452" s="234"/>
      <c r="MR452" s="234"/>
      <c r="MS452" s="234"/>
      <c r="MT452" s="234"/>
      <c r="MU452" s="234"/>
      <c r="MV452" s="234"/>
      <c r="MW452" s="234"/>
      <c r="MX452" s="234"/>
      <c r="MY452" s="234"/>
      <c r="MZ452" s="234"/>
      <c r="NA452" s="234"/>
      <c r="NB452" s="234"/>
      <c r="NC452" s="234"/>
      <c r="ND452" s="234"/>
      <c r="NE452" s="234"/>
      <c r="NF452" s="234"/>
      <c r="NG452" s="234"/>
      <c r="NH452" s="234"/>
      <c r="NI452" s="234"/>
      <c r="NJ452" s="234"/>
      <c r="NK452" s="234"/>
      <c r="NL452" s="234"/>
      <c r="NM452" s="234"/>
      <c r="NN452" s="234"/>
      <c r="NO452" s="234"/>
      <c r="NP452" s="234"/>
      <c r="NQ452" s="234"/>
      <c r="NR452" s="234"/>
      <c r="NS452" s="234"/>
      <c r="NT452" s="234"/>
      <c r="NU452" s="234"/>
      <c r="NV452" s="234"/>
      <c r="NW452" s="234"/>
      <c r="NX452" s="234"/>
      <c r="NY452" s="234"/>
      <c r="NZ452" s="234"/>
      <c r="OA452" s="234"/>
      <c r="OB452" s="234"/>
      <c r="OC452" s="234"/>
      <c r="OD452" s="234"/>
      <c r="OE452" s="234"/>
      <c r="OF452" s="234"/>
      <c r="OG452" s="234"/>
      <c r="OH452" s="234"/>
      <c r="OI452" s="234"/>
      <c r="OJ452" s="234"/>
      <c r="OK452" s="234"/>
      <c r="OL452" s="234"/>
      <c r="OM452" s="234"/>
      <c r="ON452" s="234"/>
      <c r="OO452" s="234"/>
      <c r="OP452" s="234"/>
      <c r="OQ452" s="234"/>
      <c r="OR452" s="234"/>
      <c r="OS452" s="234"/>
      <c r="OT452" s="234"/>
      <c r="OU452" s="234"/>
      <c r="OV452" s="234"/>
      <c r="OW452" s="234"/>
      <c r="OX452" s="234"/>
      <c r="OY452" s="234"/>
      <c r="OZ452" s="234"/>
      <c r="PA452" s="234"/>
      <c r="PB452" s="234"/>
      <c r="PC452" s="234"/>
      <c r="PD452" s="234"/>
      <c r="PE452" s="234"/>
      <c r="PF452" s="234"/>
      <c r="PG452" s="234"/>
      <c r="PH452" s="234"/>
      <c r="PI452" s="234"/>
      <c r="PJ452" s="234"/>
      <c r="PK452" s="234"/>
      <c r="PL452" s="234"/>
      <c r="PM452" s="234"/>
      <c r="PN452" s="234"/>
    </row>
    <row r="453" spans="1:430" s="238" customFormat="1" ht="38.25" customHeight="1" x14ac:dyDescent="0.2">
      <c r="A453" s="319" t="s">
        <v>55</v>
      </c>
      <c r="B453" s="328"/>
      <c r="C453" s="320"/>
      <c r="D453" s="327" t="s">
        <v>1438</v>
      </c>
      <c r="E453" s="328" t="s">
        <v>117</v>
      </c>
      <c r="F453" s="312" t="s">
        <v>1437</v>
      </c>
      <c r="G453" s="415" t="s">
        <v>1436</v>
      </c>
      <c r="H453" s="415" t="s">
        <v>1439</v>
      </c>
      <c r="I453" s="379">
        <v>1000000</v>
      </c>
      <c r="J453" s="321">
        <f>-K2074/0.0833333333333333</f>
        <v>0</v>
      </c>
      <c r="K453" s="321"/>
      <c r="L453" s="322">
        <v>43026</v>
      </c>
      <c r="M453" s="322">
        <v>43026</v>
      </c>
      <c r="N453" s="322">
        <v>44121</v>
      </c>
      <c r="O453" s="324">
        <f>YEAR(N453)</f>
        <v>2020</v>
      </c>
      <c r="P453" s="324">
        <f>MONTH(N453)</f>
        <v>10</v>
      </c>
      <c r="Q453" s="325" t="str">
        <f>IF(P453&gt;9,CONCATENATE(O453,P453),CONCATENATE(O453,"0",P453))</f>
        <v>202010</v>
      </c>
      <c r="R453" s="275" t="s">
        <v>278</v>
      </c>
      <c r="S453" s="326">
        <v>0</v>
      </c>
      <c r="T453" s="326">
        <v>0</v>
      </c>
      <c r="U453" s="415"/>
      <c r="V453" s="306"/>
      <c r="W453" s="305"/>
      <c r="X453" s="306"/>
      <c r="Y45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3" s="305"/>
      <c r="AA453" s="306"/>
      <c r="AB453" s="306"/>
      <c r="AC453" s="306"/>
      <c r="AD453" s="306"/>
      <c r="AE453" s="306"/>
      <c r="AF453" s="306"/>
      <c r="AG453" s="306"/>
      <c r="AH453" s="306"/>
      <c r="AI453" s="306"/>
      <c r="AJ453" s="306"/>
      <c r="AK453" s="306"/>
      <c r="AL453" s="306"/>
      <c r="AM453" s="306"/>
      <c r="AN453" s="306"/>
      <c r="AO453" s="306"/>
      <c r="AP453" s="306"/>
      <c r="AQ453" s="306"/>
      <c r="AR453" s="306"/>
      <c r="AS453" s="232"/>
      <c r="AT453" s="232"/>
      <c r="AU453" s="232"/>
      <c r="AV453" s="232"/>
      <c r="AW453" s="232"/>
      <c r="AX453" s="232"/>
      <c r="AY453" s="232"/>
      <c r="AZ453" s="232"/>
      <c r="BA453" s="232"/>
      <c r="BB453" s="232"/>
      <c r="BC453" s="232"/>
      <c r="BD453" s="232"/>
      <c r="BE453" s="232"/>
      <c r="BF453" s="232"/>
      <c r="BG453" s="232"/>
      <c r="BH453" s="232"/>
      <c r="BI453" s="232"/>
      <c r="BJ453" s="232"/>
      <c r="BK453" s="232"/>
      <c r="BL453" s="232"/>
      <c r="BM453" s="232"/>
      <c r="BN453" s="232"/>
      <c r="BO453" s="232"/>
      <c r="BP453" s="232"/>
      <c r="BQ453" s="232"/>
      <c r="BR453" s="232"/>
      <c r="BS453" s="232"/>
      <c r="BT453" s="232"/>
      <c r="BU453" s="232"/>
      <c r="BV453" s="232"/>
      <c r="BW453" s="232"/>
      <c r="BX453" s="232"/>
      <c r="BY453" s="232"/>
      <c r="BZ453" s="232"/>
      <c r="CA453" s="232"/>
      <c r="CB453" s="232"/>
      <c r="CC453" s="232"/>
      <c r="CD453" s="232"/>
      <c r="CE453" s="232"/>
      <c r="CF453" s="232"/>
      <c r="CG453" s="232"/>
      <c r="CH453" s="232"/>
      <c r="CI453" s="232"/>
      <c r="CJ453" s="232"/>
      <c r="CK453" s="232"/>
      <c r="CL453" s="232"/>
      <c r="CM453" s="232"/>
      <c r="CN453" s="232"/>
      <c r="CO453" s="232"/>
      <c r="CP453" s="232"/>
      <c r="CQ453" s="232"/>
      <c r="CR453" s="232"/>
      <c r="CS453" s="232"/>
      <c r="CT453" s="232"/>
      <c r="CU453" s="232"/>
      <c r="CV453" s="232"/>
      <c r="CW453" s="234"/>
      <c r="CX453" s="234"/>
      <c r="CY453" s="234"/>
      <c r="CZ453" s="234"/>
      <c r="DA453" s="234"/>
      <c r="DB453" s="234"/>
      <c r="DC453" s="234"/>
      <c r="DD453" s="234"/>
      <c r="DE453" s="234"/>
      <c r="DF453" s="234"/>
      <c r="DG453" s="234"/>
      <c r="DH453" s="234"/>
      <c r="DI453" s="234"/>
      <c r="DJ453" s="234"/>
      <c r="DK453" s="234"/>
      <c r="DL453" s="234"/>
      <c r="DM453" s="234"/>
      <c r="DN453" s="234"/>
      <c r="DO453" s="234"/>
      <c r="DP453" s="234"/>
      <c r="DQ453" s="234"/>
      <c r="DR453" s="234"/>
      <c r="DS453" s="234"/>
      <c r="DT453" s="234"/>
      <c r="DU453" s="234"/>
      <c r="DV453" s="234"/>
      <c r="DW453" s="234"/>
      <c r="DX453" s="234"/>
      <c r="DY453" s="234"/>
      <c r="DZ453" s="234"/>
      <c r="EA453" s="234"/>
      <c r="EB453" s="234"/>
      <c r="EC453" s="234"/>
      <c r="ED453" s="234"/>
      <c r="EE453" s="234"/>
      <c r="EF453" s="234"/>
      <c r="EG453" s="234"/>
      <c r="EH453" s="234"/>
      <c r="EI453" s="234"/>
      <c r="EJ453" s="234"/>
      <c r="EK453" s="234"/>
      <c r="EL453" s="234"/>
      <c r="EM453" s="234"/>
      <c r="EN453" s="234"/>
      <c r="EO453" s="234"/>
      <c r="EP453" s="234"/>
      <c r="EQ453" s="234"/>
      <c r="ER453" s="234"/>
      <c r="ES453" s="234"/>
      <c r="ET453" s="234"/>
      <c r="EU453" s="234"/>
      <c r="EV453" s="234"/>
      <c r="EW453" s="234"/>
      <c r="EX453" s="234"/>
      <c r="EY453" s="234"/>
      <c r="EZ453" s="234"/>
      <c r="FA453" s="234"/>
      <c r="FB453" s="234"/>
      <c r="FC453" s="234"/>
      <c r="FD453" s="234"/>
      <c r="FE453" s="234"/>
      <c r="FF453" s="234"/>
      <c r="FG453" s="234"/>
      <c r="FH453" s="234"/>
      <c r="FI453" s="234"/>
      <c r="FJ453" s="234"/>
      <c r="FK453" s="234"/>
      <c r="FL453" s="234"/>
      <c r="FM453" s="234"/>
      <c r="FN453" s="234"/>
      <c r="FO453" s="234"/>
      <c r="FP453" s="234"/>
      <c r="FQ453" s="234"/>
      <c r="FR453" s="234"/>
      <c r="FS453" s="234"/>
      <c r="FT453" s="234"/>
      <c r="FU453" s="234"/>
      <c r="FV453" s="234"/>
      <c r="FW453" s="234"/>
      <c r="FX453" s="234"/>
      <c r="FY453" s="234"/>
      <c r="FZ453" s="234"/>
      <c r="GA453" s="234"/>
      <c r="GB453" s="234"/>
      <c r="GC453" s="234"/>
      <c r="GD453" s="234"/>
      <c r="GE453" s="234"/>
      <c r="GF453" s="234"/>
      <c r="GG453" s="234"/>
      <c r="GH453" s="234"/>
      <c r="GI453" s="234"/>
      <c r="GJ453" s="234"/>
      <c r="GK453" s="234"/>
      <c r="GL453" s="234"/>
      <c r="GM453" s="234"/>
      <c r="GN453" s="234"/>
      <c r="GO453" s="234"/>
      <c r="GP453" s="234"/>
      <c r="GQ453" s="234"/>
      <c r="GR453" s="234"/>
      <c r="GS453" s="234"/>
      <c r="GT453" s="234"/>
      <c r="GU453" s="234"/>
      <c r="GV453" s="234"/>
      <c r="GW453" s="234"/>
      <c r="GX453" s="234"/>
      <c r="GY453" s="234"/>
      <c r="GZ453" s="234"/>
      <c r="HA453" s="234"/>
      <c r="HB453" s="234"/>
      <c r="HC453" s="234"/>
      <c r="HD453" s="234"/>
      <c r="HE453" s="234"/>
      <c r="HF453" s="234"/>
      <c r="HG453" s="234"/>
      <c r="HH453" s="234"/>
      <c r="HI453" s="234"/>
      <c r="HJ453" s="234"/>
      <c r="HK453" s="234"/>
      <c r="HL453" s="234"/>
      <c r="HM453" s="234"/>
      <c r="HN453" s="234"/>
      <c r="HO453" s="234"/>
      <c r="HP453" s="234"/>
      <c r="HQ453" s="234"/>
      <c r="HR453" s="234"/>
      <c r="HS453" s="234"/>
      <c r="HT453" s="234"/>
      <c r="HU453" s="234"/>
      <c r="HV453" s="234"/>
      <c r="HW453" s="234"/>
      <c r="HX453" s="234"/>
      <c r="HY453" s="234"/>
      <c r="HZ453" s="234"/>
      <c r="IA453" s="234"/>
      <c r="IB453" s="234"/>
      <c r="IC453" s="234"/>
      <c r="ID453" s="234"/>
      <c r="IE453" s="234"/>
      <c r="IF453" s="234"/>
      <c r="IG453" s="234"/>
      <c r="IH453" s="234"/>
      <c r="II453" s="234"/>
      <c r="IJ453" s="234"/>
      <c r="IK453" s="234"/>
      <c r="IL453" s="234"/>
      <c r="IM453" s="234"/>
      <c r="IN453" s="234"/>
      <c r="IO453" s="234"/>
      <c r="IP453" s="234"/>
      <c r="IQ453" s="234"/>
      <c r="IR453" s="234"/>
      <c r="IS453" s="234"/>
      <c r="IT453" s="234"/>
      <c r="IU453" s="234"/>
      <c r="IV453" s="234"/>
      <c r="IW453" s="234"/>
      <c r="IX453" s="234"/>
      <c r="IY453" s="234"/>
      <c r="IZ453" s="234"/>
      <c r="JA453" s="234"/>
      <c r="JB453" s="234"/>
      <c r="JC453" s="234"/>
      <c r="JD453" s="234"/>
      <c r="JE453" s="234"/>
      <c r="JF453" s="234"/>
      <c r="JG453" s="234"/>
      <c r="JH453" s="234"/>
      <c r="JI453" s="234"/>
      <c r="JJ453" s="234"/>
      <c r="JK453" s="234"/>
      <c r="JL453" s="234"/>
      <c r="JM453" s="234"/>
      <c r="JN453" s="234"/>
      <c r="JO453" s="234"/>
      <c r="JP453" s="234"/>
      <c r="JQ453" s="234"/>
      <c r="JR453" s="234"/>
      <c r="JS453" s="234"/>
      <c r="JT453" s="234"/>
      <c r="JU453" s="234"/>
      <c r="JV453" s="234"/>
      <c r="JW453" s="234"/>
      <c r="JX453" s="234"/>
      <c r="JY453" s="234"/>
      <c r="JZ453" s="234"/>
      <c r="KA453" s="234"/>
      <c r="KB453" s="234"/>
      <c r="KC453" s="234"/>
      <c r="KD453" s="234"/>
      <c r="KE453" s="234"/>
      <c r="KF453" s="234"/>
      <c r="KG453" s="234"/>
      <c r="KH453" s="234"/>
      <c r="KI453" s="234"/>
      <c r="KJ453" s="234"/>
      <c r="KK453" s="234"/>
      <c r="KL453" s="234"/>
      <c r="KM453" s="234"/>
      <c r="KN453" s="234"/>
      <c r="KO453" s="234"/>
      <c r="KP453" s="234"/>
      <c r="KQ453" s="234"/>
      <c r="KR453" s="234"/>
      <c r="KS453" s="234"/>
      <c r="KT453" s="234"/>
      <c r="KU453" s="234"/>
      <c r="KV453" s="234"/>
      <c r="KW453" s="234"/>
      <c r="KX453" s="234"/>
      <c r="KY453" s="234"/>
      <c r="KZ453" s="234"/>
      <c r="LA453" s="234"/>
      <c r="LB453" s="234"/>
      <c r="LC453" s="234"/>
      <c r="LD453" s="234"/>
      <c r="LE453" s="234"/>
      <c r="LF453" s="234"/>
      <c r="LG453" s="234"/>
      <c r="LH453" s="234"/>
      <c r="LI453" s="234"/>
      <c r="LJ453" s="234"/>
      <c r="LK453" s="234"/>
      <c r="LL453" s="234"/>
      <c r="LM453" s="234"/>
      <c r="LN453" s="234"/>
      <c r="LO453" s="234"/>
      <c r="LP453" s="234"/>
      <c r="LQ453" s="234"/>
      <c r="LR453" s="234"/>
      <c r="LS453" s="234"/>
      <c r="LT453" s="234"/>
      <c r="LU453" s="234"/>
      <c r="LV453" s="234"/>
      <c r="LW453" s="234"/>
      <c r="LX453" s="234"/>
      <c r="LY453" s="234"/>
      <c r="LZ453" s="234"/>
      <c r="MA453" s="234"/>
      <c r="MB453" s="234"/>
      <c r="MC453" s="234"/>
      <c r="MD453" s="234"/>
      <c r="ME453" s="234"/>
      <c r="MF453" s="234"/>
      <c r="MG453" s="234"/>
      <c r="MH453" s="234"/>
      <c r="MI453" s="234"/>
      <c r="MJ453" s="234"/>
      <c r="MK453" s="234"/>
      <c r="ML453" s="234"/>
      <c r="MM453" s="234"/>
      <c r="MN453" s="234"/>
      <c r="MO453" s="234"/>
      <c r="MP453" s="234"/>
      <c r="MQ453" s="234"/>
      <c r="MR453" s="234"/>
      <c r="MS453" s="234"/>
      <c r="MT453" s="234"/>
      <c r="MU453" s="234"/>
      <c r="MV453" s="234"/>
      <c r="MW453" s="234"/>
      <c r="MX453" s="234"/>
      <c r="MY453" s="234"/>
      <c r="MZ453" s="234"/>
      <c r="NA453" s="234"/>
      <c r="NB453" s="234"/>
      <c r="NC453" s="234"/>
      <c r="ND453" s="234"/>
      <c r="NE453" s="234"/>
      <c r="NF453" s="234"/>
      <c r="NG453" s="234"/>
      <c r="NH453" s="234"/>
      <c r="NI453" s="234"/>
      <c r="NJ453" s="234"/>
      <c r="NK453" s="234"/>
      <c r="NL453" s="234"/>
      <c r="NM453" s="234"/>
      <c r="NN453" s="234"/>
      <c r="NO453" s="234"/>
      <c r="NP453" s="234"/>
      <c r="NQ453" s="234"/>
      <c r="NR453" s="234"/>
      <c r="NS453" s="234"/>
      <c r="NT453" s="234"/>
      <c r="NU453" s="234"/>
      <c r="NV453" s="234"/>
      <c r="NW453" s="234"/>
      <c r="NX453" s="234"/>
      <c r="NY453" s="234"/>
      <c r="NZ453" s="234"/>
      <c r="OA453" s="234"/>
      <c r="OB453" s="234"/>
      <c r="OC453" s="234"/>
      <c r="OD453" s="234"/>
      <c r="OE453" s="234"/>
      <c r="OF453" s="234"/>
      <c r="OG453" s="234"/>
      <c r="OH453" s="234"/>
      <c r="OI453" s="234"/>
      <c r="OJ453" s="234"/>
      <c r="OK453" s="234"/>
      <c r="OL453" s="234"/>
      <c r="OM453" s="234"/>
      <c r="ON453" s="234"/>
      <c r="OO453" s="234"/>
      <c r="OP453" s="234"/>
      <c r="OQ453" s="234"/>
      <c r="OR453" s="234"/>
      <c r="OS453" s="234"/>
      <c r="OT453" s="234"/>
      <c r="OU453" s="234"/>
      <c r="OV453" s="234"/>
      <c r="OW453" s="234"/>
      <c r="OX453" s="234"/>
      <c r="OY453" s="234"/>
      <c r="OZ453" s="234"/>
      <c r="PA453" s="234"/>
      <c r="PB453" s="234"/>
      <c r="PC453" s="234"/>
      <c r="PD453" s="234"/>
      <c r="PE453" s="234"/>
      <c r="PF453" s="234"/>
      <c r="PG453" s="234"/>
      <c r="PH453" s="234"/>
      <c r="PI453" s="234"/>
      <c r="PJ453" s="234"/>
      <c r="PK453" s="234"/>
      <c r="PL453" s="234"/>
      <c r="PM453" s="234"/>
      <c r="PN453" s="234"/>
    </row>
    <row r="454" spans="1:430" s="238" customFormat="1" ht="38.25" customHeight="1" x14ac:dyDescent="0.2">
      <c r="A454" s="319" t="s">
        <v>55</v>
      </c>
      <c r="B454" s="328"/>
      <c r="C454" s="320"/>
      <c r="D454" s="327" t="s">
        <v>1435</v>
      </c>
      <c r="E454" s="328" t="s">
        <v>117</v>
      </c>
      <c r="F454" s="312" t="s">
        <v>1437</v>
      </c>
      <c r="G454" s="415" t="s">
        <v>1436</v>
      </c>
      <c r="H454" s="415" t="s">
        <v>1193</v>
      </c>
      <c r="I454" s="379">
        <v>4000000</v>
      </c>
      <c r="J454" s="321">
        <f>-K2074/0.0833333333333333</f>
        <v>0</v>
      </c>
      <c r="K454" s="321"/>
      <c r="L454" s="322">
        <v>43026</v>
      </c>
      <c r="M454" s="322">
        <v>43026</v>
      </c>
      <c r="N454" s="322">
        <v>44121</v>
      </c>
      <c r="O454" s="324">
        <f>YEAR(N454)</f>
        <v>2020</v>
      </c>
      <c r="P454" s="324">
        <f>MONTH(N454)</f>
        <v>10</v>
      </c>
      <c r="Q454" s="325" t="str">
        <f>IF(P454&gt;9,CONCATENATE(O454,P454),CONCATENATE(O454,"0",P454))</f>
        <v>202010</v>
      </c>
      <c r="R454" s="275" t="s">
        <v>278</v>
      </c>
      <c r="S454" s="326">
        <v>0</v>
      </c>
      <c r="T454" s="326">
        <v>0</v>
      </c>
      <c r="U454" s="415"/>
      <c r="V454" s="306"/>
      <c r="W454" s="305"/>
      <c r="X454" s="306"/>
      <c r="Y45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4" s="305"/>
      <c r="AA454" s="306"/>
      <c r="AB454" s="306"/>
      <c r="AC454" s="306"/>
      <c r="AD454" s="306"/>
      <c r="AE454" s="306"/>
      <c r="AF454" s="306"/>
      <c r="AG454" s="306"/>
      <c r="AH454" s="306"/>
      <c r="AI454" s="306"/>
      <c r="AJ454" s="306"/>
      <c r="AK454" s="306"/>
      <c r="AL454" s="306"/>
      <c r="AM454" s="306"/>
      <c r="AN454" s="306"/>
      <c r="AO454" s="306"/>
      <c r="AP454" s="306"/>
      <c r="AQ454" s="306"/>
      <c r="AR454" s="306"/>
      <c r="AS454" s="232"/>
      <c r="AT454" s="232"/>
      <c r="AU454" s="232"/>
      <c r="AV454" s="232"/>
      <c r="AW454" s="232"/>
      <c r="AX454" s="232"/>
      <c r="AY454" s="232"/>
      <c r="AZ454" s="232"/>
      <c r="BA454" s="232"/>
      <c r="BB454" s="232"/>
      <c r="BC454" s="232"/>
      <c r="BD454" s="232"/>
      <c r="BE454" s="232"/>
      <c r="BF454" s="232"/>
      <c r="BG454" s="232"/>
      <c r="BH454" s="232"/>
      <c r="BI454" s="232"/>
      <c r="BJ454" s="232"/>
      <c r="BK454" s="232"/>
      <c r="BL454" s="232"/>
      <c r="BM454" s="232"/>
      <c r="BN454" s="232"/>
      <c r="BO454" s="232"/>
      <c r="BP454" s="232"/>
      <c r="BQ454" s="232"/>
      <c r="BR454" s="232"/>
      <c r="BS454" s="232"/>
      <c r="BT454" s="232"/>
      <c r="BU454" s="232"/>
      <c r="BV454" s="232"/>
      <c r="BW454" s="232"/>
      <c r="BX454" s="232"/>
      <c r="BY454" s="232"/>
      <c r="BZ454" s="232"/>
      <c r="CA454" s="232"/>
      <c r="CB454" s="232"/>
      <c r="CC454" s="232"/>
      <c r="CD454" s="232"/>
      <c r="CE454" s="232"/>
      <c r="CF454" s="232"/>
      <c r="CG454" s="232"/>
      <c r="CH454" s="232"/>
      <c r="CI454" s="232"/>
      <c r="CJ454" s="232"/>
      <c r="CK454" s="232"/>
      <c r="CL454" s="232"/>
      <c r="CM454" s="232"/>
      <c r="CN454" s="232"/>
      <c r="CO454" s="232"/>
      <c r="CP454" s="232"/>
      <c r="CQ454" s="232"/>
      <c r="CR454" s="232"/>
      <c r="CS454" s="232"/>
      <c r="CT454" s="232"/>
      <c r="CU454" s="232"/>
      <c r="CV454" s="232"/>
      <c r="CW454" s="234"/>
      <c r="CX454" s="234"/>
      <c r="CY454" s="234"/>
      <c r="CZ454" s="234"/>
      <c r="DA454" s="234"/>
      <c r="DB454" s="234"/>
      <c r="DC454" s="234"/>
      <c r="DD454" s="234"/>
      <c r="DE454" s="234"/>
      <c r="DF454" s="234"/>
      <c r="DG454" s="234"/>
      <c r="DH454" s="234"/>
      <c r="DI454" s="234"/>
      <c r="DJ454" s="234"/>
      <c r="DK454" s="234"/>
      <c r="DL454" s="234"/>
      <c r="DM454" s="234"/>
      <c r="DN454" s="234"/>
      <c r="DO454" s="234"/>
      <c r="DP454" s="234"/>
      <c r="DQ454" s="234"/>
      <c r="DR454" s="234"/>
      <c r="DS454" s="234"/>
      <c r="DT454" s="234"/>
      <c r="DU454" s="234"/>
      <c r="DV454" s="234"/>
      <c r="DW454" s="234"/>
      <c r="DX454" s="234"/>
      <c r="DY454" s="234"/>
      <c r="DZ454" s="234"/>
      <c r="EA454" s="234"/>
      <c r="EB454" s="234"/>
      <c r="EC454" s="234"/>
      <c r="ED454" s="234"/>
      <c r="EE454" s="234"/>
      <c r="EF454" s="234"/>
      <c r="EG454" s="234"/>
      <c r="EH454" s="234"/>
      <c r="EI454" s="234"/>
      <c r="EJ454" s="234"/>
      <c r="EK454" s="234"/>
      <c r="EL454" s="234"/>
      <c r="EM454" s="234"/>
      <c r="EN454" s="234"/>
      <c r="EO454" s="234"/>
      <c r="EP454" s="234"/>
      <c r="EQ454" s="234"/>
      <c r="ER454" s="234"/>
      <c r="ES454" s="234"/>
      <c r="ET454" s="234"/>
      <c r="EU454" s="234"/>
      <c r="EV454" s="234"/>
      <c r="EW454" s="234"/>
      <c r="EX454" s="234"/>
      <c r="EY454" s="234"/>
      <c r="EZ454" s="234"/>
      <c r="FA454" s="234"/>
      <c r="FB454" s="234"/>
      <c r="FC454" s="234"/>
      <c r="FD454" s="234"/>
      <c r="FE454" s="234"/>
      <c r="FF454" s="234"/>
      <c r="FG454" s="234"/>
      <c r="FH454" s="234"/>
      <c r="FI454" s="234"/>
      <c r="FJ454" s="234"/>
      <c r="FK454" s="234"/>
      <c r="FL454" s="234"/>
      <c r="FM454" s="234"/>
      <c r="FN454" s="234"/>
      <c r="FO454" s="234"/>
      <c r="FP454" s="234"/>
      <c r="FQ454" s="234"/>
      <c r="FR454" s="234"/>
      <c r="FS454" s="234"/>
      <c r="FT454" s="234"/>
      <c r="FU454" s="234"/>
      <c r="FV454" s="234"/>
      <c r="FW454" s="234"/>
      <c r="FX454" s="234"/>
      <c r="FY454" s="234"/>
      <c r="FZ454" s="234"/>
      <c r="GA454" s="234"/>
      <c r="GB454" s="234"/>
      <c r="GC454" s="234"/>
      <c r="GD454" s="234"/>
      <c r="GE454" s="234"/>
      <c r="GF454" s="234"/>
      <c r="GG454" s="234"/>
      <c r="GH454" s="234"/>
      <c r="GI454" s="234"/>
      <c r="GJ454" s="234"/>
      <c r="GK454" s="234"/>
      <c r="GL454" s="234"/>
      <c r="GM454" s="234"/>
      <c r="GN454" s="234"/>
      <c r="GO454" s="234"/>
      <c r="GP454" s="234"/>
      <c r="GQ454" s="234"/>
      <c r="GR454" s="234"/>
      <c r="GS454" s="234"/>
      <c r="GT454" s="234"/>
      <c r="GU454" s="234"/>
      <c r="GV454" s="234"/>
      <c r="GW454" s="234"/>
      <c r="GX454" s="234"/>
      <c r="GY454" s="234"/>
      <c r="GZ454" s="234"/>
      <c r="HA454" s="234"/>
      <c r="HB454" s="234"/>
      <c r="HC454" s="234"/>
      <c r="HD454" s="234"/>
      <c r="HE454" s="234"/>
      <c r="HF454" s="234"/>
      <c r="HG454" s="234"/>
      <c r="HH454" s="234"/>
      <c r="HI454" s="234"/>
      <c r="HJ454" s="234"/>
      <c r="HK454" s="234"/>
      <c r="HL454" s="234"/>
      <c r="HM454" s="234"/>
      <c r="HN454" s="234"/>
      <c r="HO454" s="234"/>
      <c r="HP454" s="234"/>
      <c r="HQ454" s="234"/>
      <c r="HR454" s="234"/>
      <c r="HS454" s="234"/>
      <c r="HT454" s="234"/>
      <c r="HU454" s="234"/>
      <c r="HV454" s="234"/>
      <c r="HW454" s="234"/>
      <c r="HX454" s="234"/>
      <c r="HY454" s="234"/>
      <c r="HZ454" s="234"/>
      <c r="IA454" s="234"/>
      <c r="IB454" s="234"/>
      <c r="IC454" s="234"/>
      <c r="ID454" s="234"/>
      <c r="IE454" s="234"/>
      <c r="IF454" s="234"/>
      <c r="IG454" s="234"/>
      <c r="IH454" s="234"/>
      <c r="II454" s="234"/>
      <c r="IJ454" s="234"/>
      <c r="IK454" s="234"/>
      <c r="IL454" s="234"/>
      <c r="IM454" s="234"/>
      <c r="IN454" s="234"/>
      <c r="IO454" s="234"/>
      <c r="IP454" s="234"/>
      <c r="IQ454" s="234"/>
      <c r="IR454" s="234"/>
      <c r="IS454" s="234"/>
      <c r="IT454" s="234"/>
      <c r="IU454" s="234"/>
      <c r="IV454" s="234"/>
      <c r="IW454" s="234"/>
      <c r="IX454" s="234"/>
      <c r="IY454" s="234"/>
      <c r="IZ454" s="234"/>
      <c r="JA454" s="234"/>
      <c r="JB454" s="234"/>
      <c r="JC454" s="234"/>
      <c r="JD454" s="234"/>
      <c r="JE454" s="234"/>
      <c r="JF454" s="234"/>
      <c r="JG454" s="234"/>
      <c r="JH454" s="234"/>
      <c r="JI454" s="234"/>
      <c r="JJ454" s="234"/>
      <c r="JK454" s="234"/>
      <c r="JL454" s="234"/>
      <c r="JM454" s="234"/>
      <c r="JN454" s="234"/>
      <c r="JO454" s="234"/>
      <c r="JP454" s="234"/>
      <c r="JQ454" s="234"/>
      <c r="JR454" s="234"/>
      <c r="JS454" s="234"/>
      <c r="JT454" s="234"/>
      <c r="JU454" s="234"/>
      <c r="JV454" s="234"/>
      <c r="JW454" s="234"/>
      <c r="JX454" s="234"/>
      <c r="JY454" s="234"/>
      <c r="JZ454" s="234"/>
      <c r="KA454" s="234"/>
      <c r="KB454" s="234"/>
      <c r="KC454" s="234"/>
      <c r="KD454" s="234"/>
      <c r="KE454" s="234"/>
      <c r="KF454" s="234"/>
      <c r="KG454" s="234"/>
      <c r="KH454" s="234"/>
      <c r="KI454" s="234"/>
      <c r="KJ454" s="234"/>
      <c r="KK454" s="234"/>
      <c r="KL454" s="234"/>
      <c r="KM454" s="234"/>
      <c r="KN454" s="234"/>
      <c r="KO454" s="234"/>
      <c r="KP454" s="234"/>
      <c r="KQ454" s="234"/>
      <c r="KR454" s="234"/>
      <c r="KS454" s="234"/>
      <c r="KT454" s="234"/>
      <c r="KU454" s="234"/>
      <c r="KV454" s="234"/>
      <c r="KW454" s="234"/>
      <c r="KX454" s="234"/>
      <c r="KY454" s="234"/>
      <c r="KZ454" s="234"/>
      <c r="LA454" s="234"/>
      <c r="LB454" s="234"/>
      <c r="LC454" s="234"/>
      <c r="LD454" s="234"/>
      <c r="LE454" s="234"/>
      <c r="LF454" s="234"/>
      <c r="LG454" s="234"/>
      <c r="LH454" s="234"/>
      <c r="LI454" s="234"/>
      <c r="LJ454" s="234"/>
      <c r="LK454" s="234"/>
      <c r="LL454" s="234"/>
      <c r="LM454" s="234"/>
      <c r="LN454" s="234"/>
      <c r="LO454" s="234"/>
      <c r="LP454" s="234"/>
      <c r="LQ454" s="234"/>
      <c r="LR454" s="234"/>
      <c r="LS454" s="234"/>
      <c r="LT454" s="234"/>
      <c r="LU454" s="234"/>
      <c r="LV454" s="234"/>
      <c r="LW454" s="234"/>
      <c r="LX454" s="234"/>
      <c r="LY454" s="234"/>
      <c r="LZ454" s="234"/>
      <c r="MA454" s="234"/>
      <c r="MB454" s="234"/>
      <c r="MC454" s="234"/>
      <c r="MD454" s="234"/>
      <c r="ME454" s="234"/>
      <c r="MF454" s="234"/>
      <c r="MG454" s="234"/>
      <c r="MH454" s="234"/>
      <c r="MI454" s="234"/>
      <c r="MJ454" s="234"/>
      <c r="MK454" s="234"/>
      <c r="ML454" s="234"/>
      <c r="MM454" s="234"/>
      <c r="MN454" s="234"/>
      <c r="MO454" s="234"/>
      <c r="MP454" s="234"/>
      <c r="MQ454" s="234"/>
      <c r="MR454" s="234"/>
      <c r="MS454" s="234"/>
      <c r="MT454" s="234"/>
      <c r="MU454" s="234"/>
      <c r="MV454" s="234"/>
      <c r="MW454" s="234"/>
      <c r="MX454" s="234"/>
      <c r="MY454" s="234"/>
      <c r="MZ454" s="234"/>
      <c r="NA454" s="234"/>
      <c r="NB454" s="234"/>
      <c r="NC454" s="234"/>
      <c r="ND454" s="234"/>
      <c r="NE454" s="234"/>
      <c r="NF454" s="234"/>
      <c r="NG454" s="234"/>
      <c r="NH454" s="234"/>
      <c r="NI454" s="234"/>
      <c r="NJ454" s="234"/>
      <c r="NK454" s="234"/>
      <c r="NL454" s="234"/>
      <c r="NM454" s="234"/>
      <c r="NN454" s="234"/>
      <c r="NO454" s="234"/>
      <c r="NP454" s="234"/>
      <c r="NQ454" s="234"/>
      <c r="NR454" s="234"/>
      <c r="NS454" s="234"/>
      <c r="NT454" s="234"/>
      <c r="NU454" s="234"/>
      <c r="NV454" s="234"/>
      <c r="NW454" s="234"/>
      <c r="NX454" s="234"/>
      <c r="NY454" s="234"/>
      <c r="NZ454" s="234"/>
      <c r="OA454" s="234"/>
      <c r="OB454" s="234"/>
      <c r="OC454" s="234"/>
      <c r="OD454" s="234"/>
      <c r="OE454" s="234"/>
      <c r="OF454" s="234"/>
      <c r="OG454" s="234"/>
      <c r="OH454" s="234"/>
      <c r="OI454" s="234"/>
      <c r="OJ454" s="234"/>
      <c r="OK454" s="234"/>
      <c r="OL454" s="234"/>
      <c r="OM454" s="234"/>
      <c r="ON454" s="234"/>
      <c r="OO454" s="234"/>
      <c r="OP454" s="234"/>
      <c r="OQ454" s="234"/>
      <c r="OR454" s="234"/>
      <c r="OS454" s="234"/>
      <c r="OT454" s="234"/>
      <c r="OU454" s="234"/>
      <c r="OV454" s="234"/>
      <c r="OW454" s="234"/>
      <c r="OX454" s="234"/>
      <c r="OY454" s="234"/>
      <c r="OZ454" s="234"/>
      <c r="PA454" s="234"/>
      <c r="PB454" s="234"/>
      <c r="PC454" s="234"/>
      <c r="PD454" s="234"/>
      <c r="PE454" s="234"/>
      <c r="PF454" s="234"/>
      <c r="PG454" s="234"/>
      <c r="PH454" s="234"/>
      <c r="PI454" s="234"/>
      <c r="PJ454" s="234"/>
      <c r="PK454" s="234"/>
      <c r="PL454" s="234"/>
      <c r="PM454" s="234"/>
      <c r="PN454" s="234"/>
    </row>
    <row r="455" spans="1:430" s="238" customFormat="1" ht="38.25" customHeight="1" x14ac:dyDescent="0.2">
      <c r="A455" s="316" t="s">
        <v>55</v>
      </c>
      <c r="B455" s="328"/>
      <c r="C455" s="320"/>
      <c r="D455" s="327" t="s">
        <v>2821</v>
      </c>
      <c r="E455" s="316" t="s">
        <v>118</v>
      </c>
      <c r="F455" s="447" t="s">
        <v>2822</v>
      </c>
      <c r="G455" s="431" t="s">
        <v>2823</v>
      </c>
      <c r="H455" s="431" t="s">
        <v>1491</v>
      </c>
      <c r="I455" s="466">
        <v>229788</v>
      </c>
      <c r="J455" s="321">
        <f>-K2475/0.0833333333333333</f>
        <v>0</v>
      </c>
      <c r="K455" s="321"/>
      <c r="L455" s="467">
        <v>43761</v>
      </c>
      <c r="M455" s="467">
        <v>43761</v>
      </c>
      <c r="N455" s="318">
        <v>44126</v>
      </c>
      <c r="O455" s="324">
        <f>YEAR(N455)</f>
        <v>2020</v>
      </c>
      <c r="P455" s="324">
        <f>MONTH(N455)</f>
        <v>10</v>
      </c>
      <c r="Q455" s="325" t="str">
        <f>IF(P455&gt;9,CONCATENATE(O455,P455),CONCATENATE(O455,"0",P455))</f>
        <v>202010</v>
      </c>
      <c r="R455" s="343">
        <v>0</v>
      </c>
      <c r="S455" s="468">
        <v>0</v>
      </c>
      <c r="T455" s="468">
        <v>0</v>
      </c>
      <c r="U455" s="431"/>
      <c r="V455" s="306"/>
      <c r="W455" s="305"/>
      <c r="X455" s="306"/>
      <c r="Y45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5" s="305"/>
      <c r="AA455" s="305"/>
      <c r="AB455" s="305"/>
      <c r="AC455" s="305"/>
      <c r="AD455" s="305"/>
      <c r="AE455" s="305"/>
      <c r="AF455" s="305"/>
      <c r="AG455" s="305"/>
      <c r="AH455" s="305"/>
      <c r="AI455" s="305"/>
      <c r="AJ455" s="305"/>
      <c r="AK455" s="305"/>
      <c r="AL455" s="305"/>
      <c r="AM455" s="305"/>
      <c r="AN455" s="305"/>
      <c r="AO455" s="305"/>
      <c r="AP455" s="305"/>
      <c r="AQ455" s="305"/>
      <c r="AR455" s="305"/>
      <c r="AS455" s="232"/>
      <c r="AT455" s="232"/>
      <c r="AU455" s="232"/>
      <c r="AV455" s="232"/>
      <c r="AW455" s="232"/>
      <c r="AX455" s="232"/>
      <c r="AY455" s="232"/>
      <c r="AZ455" s="232"/>
      <c r="BA455" s="232"/>
      <c r="BB455" s="232"/>
      <c r="BC455" s="232"/>
      <c r="BD455" s="232"/>
      <c r="BE455" s="232"/>
      <c r="BF455" s="232"/>
      <c r="BG455" s="232"/>
      <c r="BH455" s="232"/>
      <c r="BI455" s="232"/>
      <c r="BJ455" s="232"/>
      <c r="BK455" s="232"/>
      <c r="BL455" s="232"/>
      <c r="BM455" s="232"/>
      <c r="BN455" s="232"/>
      <c r="BO455" s="232"/>
      <c r="BP455" s="232"/>
      <c r="BQ455" s="232"/>
      <c r="BR455" s="232"/>
      <c r="BS455" s="232"/>
      <c r="BT455" s="232"/>
      <c r="BU455" s="232"/>
      <c r="BV455" s="232"/>
      <c r="BW455" s="232"/>
      <c r="BX455" s="232"/>
      <c r="BY455" s="232"/>
      <c r="BZ455" s="232"/>
      <c r="CA455" s="232"/>
      <c r="CB455" s="232"/>
      <c r="CC455" s="232"/>
      <c r="CD455" s="232"/>
      <c r="CE455" s="232"/>
      <c r="CF455" s="232"/>
      <c r="CG455" s="232"/>
      <c r="CH455" s="232"/>
      <c r="CI455" s="232"/>
      <c r="CJ455" s="232"/>
      <c r="CK455" s="232"/>
      <c r="CL455" s="232"/>
      <c r="CM455" s="232"/>
      <c r="CN455" s="232"/>
      <c r="CO455" s="232"/>
      <c r="CP455" s="232"/>
      <c r="CQ455" s="232"/>
      <c r="CR455" s="232"/>
      <c r="CS455" s="232"/>
      <c r="CT455" s="232"/>
      <c r="CU455" s="232"/>
      <c r="CV455" s="232"/>
      <c r="CW455" s="234"/>
      <c r="CX455" s="234"/>
      <c r="CY455" s="234"/>
      <c r="CZ455" s="234"/>
      <c r="DA455" s="234"/>
      <c r="DB455" s="234"/>
      <c r="DC455" s="234"/>
      <c r="DD455" s="234"/>
      <c r="DE455" s="234"/>
      <c r="DF455" s="234"/>
      <c r="DG455" s="234"/>
      <c r="DH455" s="234"/>
      <c r="DI455" s="234"/>
      <c r="DJ455" s="234"/>
      <c r="DK455" s="234"/>
      <c r="DL455" s="234"/>
      <c r="DM455" s="234"/>
      <c r="DN455" s="234"/>
      <c r="DO455" s="234"/>
      <c r="DP455" s="234"/>
      <c r="DQ455" s="234"/>
      <c r="DR455" s="234"/>
      <c r="DS455" s="234"/>
      <c r="DT455" s="234"/>
      <c r="DU455" s="234"/>
      <c r="DV455" s="234"/>
      <c r="DW455" s="234"/>
      <c r="DX455" s="234"/>
      <c r="DY455" s="234"/>
      <c r="DZ455" s="234"/>
      <c r="EA455" s="234"/>
      <c r="EB455" s="234"/>
      <c r="EC455" s="234"/>
      <c r="ED455" s="234"/>
      <c r="EE455" s="234"/>
      <c r="EF455" s="234"/>
      <c r="EG455" s="234"/>
      <c r="EH455" s="234"/>
      <c r="EI455" s="234"/>
      <c r="EJ455" s="234"/>
      <c r="EK455" s="234"/>
      <c r="EL455" s="234"/>
      <c r="EM455" s="234"/>
      <c r="EN455" s="234"/>
      <c r="EO455" s="234"/>
      <c r="EP455" s="234"/>
      <c r="EQ455" s="234"/>
      <c r="ER455" s="234"/>
      <c r="ES455" s="234"/>
      <c r="ET455" s="234"/>
      <c r="EU455" s="234"/>
      <c r="EV455" s="234"/>
      <c r="EW455" s="234"/>
      <c r="EX455" s="234"/>
      <c r="EY455" s="234"/>
      <c r="EZ455" s="234"/>
      <c r="FA455" s="234"/>
      <c r="FB455" s="234"/>
      <c r="FC455" s="234"/>
      <c r="FD455" s="234"/>
      <c r="FE455" s="234"/>
      <c r="FF455" s="234"/>
      <c r="FG455" s="234"/>
      <c r="FH455" s="234"/>
      <c r="FI455" s="234"/>
      <c r="FJ455" s="234"/>
      <c r="FK455" s="234"/>
      <c r="FL455" s="234"/>
      <c r="FM455" s="234"/>
      <c r="FN455" s="234"/>
      <c r="FO455" s="234"/>
      <c r="FP455" s="234"/>
      <c r="FQ455" s="234"/>
      <c r="FR455" s="234"/>
      <c r="FS455" s="234"/>
      <c r="FT455" s="234"/>
      <c r="FU455" s="234"/>
      <c r="FV455" s="234"/>
      <c r="FW455" s="234"/>
      <c r="FX455" s="234"/>
      <c r="FY455" s="234"/>
      <c r="FZ455" s="234"/>
      <c r="GA455" s="234"/>
      <c r="GB455" s="234"/>
      <c r="GC455" s="234"/>
      <c r="GD455" s="234"/>
      <c r="GE455" s="234"/>
      <c r="GF455" s="234"/>
      <c r="GG455" s="234"/>
      <c r="GH455" s="234"/>
      <c r="GI455" s="234"/>
      <c r="GJ455" s="234"/>
      <c r="GK455" s="234"/>
      <c r="GL455" s="234"/>
      <c r="GM455" s="234"/>
      <c r="GN455" s="234"/>
      <c r="GO455" s="234"/>
      <c r="GP455" s="234"/>
      <c r="GQ455" s="234"/>
      <c r="GR455" s="234"/>
      <c r="GS455" s="234"/>
      <c r="GT455" s="234"/>
      <c r="GU455" s="234"/>
      <c r="GV455" s="234"/>
      <c r="GW455" s="234"/>
      <c r="GX455" s="234"/>
      <c r="GY455" s="234"/>
      <c r="GZ455" s="234"/>
      <c r="HA455" s="234"/>
      <c r="HB455" s="234"/>
      <c r="HC455" s="234"/>
      <c r="HD455" s="234"/>
      <c r="HE455" s="234"/>
      <c r="HF455" s="234"/>
      <c r="HG455" s="234"/>
      <c r="HH455" s="234"/>
      <c r="HI455" s="234"/>
      <c r="HJ455" s="234"/>
      <c r="HK455" s="234"/>
      <c r="HL455" s="234"/>
      <c r="HM455" s="234"/>
      <c r="HN455" s="234"/>
      <c r="HO455" s="234"/>
      <c r="HP455" s="234"/>
      <c r="HQ455" s="234"/>
      <c r="HR455" s="234"/>
      <c r="HS455" s="234"/>
      <c r="HT455" s="234"/>
      <c r="HU455" s="234"/>
      <c r="HV455" s="234"/>
      <c r="HW455" s="234"/>
      <c r="HX455" s="234"/>
      <c r="HY455" s="234"/>
      <c r="HZ455" s="234"/>
      <c r="IA455" s="234"/>
      <c r="IB455" s="234"/>
      <c r="IC455" s="234"/>
      <c r="ID455" s="234"/>
      <c r="IE455" s="234"/>
      <c r="IF455" s="234"/>
      <c r="IG455" s="234"/>
      <c r="IH455" s="234"/>
      <c r="II455" s="234"/>
      <c r="IJ455" s="234"/>
      <c r="IK455" s="234"/>
      <c r="IL455" s="234"/>
      <c r="IM455" s="234"/>
      <c r="IN455" s="234"/>
      <c r="IO455" s="234"/>
      <c r="IP455" s="234"/>
      <c r="IQ455" s="234"/>
      <c r="IR455" s="234"/>
      <c r="IS455" s="234"/>
      <c r="IT455" s="234"/>
      <c r="IU455" s="234"/>
      <c r="IV455" s="234"/>
      <c r="IW455" s="234"/>
      <c r="IX455" s="234"/>
      <c r="IY455" s="234"/>
      <c r="IZ455" s="234"/>
      <c r="JA455" s="234"/>
      <c r="JB455" s="234"/>
      <c r="JC455" s="234"/>
      <c r="JD455" s="234"/>
      <c r="JE455" s="234"/>
      <c r="JF455" s="234"/>
      <c r="JG455" s="234"/>
      <c r="JH455" s="234"/>
      <c r="JI455" s="234"/>
      <c r="JJ455" s="234"/>
      <c r="JK455" s="234"/>
      <c r="JL455" s="234"/>
      <c r="JM455" s="234"/>
      <c r="JN455" s="234"/>
      <c r="JO455" s="234"/>
      <c r="JP455" s="234"/>
      <c r="JQ455" s="234"/>
      <c r="JR455" s="234"/>
      <c r="JS455" s="234"/>
      <c r="JT455" s="234"/>
      <c r="JU455" s="234"/>
      <c r="JV455" s="234"/>
      <c r="JW455" s="234"/>
      <c r="JX455" s="234"/>
      <c r="JY455" s="234"/>
      <c r="JZ455" s="234"/>
      <c r="KA455" s="234"/>
      <c r="KB455" s="234"/>
      <c r="KC455" s="234"/>
      <c r="KD455" s="234"/>
      <c r="KE455" s="234"/>
      <c r="KF455" s="234"/>
      <c r="KG455" s="234"/>
      <c r="KH455" s="234"/>
      <c r="KI455" s="234"/>
      <c r="KJ455" s="234"/>
      <c r="KK455" s="234"/>
      <c r="KL455" s="234"/>
      <c r="KM455" s="234"/>
      <c r="KN455" s="234"/>
      <c r="KO455" s="234"/>
      <c r="KP455" s="234"/>
      <c r="KQ455" s="234"/>
      <c r="KR455" s="234"/>
      <c r="KS455" s="234"/>
      <c r="KT455" s="234"/>
      <c r="KU455" s="234"/>
      <c r="KV455" s="234"/>
      <c r="KW455" s="234"/>
      <c r="KX455" s="234"/>
      <c r="KY455" s="234"/>
      <c r="KZ455" s="234"/>
      <c r="LA455" s="234"/>
      <c r="LB455" s="234"/>
      <c r="LC455" s="234"/>
      <c r="LD455" s="234"/>
      <c r="LE455" s="234"/>
      <c r="LF455" s="234"/>
      <c r="LG455" s="234"/>
      <c r="LH455" s="234"/>
      <c r="LI455" s="234"/>
      <c r="LJ455" s="234"/>
      <c r="LK455" s="234"/>
      <c r="LL455" s="234"/>
      <c r="LM455" s="234"/>
      <c r="LN455" s="234"/>
      <c r="LO455" s="234"/>
      <c r="LP455" s="234"/>
      <c r="LQ455" s="234"/>
      <c r="LR455" s="234"/>
      <c r="LS455" s="234"/>
      <c r="LT455" s="234"/>
      <c r="LU455" s="234"/>
      <c r="LV455" s="234"/>
      <c r="LW455" s="234"/>
      <c r="LX455" s="234"/>
      <c r="LY455" s="234"/>
      <c r="LZ455" s="234"/>
      <c r="MA455" s="234"/>
      <c r="MB455" s="234"/>
      <c r="MC455" s="234"/>
      <c r="MD455" s="234"/>
      <c r="ME455" s="234"/>
      <c r="MF455" s="234"/>
      <c r="MG455" s="234"/>
      <c r="MH455" s="234"/>
      <c r="MI455" s="234"/>
      <c r="MJ455" s="234"/>
      <c r="MK455" s="234"/>
      <c r="ML455" s="234"/>
      <c r="MM455" s="234"/>
      <c r="MN455" s="234"/>
      <c r="MO455" s="234"/>
      <c r="MP455" s="234"/>
      <c r="MQ455" s="234"/>
      <c r="MR455" s="234"/>
      <c r="MS455" s="234"/>
      <c r="MT455" s="234"/>
      <c r="MU455" s="234"/>
      <c r="MV455" s="234"/>
      <c r="MW455" s="234"/>
      <c r="MX455" s="234"/>
      <c r="MY455" s="234"/>
      <c r="MZ455" s="234"/>
      <c r="NA455" s="234"/>
      <c r="NB455" s="234"/>
      <c r="NC455" s="234"/>
      <c r="ND455" s="234"/>
      <c r="NE455" s="234"/>
      <c r="NF455" s="234"/>
      <c r="NG455" s="234"/>
      <c r="NH455" s="234"/>
      <c r="NI455" s="234"/>
      <c r="NJ455" s="234"/>
      <c r="NK455" s="234"/>
      <c r="NL455" s="234"/>
      <c r="NM455" s="234"/>
      <c r="NN455" s="234"/>
      <c r="NO455" s="234"/>
      <c r="NP455" s="234"/>
      <c r="NQ455" s="234"/>
      <c r="NR455" s="234"/>
      <c r="NS455" s="234"/>
      <c r="NT455" s="234"/>
      <c r="NU455" s="234"/>
      <c r="NV455" s="234"/>
      <c r="NW455" s="234"/>
      <c r="NX455" s="234"/>
      <c r="NY455" s="234"/>
      <c r="NZ455" s="234"/>
      <c r="OA455" s="234"/>
      <c r="OB455" s="234"/>
      <c r="OC455" s="234"/>
      <c r="OD455" s="234"/>
      <c r="OE455" s="234"/>
      <c r="OF455" s="234"/>
      <c r="OG455" s="234"/>
      <c r="OH455" s="234"/>
      <c r="OI455" s="234"/>
      <c r="OJ455" s="234"/>
      <c r="OK455" s="234"/>
      <c r="OL455" s="234"/>
      <c r="OM455" s="234"/>
      <c r="ON455" s="234"/>
      <c r="OO455" s="234"/>
      <c r="OP455" s="234"/>
      <c r="OQ455" s="234"/>
      <c r="OR455" s="234"/>
      <c r="OS455" s="234"/>
      <c r="OT455" s="234"/>
      <c r="OU455" s="234"/>
      <c r="OV455" s="234"/>
      <c r="OW455" s="234"/>
      <c r="OX455" s="234"/>
      <c r="OY455" s="234"/>
      <c r="OZ455" s="234"/>
      <c r="PA455" s="234"/>
      <c r="PB455" s="234"/>
      <c r="PC455" s="234"/>
      <c r="PD455" s="234"/>
      <c r="PE455" s="234"/>
      <c r="PF455" s="234"/>
      <c r="PG455" s="234"/>
      <c r="PH455" s="234"/>
      <c r="PI455" s="234"/>
      <c r="PJ455" s="234"/>
      <c r="PK455" s="234"/>
      <c r="PL455" s="234"/>
      <c r="PM455" s="234"/>
      <c r="PN455" s="234"/>
    </row>
    <row r="456" spans="1:430" s="233" customFormat="1" ht="38.25" customHeight="1" x14ac:dyDescent="0.2">
      <c r="A456" s="316" t="s">
        <v>55</v>
      </c>
      <c r="B456" s="328"/>
      <c r="C456" s="320"/>
      <c r="D456" s="327" t="s">
        <v>2818</v>
      </c>
      <c r="E456" s="316" t="s">
        <v>118</v>
      </c>
      <c r="F456" s="447" t="s">
        <v>2819</v>
      </c>
      <c r="G456" s="431" t="s">
        <v>2820</v>
      </c>
      <c r="H456" s="431" t="s">
        <v>1385</v>
      </c>
      <c r="I456" s="466">
        <v>335469</v>
      </c>
      <c r="J456" s="321">
        <f>-K2475/0.0833333333333333</f>
        <v>0</v>
      </c>
      <c r="K456" s="321"/>
      <c r="L456" s="467">
        <v>43761</v>
      </c>
      <c r="M456" s="467">
        <v>43761</v>
      </c>
      <c r="N456" s="318">
        <v>44126</v>
      </c>
      <c r="O456" s="324">
        <f>YEAR(N456)</f>
        <v>2020</v>
      </c>
      <c r="P456" s="324">
        <f>MONTH(N456)</f>
        <v>10</v>
      </c>
      <c r="Q456" s="325" t="str">
        <f>IF(P456&gt;9,CONCATENATE(O456,P456),CONCATENATE(O456,"0",P456))</f>
        <v>202010</v>
      </c>
      <c r="R456" s="343">
        <v>0</v>
      </c>
      <c r="S456" s="468">
        <v>0</v>
      </c>
      <c r="T456" s="468">
        <v>0</v>
      </c>
      <c r="U456" s="431"/>
      <c r="V456" s="306"/>
      <c r="W456" s="305"/>
      <c r="X456" s="306"/>
      <c r="Y45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6" s="305"/>
      <c r="AA456" s="305"/>
      <c r="AB456" s="305"/>
      <c r="AC456" s="305"/>
      <c r="AD456" s="305"/>
      <c r="AE456" s="305"/>
      <c r="AF456" s="305"/>
      <c r="AG456" s="305"/>
      <c r="AH456" s="305"/>
      <c r="AI456" s="305"/>
      <c r="AJ456" s="305"/>
      <c r="AK456" s="305"/>
      <c r="AL456" s="305"/>
      <c r="AM456" s="305"/>
      <c r="AN456" s="305"/>
      <c r="AO456" s="305"/>
      <c r="AP456" s="305"/>
      <c r="AQ456" s="305"/>
      <c r="AR456" s="305"/>
      <c r="AS456" s="232"/>
      <c r="AT456" s="232"/>
      <c r="AU456" s="232"/>
      <c r="AV456" s="232"/>
      <c r="AW456" s="232"/>
      <c r="AX456" s="232"/>
      <c r="AY456" s="232"/>
      <c r="AZ456" s="232"/>
      <c r="BA456" s="232"/>
      <c r="BB456" s="232"/>
      <c r="BC456" s="232"/>
      <c r="BD456" s="232"/>
      <c r="BE456" s="232"/>
      <c r="BF456" s="232"/>
      <c r="BG456" s="232"/>
      <c r="BH456" s="232"/>
      <c r="BI456" s="232"/>
      <c r="BJ456" s="232"/>
      <c r="BK456" s="232"/>
      <c r="BL456" s="232"/>
      <c r="BM456" s="232"/>
      <c r="BN456" s="232"/>
      <c r="BO456" s="232"/>
      <c r="BP456" s="232"/>
      <c r="BQ456" s="232"/>
      <c r="BR456" s="232"/>
      <c r="BS456" s="232"/>
      <c r="BT456" s="232"/>
      <c r="BU456" s="232"/>
      <c r="BV456" s="232"/>
      <c r="BW456" s="232"/>
      <c r="BX456" s="232"/>
      <c r="BY456" s="232"/>
      <c r="BZ456" s="232"/>
      <c r="CA456" s="232"/>
      <c r="CB456" s="232"/>
      <c r="CC456" s="232"/>
      <c r="CD456" s="232"/>
      <c r="CE456" s="232"/>
      <c r="CF456" s="232"/>
      <c r="CG456" s="232"/>
      <c r="CH456" s="232"/>
      <c r="CI456" s="232"/>
      <c r="CJ456" s="232"/>
      <c r="CK456" s="232"/>
      <c r="CL456" s="232"/>
      <c r="CM456" s="232"/>
      <c r="CN456" s="232"/>
      <c r="CO456" s="232"/>
      <c r="CP456" s="232"/>
      <c r="CQ456" s="232"/>
      <c r="CR456" s="232"/>
      <c r="CS456" s="232"/>
      <c r="CT456" s="232"/>
      <c r="CU456" s="232"/>
      <c r="CV456" s="232"/>
    </row>
    <row r="457" spans="1:430" s="7" customFormat="1" ht="38.25" customHeight="1" x14ac:dyDescent="0.2">
      <c r="A457" s="319" t="s">
        <v>55</v>
      </c>
      <c r="B457" s="328"/>
      <c r="C457" s="320"/>
      <c r="D457" s="327" t="s">
        <v>1797</v>
      </c>
      <c r="E457" s="319" t="s">
        <v>118</v>
      </c>
      <c r="F457" s="312" t="s">
        <v>1794</v>
      </c>
      <c r="G457" s="415" t="s">
        <v>1795</v>
      </c>
      <c r="H457" s="415" t="s">
        <v>839</v>
      </c>
      <c r="I457" s="379">
        <v>50000</v>
      </c>
      <c r="J457" s="321">
        <f>-K2221/0.0833333333333333</f>
        <v>0</v>
      </c>
      <c r="K457" s="321"/>
      <c r="L457" s="322">
        <v>43761</v>
      </c>
      <c r="M457" s="322">
        <v>43800</v>
      </c>
      <c r="N457" s="323">
        <v>44165</v>
      </c>
      <c r="O457" s="324">
        <f>YEAR(N457)</f>
        <v>2020</v>
      </c>
      <c r="P457" s="324">
        <f>MONTH(N457)</f>
        <v>11</v>
      </c>
      <c r="Q457" s="325" t="str">
        <f>IF(P457&gt;9,CONCATENATE(O457,P457),CONCATENATE(O457,"0",P457))</f>
        <v>202011</v>
      </c>
      <c r="R457" s="311">
        <v>0</v>
      </c>
      <c r="S457" s="326">
        <v>0</v>
      </c>
      <c r="T457" s="326">
        <v>0</v>
      </c>
      <c r="U457" s="415"/>
      <c r="V457" s="306"/>
      <c r="W457" s="305"/>
      <c r="X457" s="306"/>
      <c r="Y45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7" s="305"/>
      <c r="AA457" s="305"/>
      <c r="AB457" s="305"/>
      <c r="AC457" s="305"/>
      <c r="AD457" s="305"/>
      <c r="AE457" s="305"/>
      <c r="AF457" s="305"/>
      <c r="AG457" s="305"/>
      <c r="AH457" s="305"/>
      <c r="AI457" s="305"/>
      <c r="AJ457" s="305"/>
      <c r="AK457" s="305"/>
      <c r="AL457" s="305"/>
      <c r="AM457" s="305"/>
      <c r="AN457" s="305"/>
      <c r="AO457" s="305"/>
      <c r="AP457" s="305"/>
      <c r="AQ457" s="305"/>
      <c r="AR457" s="305"/>
    </row>
    <row r="458" spans="1:430" s="7" customFormat="1" ht="38.25" customHeight="1" x14ac:dyDescent="0.2">
      <c r="A458" s="319" t="s">
        <v>55</v>
      </c>
      <c r="B458" s="328"/>
      <c r="C458" s="320"/>
      <c r="D458" s="327" t="s">
        <v>1793</v>
      </c>
      <c r="E458" s="319" t="s">
        <v>118</v>
      </c>
      <c r="F458" s="312" t="s">
        <v>1794</v>
      </c>
      <c r="G458" s="415" t="s">
        <v>1795</v>
      </c>
      <c r="H458" s="415" t="s">
        <v>1796</v>
      </c>
      <c r="I458" s="379">
        <v>400000</v>
      </c>
      <c r="J458" s="321">
        <f>-K2219/0.0833333333333333</f>
        <v>0</v>
      </c>
      <c r="K458" s="321"/>
      <c r="L458" s="322">
        <v>43761</v>
      </c>
      <c r="M458" s="322">
        <v>43800</v>
      </c>
      <c r="N458" s="323">
        <v>44165</v>
      </c>
      <c r="O458" s="324">
        <f>YEAR(N458)</f>
        <v>2020</v>
      </c>
      <c r="P458" s="324">
        <f>MONTH(N458)</f>
        <v>11</v>
      </c>
      <c r="Q458" s="325" t="str">
        <f>IF(P458&gt;9,CONCATENATE(O458,P458),CONCATENATE(O458,"0",P458))</f>
        <v>202011</v>
      </c>
      <c r="R458" s="311">
        <v>0</v>
      </c>
      <c r="S458" s="326">
        <v>0</v>
      </c>
      <c r="T458" s="326">
        <v>0</v>
      </c>
      <c r="U458" s="415"/>
      <c r="V458" s="306"/>
      <c r="W458" s="305"/>
      <c r="X458" s="306"/>
      <c r="Y45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8" s="305"/>
      <c r="AA458" s="305"/>
      <c r="AB458" s="305"/>
      <c r="AC458" s="305"/>
      <c r="AD458" s="305"/>
      <c r="AE458" s="305"/>
      <c r="AF458" s="305"/>
      <c r="AG458" s="305"/>
      <c r="AH458" s="305"/>
      <c r="AI458" s="305"/>
      <c r="AJ458" s="305"/>
      <c r="AK458" s="305"/>
      <c r="AL458" s="305"/>
      <c r="AM458" s="305"/>
      <c r="AN458" s="305"/>
      <c r="AO458" s="305"/>
      <c r="AP458" s="305"/>
      <c r="AQ458" s="305"/>
      <c r="AR458" s="305"/>
    </row>
    <row r="459" spans="1:430" s="7" customFormat="1" ht="38.25" customHeight="1" x14ac:dyDescent="0.2">
      <c r="A459" s="319" t="s">
        <v>55</v>
      </c>
      <c r="B459" s="328"/>
      <c r="C459" s="320"/>
      <c r="D459" s="327" t="s">
        <v>1481</v>
      </c>
      <c r="E459" s="319" t="s">
        <v>118</v>
      </c>
      <c r="F459" s="312" t="s">
        <v>1932</v>
      </c>
      <c r="G459" s="415" t="s">
        <v>1482</v>
      </c>
      <c r="H459" s="415" t="s">
        <v>1519</v>
      </c>
      <c r="I459" s="379">
        <v>23000</v>
      </c>
      <c r="J459" s="321">
        <f>-K2128/0.0833333333333333</f>
        <v>0</v>
      </c>
      <c r="K459" s="321"/>
      <c r="L459" s="322">
        <v>43108</v>
      </c>
      <c r="M459" s="322">
        <v>43124</v>
      </c>
      <c r="N459" s="323">
        <v>44219</v>
      </c>
      <c r="O459" s="324">
        <f>YEAR(N459)</f>
        <v>2021</v>
      </c>
      <c r="P459" s="324">
        <f>MONTH(N459)</f>
        <v>1</v>
      </c>
      <c r="Q459" s="325" t="str">
        <f>IF(P459&gt;9,CONCATENATE(O459,P459),CONCATENATE(O459,"0",P459))</f>
        <v>202101</v>
      </c>
      <c r="R459" s="311">
        <v>0</v>
      </c>
      <c r="S459" s="326">
        <v>0</v>
      </c>
      <c r="T459" s="326">
        <v>0</v>
      </c>
      <c r="U459" s="415"/>
      <c r="V459" s="306"/>
      <c r="W459" s="305"/>
      <c r="X459" s="306"/>
      <c r="Y45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9" s="305"/>
      <c r="AA459" s="305"/>
      <c r="AB459" s="305"/>
      <c r="AC459" s="305"/>
      <c r="AD459" s="305"/>
      <c r="AE459" s="305"/>
      <c r="AF459" s="305"/>
      <c r="AG459" s="305"/>
      <c r="AH459" s="305"/>
      <c r="AI459" s="305"/>
      <c r="AJ459" s="305"/>
      <c r="AK459" s="305"/>
      <c r="AL459" s="305"/>
      <c r="AM459" s="305"/>
      <c r="AN459" s="305"/>
      <c r="AO459" s="305"/>
      <c r="AP459" s="305"/>
      <c r="AQ459" s="305"/>
      <c r="AR459" s="305"/>
    </row>
    <row r="460" spans="1:430" s="7" customFormat="1" ht="38.25" customHeight="1" x14ac:dyDescent="0.2">
      <c r="A460" s="319" t="s">
        <v>55</v>
      </c>
      <c r="B460" s="328"/>
      <c r="C460" s="320"/>
      <c r="D460" s="327" t="s">
        <v>1538</v>
      </c>
      <c r="E460" s="319" t="s">
        <v>118</v>
      </c>
      <c r="F460" s="312" t="s">
        <v>1539</v>
      </c>
      <c r="G460" s="415" t="s">
        <v>1399</v>
      </c>
      <c r="H460" s="415" t="s">
        <v>1400</v>
      </c>
      <c r="I460" s="379">
        <v>43000</v>
      </c>
      <c r="J460" s="321">
        <f>-K2118/0.0833333333333333</f>
        <v>0</v>
      </c>
      <c r="K460" s="321"/>
      <c r="L460" s="322">
        <v>43173</v>
      </c>
      <c r="M460" s="322">
        <v>43173</v>
      </c>
      <c r="N460" s="323">
        <v>44268</v>
      </c>
      <c r="O460" s="324">
        <f>YEAR(N460)</f>
        <v>2021</v>
      </c>
      <c r="P460" s="324">
        <f>MONTH(N460)</f>
        <v>3</v>
      </c>
      <c r="Q460" s="325" t="str">
        <f>IF(P460&gt;9,CONCATENATE(O460,P460),CONCATENATE(O460,"0",P460))</f>
        <v>202103</v>
      </c>
      <c r="R460" s="311">
        <v>0</v>
      </c>
      <c r="S460" s="326">
        <v>0</v>
      </c>
      <c r="T460" s="326">
        <v>0</v>
      </c>
      <c r="U460" s="415"/>
      <c r="V460" s="306"/>
      <c r="W460" s="305"/>
      <c r="X460" s="306"/>
      <c r="Y46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0" s="305"/>
      <c r="AA460" s="305"/>
      <c r="AB460" s="305"/>
      <c r="AC460" s="305"/>
      <c r="AD460" s="305"/>
      <c r="AE460" s="305"/>
      <c r="AF460" s="305"/>
      <c r="AG460" s="305"/>
      <c r="AH460" s="305"/>
      <c r="AI460" s="305"/>
      <c r="AJ460" s="305"/>
      <c r="AK460" s="305"/>
      <c r="AL460" s="305"/>
      <c r="AM460" s="305"/>
      <c r="AN460" s="305"/>
      <c r="AO460" s="305"/>
      <c r="AP460" s="305"/>
      <c r="AQ460" s="305"/>
      <c r="AR460" s="305"/>
    </row>
    <row r="461" spans="1:430" s="7" customFormat="1" ht="38.25" customHeight="1" x14ac:dyDescent="0.2">
      <c r="A461" s="319" t="s">
        <v>55</v>
      </c>
      <c r="B461" s="328"/>
      <c r="C461" s="320"/>
      <c r="D461" s="327" t="s">
        <v>1534</v>
      </c>
      <c r="E461" s="319" t="s">
        <v>118</v>
      </c>
      <c r="F461" s="312" t="s">
        <v>1535</v>
      </c>
      <c r="G461" s="415" t="s">
        <v>1536</v>
      </c>
      <c r="H461" s="415" t="s">
        <v>1537</v>
      </c>
      <c r="I461" s="379">
        <v>49500</v>
      </c>
      <c r="J461" s="321">
        <f>-K2118/0.0833333333333333</f>
        <v>0</v>
      </c>
      <c r="K461" s="321"/>
      <c r="L461" s="322">
        <v>43166</v>
      </c>
      <c r="M461" s="322">
        <v>43191</v>
      </c>
      <c r="N461" s="323">
        <v>44286</v>
      </c>
      <c r="O461" s="324">
        <f>YEAR(N461)</f>
        <v>2021</v>
      </c>
      <c r="P461" s="324">
        <f>MONTH(N461)</f>
        <v>3</v>
      </c>
      <c r="Q461" s="325" t="str">
        <f>IF(P461&gt;9,CONCATENATE(O461,P461),CONCATENATE(O461,"0",P461))</f>
        <v>202103</v>
      </c>
      <c r="R461" s="311">
        <v>0</v>
      </c>
      <c r="S461" s="326">
        <v>0</v>
      </c>
      <c r="T461" s="326">
        <v>0</v>
      </c>
      <c r="U461" s="415"/>
      <c r="V461" s="306"/>
      <c r="W461" s="305"/>
      <c r="X461" s="306"/>
      <c r="Y46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1" s="305"/>
      <c r="AA461" s="305"/>
      <c r="AB461" s="305"/>
      <c r="AC461" s="305"/>
      <c r="AD461" s="305"/>
      <c r="AE461" s="305"/>
      <c r="AF461" s="305"/>
      <c r="AG461" s="305"/>
      <c r="AH461" s="305"/>
      <c r="AI461" s="305"/>
      <c r="AJ461" s="305"/>
      <c r="AK461" s="305"/>
      <c r="AL461" s="305"/>
      <c r="AM461" s="305"/>
      <c r="AN461" s="305"/>
      <c r="AO461" s="305"/>
      <c r="AP461" s="305"/>
      <c r="AQ461" s="305"/>
      <c r="AR461" s="305"/>
    </row>
    <row r="462" spans="1:430" s="7" customFormat="1" ht="38.25" customHeight="1" x14ac:dyDescent="0.2">
      <c r="A462" s="319" t="s">
        <v>55</v>
      </c>
      <c r="B462" s="328"/>
      <c r="C462" s="320"/>
      <c r="D462" s="327" t="s">
        <v>1603</v>
      </c>
      <c r="E462" s="319" t="s">
        <v>118</v>
      </c>
      <c r="F462" s="312" t="s">
        <v>20</v>
      </c>
      <c r="G462" s="415" t="s">
        <v>1604</v>
      </c>
      <c r="H462" s="415" t="s">
        <v>1265</v>
      </c>
      <c r="I462" s="379">
        <v>400000</v>
      </c>
      <c r="J462" s="321">
        <f>-K2162/0.0833333333333333</f>
        <v>0</v>
      </c>
      <c r="K462" s="321"/>
      <c r="L462" s="322">
        <v>43250</v>
      </c>
      <c r="M462" s="322">
        <v>43250</v>
      </c>
      <c r="N462" s="323">
        <v>44346</v>
      </c>
      <c r="O462" s="324">
        <f>YEAR(N462)</f>
        <v>2021</v>
      </c>
      <c r="P462" s="324">
        <f>MONTH(N462)</f>
        <v>5</v>
      </c>
      <c r="Q462" s="325" t="str">
        <f>IF(P462&gt;9,CONCATENATE(O462,P462),CONCATENATE(O462,"0",P462))</f>
        <v>202105</v>
      </c>
      <c r="R462" s="311">
        <v>0</v>
      </c>
      <c r="S462" s="326">
        <v>0</v>
      </c>
      <c r="T462" s="326">
        <v>0</v>
      </c>
      <c r="U462" s="415"/>
      <c r="V462" s="306"/>
      <c r="W462" s="305"/>
      <c r="X462" s="306"/>
      <c r="Y46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2" s="305"/>
      <c r="AA462" s="305"/>
      <c r="AB462" s="305"/>
      <c r="AC462" s="305"/>
      <c r="AD462" s="305"/>
      <c r="AE462" s="305"/>
      <c r="AF462" s="305"/>
      <c r="AG462" s="305"/>
      <c r="AH462" s="305"/>
      <c r="AI462" s="305"/>
      <c r="AJ462" s="305"/>
      <c r="AK462" s="305"/>
      <c r="AL462" s="305"/>
      <c r="AM462" s="305"/>
      <c r="AN462" s="305"/>
      <c r="AO462" s="305"/>
      <c r="AP462" s="305"/>
      <c r="AQ462" s="305"/>
      <c r="AR462" s="305"/>
    </row>
    <row r="463" spans="1:430" s="7" customFormat="1" ht="38.25" customHeight="1" x14ac:dyDescent="0.2">
      <c r="A463" s="319" t="s">
        <v>55</v>
      </c>
      <c r="B463" s="328"/>
      <c r="C463" s="320"/>
      <c r="D463" s="327" t="s">
        <v>1606</v>
      </c>
      <c r="E463" s="319" t="s">
        <v>118</v>
      </c>
      <c r="F463" s="312" t="s">
        <v>1607</v>
      </c>
      <c r="G463" s="415" t="s">
        <v>1608</v>
      </c>
      <c r="H463" s="415" t="s">
        <v>1609</v>
      </c>
      <c r="I463" s="379">
        <v>462678.05</v>
      </c>
      <c r="J463" s="321">
        <f>-K2162/0.0833333333333333</f>
        <v>0</v>
      </c>
      <c r="K463" s="321"/>
      <c r="L463" s="322">
        <v>43250</v>
      </c>
      <c r="M463" s="322">
        <v>43252</v>
      </c>
      <c r="N463" s="323">
        <v>44347</v>
      </c>
      <c r="O463" s="324">
        <f>YEAR(N463)</f>
        <v>2021</v>
      </c>
      <c r="P463" s="324">
        <f>MONTH(N463)</f>
        <v>5</v>
      </c>
      <c r="Q463" s="325" t="str">
        <f>IF(P463&gt;9,CONCATENATE(O463,P463),CONCATENATE(O463,"0",P463))</f>
        <v>202105</v>
      </c>
      <c r="R463" s="311">
        <v>0</v>
      </c>
      <c r="S463" s="326">
        <v>0</v>
      </c>
      <c r="T463" s="326">
        <v>0</v>
      </c>
      <c r="U463" s="415"/>
      <c r="V463" s="306"/>
      <c r="W463" s="305"/>
      <c r="X463" s="306"/>
      <c r="Y46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3" s="305"/>
      <c r="AA463" s="305"/>
      <c r="AB463" s="305"/>
      <c r="AC463" s="305"/>
      <c r="AD463" s="305"/>
      <c r="AE463" s="305"/>
      <c r="AF463" s="305"/>
      <c r="AG463" s="305"/>
      <c r="AH463" s="305"/>
      <c r="AI463" s="305"/>
      <c r="AJ463" s="305"/>
      <c r="AK463" s="305"/>
      <c r="AL463" s="305"/>
      <c r="AM463" s="305"/>
      <c r="AN463" s="305"/>
      <c r="AO463" s="305"/>
      <c r="AP463" s="305"/>
      <c r="AQ463" s="305"/>
      <c r="AR463" s="305"/>
    </row>
    <row r="464" spans="1:430" s="7" customFormat="1" ht="38.25" customHeight="1" x14ac:dyDescent="0.2">
      <c r="A464" s="319" t="s">
        <v>55</v>
      </c>
      <c r="B464" s="328"/>
      <c r="C464" s="320"/>
      <c r="D464" s="327" t="s">
        <v>1610</v>
      </c>
      <c r="E464" s="319" t="s">
        <v>118</v>
      </c>
      <c r="F464" s="312" t="s">
        <v>1607</v>
      </c>
      <c r="G464" s="415" t="s">
        <v>1608</v>
      </c>
      <c r="H464" s="415" t="s">
        <v>1573</v>
      </c>
      <c r="I464" s="379">
        <v>180712.65</v>
      </c>
      <c r="J464" s="321">
        <f>-K2163/0.0833333333333333</f>
        <v>0</v>
      </c>
      <c r="K464" s="321"/>
      <c r="L464" s="322">
        <v>43250</v>
      </c>
      <c r="M464" s="322">
        <v>43252</v>
      </c>
      <c r="N464" s="323">
        <v>44347</v>
      </c>
      <c r="O464" s="324">
        <f>YEAR(N464)</f>
        <v>2021</v>
      </c>
      <c r="P464" s="324">
        <f>MONTH(N464)</f>
        <v>5</v>
      </c>
      <c r="Q464" s="325" t="str">
        <f>IF(P464&gt;9,CONCATENATE(O464,P464),CONCATENATE(O464,"0",P464))</f>
        <v>202105</v>
      </c>
      <c r="R464" s="311">
        <v>0</v>
      </c>
      <c r="S464" s="326">
        <v>0</v>
      </c>
      <c r="T464" s="326">
        <v>0</v>
      </c>
      <c r="U464" s="415"/>
      <c r="V464" s="306"/>
      <c r="W464" s="305"/>
      <c r="X464" s="306"/>
      <c r="Y46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4" s="305"/>
      <c r="AA464" s="305"/>
      <c r="AB464" s="305"/>
      <c r="AC464" s="305"/>
      <c r="AD464" s="305"/>
      <c r="AE464" s="305"/>
      <c r="AF464" s="305"/>
      <c r="AG464" s="305"/>
      <c r="AH464" s="305"/>
      <c r="AI464" s="305"/>
      <c r="AJ464" s="305"/>
      <c r="AK464" s="305"/>
      <c r="AL464" s="305"/>
      <c r="AM464" s="305"/>
      <c r="AN464" s="305"/>
      <c r="AO464" s="305"/>
      <c r="AP464" s="305"/>
      <c r="AQ464" s="305"/>
      <c r="AR464" s="305"/>
    </row>
    <row r="465" spans="1:100" s="7" customFormat="1" ht="38.25" customHeight="1" x14ac:dyDescent="0.2">
      <c r="A465" s="319" t="s">
        <v>55</v>
      </c>
      <c r="B465" s="328"/>
      <c r="C465" s="320"/>
      <c r="D465" s="327" t="s">
        <v>1611</v>
      </c>
      <c r="E465" s="319" t="s">
        <v>118</v>
      </c>
      <c r="F465" s="312" t="s">
        <v>1607</v>
      </c>
      <c r="G465" s="415" t="s">
        <v>1608</v>
      </c>
      <c r="H465" s="415" t="s">
        <v>1612</v>
      </c>
      <c r="I465" s="379">
        <v>1009090.75</v>
      </c>
      <c r="J465" s="321">
        <f>-K2164/0.0833333333333333</f>
        <v>0</v>
      </c>
      <c r="K465" s="321"/>
      <c r="L465" s="322">
        <v>43250</v>
      </c>
      <c r="M465" s="322">
        <v>43252</v>
      </c>
      <c r="N465" s="323">
        <v>44347</v>
      </c>
      <c r="O465" s="324">
        <f>YEAR(N465)</f>
        <v>2021</v>
      </c>
      <c r="P465" s="324">
        <f>MONTH(N465)</f>
        <v>5</v>
      </c>
      <c r="Q465" s="325" t="str">
        <f>IF(P465&gt;9,CONCATENATE(O465,P465),CONCATENATE(O465,"0",P465))</f>
        <v>202105</v>
      </c>
      <c r="R465" s="311">
        <v>0</v>
      </c>
      <c r="S465" s="326">
        <v>0</v>
      </c>
      <c r="T465" s="326">
        <v>0</v>
      </c>
      <c r="U465" s="415"/>
      <c r="V465" s="306"/>
      <c r="W465" s="305"/>
      <c r="X465" s="306"/>
      <c r="Y46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5" s="305"/>
      <c r="AA465" s="305"/>
      <c r="AB465" s="305"/>
      <c r="AC465" s="305"/>
      <c r="AD465" s="305"/>
      <c r="AE465" s="305"/>
      <c r="AF465" s="305"/>
      <c r="AG465" s="305"/>
      <c r="AH465" s="305"/>
      <c r="AI465" s="305"/>
      <c r="AJ465" s="305"/>
      <c r="AK465" s="305"/>
      <c r="AL465" s="305"/>
      <c r="AM465" s="305"/>
      <c r="AN465" s="305"/>
      <c r="AO465" s="305"/>
      <c r="AP465" s="305"/>
      <c r="AQ465" s="305"/>
      <c r="AR465" s="305"/>
    </row>
    <row r="466" spans="1:100" s="233" customFormat="1" ht="38.25" customHeight="1" x14ac:dyDescent="0.2">
      <c r="A466" s="319" t="s">
        <v>55</v>
      </c>
      <c r="B466" s="328"/>
      <c r="C466" s="320"/>
      <c r="D466" s="327" t="s">
        <v>1615</v>
      </c>
      <c r="E466" s="319" t="s">
        <v>118</v>
      </c>
      <c r="F466" s="312" t="s">
        <v>20</v>
      </c>
      <c r="G466" s="415" t="s">
        <v>1616</v>
      </c>
      <c r="H466" s="415" t="s">
        <v>1376</v>
      </c>
      <c r="I466" s="379">
        <v>300000</v>
      </c>
      <c r="J466" s="321">
        <f>-K2170/0.0833333333333333</f>
        <v>0</v>
      </c>
      <c r="K466" s="321"/>
      <c r="L466" s="322">
        <v>43264</v>
      </c>
      <c r="M466" s="322">
        <v>43276</v>
      </c>
      <c r="N466" s="323">
        <v>44371</v>
      </c>
      <c r="O466" s="324">
        <f>YEAR(N466)</f>
        <v>2021</v>
      </c>
      <c r="P466" s="324">
        <f>MONTH(N466)</f>
        <v>6</v>
      </c>
      <c r="Q466" s="325" t="str">
        <f>IF(P466&gt;9,CONCATENATE(O466,P466),CONCATENATE(O466,"0",P466))</f>
        <v>202106</v>
      </c>
      <c r="R466" s="311">
        <v>0</v>
      </c>
      <c r="S466" s="326">
        <v>0</v>
      </c>
      <c r="T466" s="326">
        <v>0</v>
      </c>
      <c r="U466" s="415"/>
      <c r="V466" s="306"/>
      <c r="W466" s="305"/>
      <c r="X466" s="306"/>
      <c r="Y46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6" s="305"/>
      <c r="AA466" s="305"/>
      <c r="AB466" s="305"/>
      <c r="AC466" s="305"/>
      <c r="AD466" s="305"/>
      <c r="AE466" s="305"/>
      <c r="AF466" s="305"/>
      <c r="AG466" s="305"/>
      <c r="AH466" s="305"/>
      <c r="AI466" s="305"/>
      <c r="AJ466" s="305"/>
      <c r="AK466" s="305"/>
      <c r="AL466" s="305"/>
      <c r="AM466" s="305"/>
      <c r="AN466" s="305"/>
      <c r="AO466" s="305"/>
      <c r="AP466" s="305"/>
      <c r="AQ466" s="305"/>
      <c r="AR466" s="305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</row>
    <row r="467" spans="1:100" s="233" customFormat="1" ht="38.25" customHeight="1" x14ac:dyDescent="0.2">
      <c r="A467" s="319" t="s">
        <v>55</v>
      </c>
      <c r="B467" s="328"/>
      <c r="C467" s="320"/>
      <c r="D467" s="327" t="s">
        <v>1577</v>
      </c>
      <c r="E467" s="319" t="s">
        <v>118</v>
      </c>
      <c r="F467" s="312" t="s">
        <v>1578</v>
      </c>
      <c r="G467" s="415" t="s">
        <v>1490</v>
      </c>
      <c r="H467" s="415" t="s">
        <v>80</v>
      </c>
      <c r="I467" s="379">
        <v>2600000</v>
      </c>
      <c r="J467" s="321">
        <f>-K2156/0.0833333333333333</f>
        <v>0</v>
      </c>
      <c r="K467" s="321"/>
      <c r="L467" s="322">
        <v>43453</v>
      </c>
      <c r="M467" s="322">
        <v>43282</v>
      </c>
      <c r="N467" s="323">
        <v>44377</v>
      </c>
      <c r="O467" s="324">
        <f>YEAR(N467)</f>
        <v>2021</v>
      </c>
      <c r="P467" s="324">
        <f>MONTH(N467)</f>
        <v>6</v>
      </c>
      <c r="Q467" s="325" t="str">
        <f>IF(P467&gt;9,CONCATENATE(O467,P467),CONCATENATE(O467,"0",P467))</f>
        <v>202106</v>
      </c>
      <c r="R467" s="311">
        <v>0</v>
      </c>
      <c r="S467" s="326">
        <v>0</v>
      </c>
      <c r="T467" s="326">
        <v>0</v>
      </c>
      <c r="U467" s="415"/>
      <c r="V467" s="306"/>
      <c r="W467" s="305"/>
      <c r="X467" s="306"/>
      <c r="Y46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7" s="305"/>
      <c r="AA467" s="305"/>
      <c r="AB467" s="305"/>
      <c r="AC467" s="305"/>
      <c r="AD467" s="305"/>
      <c r="AE467" s="305"/>
      <c r="AF467" s="305"/>
      <c r="AG467" s="305"/>
      <c r="AH467" s="305"/>
      <c r="AI467" s="305"/>
      <c r="AJ467" s="305"/>
      <c r="AK467" s="305"/>
      <c r="AL467" s="305"/>
      <c r="AM467" s="305"/>
      <c r="AN467" s="305"/>
      <c r="AO467" s="305"/>
      <c r="AP467" s="305"/>
      <c r="AQ467" s="305"/>
      <c r="AR467" s="305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</row>
    <row r="468" spans="1:100" s="7" customFormat="1" ht="38.25" customHeight="1" x14ac:dyDescent="0.2">
      <c r="A468" s="319" t="s">
        <v>55</v>
      </c>
      <c r="B468" s="328"/>
      <c r="C468" s="320"/>
      <c r="D468" s="327" t="s">
        <v>1579</v>
      </c>
      <c r="E468" s="319" t="s">
        <v>118</v>
      </c>
      <c r="F468" s="312" t="s">
        <v>1578</v>
      </c>
      <c r="G468" s="415" t="s">
        <v>1490</v>
      </c>
      <c r="H468" s="415" t="s">
        <v>1491</v>
      </c>
      <c r="I468" s="379">
        <v>3000000</v>
      </c>
      <c r="J468" s="321">
        <f>-K2157/0.0833333333333333</f>
        <v>0</v>
      </c>
      <c r="K468" s="321"/>
      <c r="L468" s="322">
        <v>43453</v>
      </c>
      <c r="M468" s="322">
        <v>43282</v>
      </c>
      <c r="N468" s="323">
        <v>44377</v>
      </c>
      <c r="O468" s="324">
        <f>YEAR(N468)</f>
        <v>2021</v>
      </c>
      <c r="P468" s="324">
        <f>MONTH(N468)</f>
        <v>6</v>
      </c>
      <c r="Q468" s="325" t="str">
        <f>IF(P468&gt;9,CONCATENATE(O468,P468),CONCATENATE(O468,"0",P468))</f>
        <v>202106</v>
      </c>
      <c r="R468" s="311">
        <v>0</v>
      </c>
      <c r="S468" s="326">
        <v>0</v>
      </c>
      <c r="T468" s="326">
        <v>0</v>
      </c>
      <c r="U468" s="415"/>
      <c r="V468" s="306"/>
      <c r="W468" s="305"/>
      <c r="X468" s="306"/>
      <c r="Y46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8" s="305"/>
      <c r="AA468" s="305"/>
      <c r="AB468" s="305"/>
      <c r="AC468" s="305"/>
      <c r="AD468" s="305"/>
      <c r="AE468" s="305"/>
      <c r="AF468" s="305"/>
      <c r="AG468" s="305"/>
      <c r="AH468" s="305"/>
      <c r="AI468" s="305"/>
      <c r="AJ468" s="305"/>
      <c r="AK468" s="305"/>
      <c r="AL468" s="305"/>
      <c r="AM468" s="305"/>
      <c r="AN468" s="305"/>
      <c r="AO468" s="305"/>
      <c r="AP468" s="305"/>
      <c r="AQ468" s="305"/>
      <c r="AR468" s="305"/>
    </row>
    <row r="469" spans="1:100" s="7" customFormat="1" ht="38.25" customHeight="1" x14ac:dyDescent="0.2">
      <c r="A469" s="319" t="s">
        <v>55</v>
      </c>
      <c r="B469" s="328"/>
      <c r="C469" s="320"/>
      <c r="D469" s="327" t="s">
        <v>1580</v>
      </c>
      <c r="E469" s="319" t="s">
        <v>118</v>
      </c>
      <c r="F469" s="312" t="s">
        <v>1578</v>
      </c>
      <c r="G469" s="415" t="s">
        <v>1490</v>
      </c>
      <c r="H469" s="415" t="s">
        <v>1581</v>
      </c>
      <c r="I469" s="379">
        <v>400000</v>
      </c>
      <c r="J469" s="321">
        <f>-K2158/0.0833333333333333</f>
        <v>0</v>
      </c>
      <c r="K469" s="321"/>
      <c r="L469" s="322">
        <v>43236</v>
      </c>
      <c r="M469" s="322">
        <v>43282</v>
      </c>
      <c r="N469" s="323">
        <v>44377</v>
      </c>
      <c r="O469" s="324">
        <f>YEAR(N469)</f>
        <v>2021</v>
      </c>
      <c r="P469" s="324">
        <f>MONTH(N469)</f>
        <v>6</v>
      </c>
      <c r="Q469" s="325" t="str">
        <f>IF(P469&gt;9,CONCATENATE(O469,P469),CONCATENATE(O469,"0",P469))</f>
        <v>202106</v>
      </c>
      <c r="R469" s="311">
        <v>0</v>
      </c>
      <c r="S469" s="326">
        <v>0</v>
      </c>
      <c r="T469" s="326">
        <v>0</v>
      </c>
      <c r="U469" s="415"/>
      <c r="V469" s="306"/>
      <c r="W469" s="305"/>
      <c r="X469" s="306"/>
      <c r="Y46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9" s="305"/>
      <c r="AA469" s="305"/>
      <c r="AB469" s="305"/>
      <c r="AC469" s="305"/>
      <c r="AD469" s="305"/>
      <c r="AE469" s="305"/>
      <c r="AF469" s="305"/>
      <c r="AG469" s="305"/>
      <c r="AH469" s="305"/>
      <c r="AI469" s="305"/>
      <c r="AJ469" s="305"/>
      <c r="AK469" s="305"/>
      <c r="AL469" s="305"/>
      <c r="AM469" s="305"/>
      <c r="AN469" s="305"/>
      <c r="AO469" s="305"/>
      <c r="AP469" s="305"/>
      <c r="AQ469" s="305"/>
      <c r="AR469" s="305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</row>
    <row r="470" spans="1:100" s="7" customFormat="1" ht="38.25" customHeight="1" x14ac:dyDescent="0.2">
      <c r="A470" s="319" t="s">
        <v>55</v>
      </c>
      <c r="B470" s="328"/>
      <c r="C470" s="320"/>
      <c r="D470" s="327" t="s">
        <v>1582</v>
      </c>
      <c r="E470" s="319" t="s">
        <v>118</v>
      </c>
      <c r="F470" s="312" t="s">
        <v>1578</v>
      </c>
      <c r="G470" s="415" t="s">
        <v>1490</v>
      </c>
      <c r="H470" s="415" t="s">
        <v>1377</v>
      </c>
      <c r="I470" s="379">
        <v>2600000</v>
      </c>
      <c r="J470" s="321">
        <f>-K2159/0.0833333333333333</f>
        <v>0</v>
      </c>
      <c r="K470" s="321"/>
      <c r="L470" s="322">
        <v>43453</v>
      </c>
      <c r="M470" s="322">
        <v>43282</v>
      </c>
      <c r="N470" s="323">
        <v>44377</v>
      </c>
      <c r="O470" s="324">
        <f>YEAR(N470)</f>
        <v>2021</v>
      </c>
      <c r="P470" s="324">
        <f>MONTH(N470)</f>
        <v>6</v>
      </c>
      <c r="Q470" s="325" t="str">
        <f>IF(P470&gt;9,CONCATENATE(O470,P470),CONCATENATE(O470,"0",P470))</f>
        <v>202106</v>
      </c>
      <c r="R470" s="311">
        <v>0</v>
      </c>
      <c r="S470" s="326">
        <v>0</v>
      </c>
      <c r="T470" s="326">
        <v>0</v>
      </c>
      <c r="U470" s="415"/>
      <c r="V470" s="306"/>
      <c r="W470" s="305"/>
      <c r="X470" s="306"/>
      <c r="Y47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0" s="305"/>
      <c r="AA470" s="305"/>
      <c r="AB470" s="305"/>
      <c r="AC470" s="305"/>
      <c r="AD470" s="305"/>
      <c r="AE470" s="305"/>
      <c r="AF470" s="305"/>
      <c r="AG470" s="305"/>
      <c r="AH470" s="305"/>
      <c r="AI470" s="305"/>
      <c r="AJ470" s="305"/>
      <c r="AK470" s="305"/>
      <c r="AL470" s="305"/>
      <c r="AM470" s="305"/>
      <c r="AN470" s="305"/>
      <c r="AO470" s="305"/>
      <c r="AP470" s="305"/>
      <c r="AQ470" s="305"/>
      <c r="AR470" s="305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</row>
    <row r="471" spans="1:100" s="233" customFormat="1" ht="38.25" customHeight="1" x14ac:dyDescent="0.2">
      <c r="A471" s="319" t="s">
        <v>55</v>
      </c>
      <c r="B471" s="328"/>
      <c r="C471" s="320"/>
      <c r="D471" s="327" t="s">
        <v>1583</v>
      </c>
      <c r="E471" s="319" t="s">
        <v>118</v>
      </c>
      <c r="F471" s="312" t="s">
        <v>1578</v>
      </c>
      <c r="G471" s="415" t="s">
        <v>1490</v>
      </c>
      <c r="H471" s="415" t="s">
        <v>1584</v>
      </c>
      <c r="I471" s="379">
        <v>100000</v>
      </c>
      <c r="J471" s="321">
        <f>-K2160/0.0833333333333333</f>
        <v>0</v>
      </c>
      <c r="K471" s="321"/>
      <c r="L471" s="322">
        <v>43453</v>
      </c>
      <c r="M471" s="322">
        <v>43282</v>
      </c>
      <c r="N471" s="323">
        <v>44377</v>
      </c>
      <c r="O471" s="324">
        <f>YEAR(N471)</f>
        <v>2021</v>
      </c>
      <c r="P471" s="324">
        <f>MONTH(N471)</f>
        <v>6</v>
      </c>
      <c r="Q471" s="325" t="str">
        <f>IF(P471&gt;9,CONCATENATE(O471,P471),CONCATENATE(O471,"0",P471))</f>
        <v>202106</v>
      </c>
      <c r="R471" s="311">
        <v>0</v>
      </c>
      <c r="S471" s="326">
        <v>0</v>
      </c>
      <c r="T471" s="326">
        <v>0</v>
      </c>
      <c r="U471" s="415"/>
      <c r="V471" s="306"/>
      <c r="W471" s="305"/>
      <c r="X471" s="306"/>
      <c r="Y47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1" s="305"/>
      <c r="AA471" s="305"/>
      <c r="AB471" s="305"/>
      <c r="AC471" s="305"/>
      <c r="AD471" s="305"/>
      <c r="AE471" s="305"/>
      <c r="AF471" s="305"/>
      <c r="AG471" s="305"/>
      <c r="AH471" s="305"/>
      <c r="AI471" s="305"/>
      <c r="AJ471" s="305"/>
      <c r="AK471" s="305"/>
      <c r="AL471" s="305"/>
      <c r="AM471" s="305"/>
      <c r="AN471" s="305"/>
      <c r="AO471" s="305"/>
      <c r="AP471" s="305"/>
      <c r="AQ471" s="305"/>
      <c r="AR471" s="305"/>
      <c r="AS471" s="232"/>
      <c r="AT471" s="232"/>
      <c r="AU471" s="232"/>
      <c r="AV471" s="232"/>
      <c r="AW471" s="232"/>
      <c r="AX471" s="232"/>
      <c r="AY471" s="232"/>
      <c r="AZ471" s="232"/>
      <c r="BA471" s="232"/>
      <c r="BB471" s="232"/>
      <c r="BC471" s="232"/>
      <c r="BD471" s="232"/>
      <c r="BE471" s="232"/>
      <c r="BF471" s="232"/>
      <c r="BG471" s="232"/>
      <c r="BH471" s="232"/>
      <c r="BI471" s="232"/>
      <c r="BJ471" s="232"/>
      <c r="BK471" s="232"/>
      <c r="BL471" s="232"/>
      <c r="BM471" s="232"/>
      <c r="BN471" s="232"/>
      <c r="BO471" s="232"/>
      <c r="BP471" s="232"/>
      <c r="BQ471" s="232"/>
      <c r="BR471" s="232"/>
      <c r="BS471" s="232"/>
      <c r="BT471" s="232"/>
      <c r="BU471" s="232"/>
      <c r="BV471" s="232"/>
      <c r="BW471" s="232"/>
      <c r="BX471" s="232"/>
      <c r="BY471" s="232"/>
      <c r="BZ471" s="232"/>
      <c r="CA471" s="232"/>
      <c r="CB471" s="232"/>
      <c r="CC471" s="232"/>
      <c r="CD471" s="232"/>
      <c r="CE471" s="232"/>
      <c r="CF471" s="232"/>
      <c r="CG471" s="232"/>
      <c r="CH471" s="232"/>
      <c r="CI471" s="232"/>
      <c r="CJ471" s="232"/>
      <c r="CK471" s="232"/>
      <c r="CL471" s="232"/>
      <c r="CM471" s="232"/>
      <c r="CN471" s="232"/>
      <c r="CO471" s="232"/>
      <c r="CP471" s="232"/>
      <c r="CQ471" s="232"/>
      <c r="CR471" s="232"/>
      <c r="CS471" s="232"/>
      <c r="CT471" s="232"/>
      <c r="CU471" s="232"/>
      <c r="CV471" s="232"/>
    </row>
    <row r="472" spans="1:100" s="7" customFormat="1" ht="38.25" customHeight="1" x14ac:dyDescent="0.2">
      <c r="A472" s="319" t="s">
        <v>55</v>
      </c>
      <c r="B472" s="328"/>
      <c r="C472" s="320"/>
      <c r="D472" s="327" t="s">
        <v>1707</v>
      </c>
      <c r="E472" s="319" t="s">
        <v>118</v>
      </c>
      <c r="F472" s="312" t="s">
        <v>20</v>
      </c>
      <c r="G472" s="415" t="s">
        <v>1708</v>
      </c>
      <c r="H472" s="415" t="s">
        <v>1561</v>
      </c>
      <c r="I472" s="379">
        <v>1000000</v>
      </c>
      <c r="J472" s="321">
        <f>-K2209/0.0833333333333333</f>
        <v>0</v>
      </c>
      <c r="K472" s="321"/>
      <c r="L472" s="322">
        <v>43376</v>
      </c>
      <c r="M472" s="322">
        <v>43344</v>
      </c>
      <c r="N472" s="323">
        <v>44439</v>
      </c>
      <c r="O472" s="324">
        <f>YEAR(N472)</f>
        <v>2021</v>
      </c>
      <c r="P472" s="324">
        <f>MONTH(N472)</f>
        <v>8</v>
      </c>
      <c r="Q472" s="325" t="str">
        <f>IF(P472&gt;9,CONCATENATE(O472,P472),CONCATENATE(O472,"0",P472))</f>
        <v>202108</v>
      </c>
      <c r="R472" s="311">
        <v>0</v>
      </c>
      <c r="S472" s="326">
        <v>0</v>
      </c>
      <c r="T472" s="326">
        <v>0</v>
      </c>
      <c r="U472" s="415"/>
      <c r="V472" s="306"/>
      <c r="W472" s="305"/>
      <c r="X472" s="306"/>
      <c r="Y47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2" s="352"/>
      <c r="AA472" s="305"/>
      <c r="AB472" s="305"/>
      <c r="AC472" s="305"/>
      <c r="AD472" s="305"/>
      <c r="AE472" s="305"/>
      <c r="AF472" s="305"/>
      <c r="AG472" s="305"/>
      <c r="AH472" s="305"/>
      <c r="AI472" s="305"/>
      <c r="AJ472" s="305"/>
      <c r="AK472" s="305"/>
      <c r="AL472" s="305"/>
      <c r="AM472" s="305"/>
      <c r="AN472" s="305"/>
      <c r="AO472" s="305"/>
      <c r="AP472" s="305"/>
      <c r="AQ472" s="305"/>
      <c r="AR472" s="305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</row>
    <row r="473" spans="1:100" s="7" customFormat="1" ht="38.25" customHeight="1" x14ac:dyDescent="0.2">
      <c r="A473" s="319" t="s">
        <v>55</v>
      </c>
      <c r="B473" s="328"/>
      <c r="C473" s="320"/>
      <c r="D473" s="327" t="s">
        <v>1709</v>
      </c>
      <c r="E473" s="319" t="s">
        <v>118</v>
      </c>
      <c r="F473" s="312" t="s">
        <v>20</v>
      </c>
      <c r="G473" s="415" t="s">
        <v>340</v>
      </c>
      <c r="H473" s="415" t="s">
        <v>1135</v>
      </c>
      <c r="I473" s="379">
        <v>1500000</v>
      </c>
      <c r="J473" s="321">
        <f>-K2211/0.0833333333333333</f>
        <v>0</v>
      </c>
      <c r="K473" s="321"/>
      <c r="L473" s="322">
        <v>43369</v>
      </c>
      <c r="M473" s="322">
        <v>43346</v>
      </c>
      <c r="N473" s="323">
        <v>44441</v>
      </c>
      <c r="O473" s="324">
        <f>YEAR(N473)</f>
        <v>2021</v>
      </c>
      <c r="P473" s="324">
        <f>MONTH(N473)</f>
        <v>9</v>
      </c>
      <c r="Q473" s="325" t="str">
        <f>IF(P473&gt;9,CONCATENATE(O473,P473),CONCATENATE(O473,"0",P473))</f>
        <v>202109</v>
      </c>
      <c r="R473" s="311">
        <v>0</v>
      </c>
      <c r="S473" s="326">
        <v>0</v>
      </c>
      <c r="T473" s="326">
        <v>0</v>
      </c>
      <c r="U473" s="415"/>
      <c r="V473" s="306"/>
      <c r="W473" s="305"/>
      <c r="X473" s="306"/>
      <c r="Y47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3" s="352"/>
      <c r="AA473" s="305"/>
      <c r="AB473" s="305"/>
      <c r="AC473" s="305"/>
      <c r="AD473" s="305"/>
      <c r="AE473" s="305"/>
      <c r="AF473" s="305"/>
      <c r="AG473" s="305"/>
      <c r="AH473" s="305"/>
      <c r="AI473" s="305"/>
      <c r="AJ473" s="305"/>
      <c r="AK473" s="305"/>
      <c r="AL473" s="305"/>
      <c r="AM473" s="305"/>
      <c r="AN473" s="305"/>
      <c r="AO473" s="305"/>
      <c r="AP473" s="305"/>
      <c r="AQ473" s="305"/>
      <c r="AR473" s="305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</row>
    <row r="474" spans="1:100" s="7" customFormat="1" ht="38.25" customHeight="1" x14ac:dyDescent="0.2">
      <c r="A474" s="319" t="s">
        <v>55</v>
      </c>
      <c r="B474" s="328"/>
      <c r="C474" s="320"/>
      <c r="D474" s="327" t="s">
        <v>1687</v>
      </c>
      <c r="E474" s="319" t="s">
        <v>118</v>
      </c>
      <c r="F474" s="317" t="s">
        <v>1688</v>
      </c>
      <c r="G474" s="431" t="s">
        <v>1689</v>
      </c>
      <c r="H474" s="431" t="s">
        <v>1690</v>
      </c>
      <c r="I474" s="379">
        <v>200000</v>
      </c>
      <c r="J474" s="321">
        <f>-K2206/0.0833333333333333</f>
        <v>0</v>
      </c>
      <c r="K474" s="321"/>
      <c r="L474" s="322">
        <v>43355</v>
      </c>
      <c r="M474" s="322">
        <v>43353</v>
      </c>
      <c r="N474" s="323">
        <v>44448</v>
      </c>
      <c r="O474" s="324">
        <f>YEAR(N474)</f>
        <v>2021</v>
      </c>
      <c r="P474" s="324">
        <f>MONTH(N474)</f>
        <v>9</v>
      </c>
      <c r="Q474" s="325" t="str">
        <f>IF(P474&gt;9,CONCATENATE(O474,P474),CONCATENATE(O474,"0",P474))</f>
        <v>202109</v>
      </c>
      <c r="R474" s="311">
        <v>0</v>
      </c>
      <c r="S474" s="326">
        <v>0</v>
      </c>
      <c r="T474" s="326">
        <v>0</v>
      </c>
      <c r="U474" s="431"/>
      <c r="V474" s="306"/>
      <c r="W474" s="305"/>
      <c r="X474" s="352"/>
      <c r="Y47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4" s="305"/>
      <c r="AA474" s="305"/>
      <c r="AB474" s="305"/>
      <c r="AC474" s="305"/>
      <c r="AD474" s="305"/>
      <c r="AE474" s="305"/>
      <c r="AF474" s="305"/>
      <c r="AG474" s="305"/>
      <c r="AH474" s="305"/>
      <c r="AI474" s="305"/>
      <c r="AJ474" s="305"/>
      <c r="AK474" s="305"/>
      <c r="AL474" s="305"/>
      <c r="AM474" s="305"/>
      <c r="AN474" s="305"/>
      <c r="AO474" s="305"/>
      <c r="AP474" s="305"/>
      <c r="AQ474" s="305"/>
      <c r="AR474" s="305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</row>
    <row r="475" spans="1:100" s="7" customFormat="1" ht="38.25" customHeight="1" x14ac:dyDescent="0.2">
      <c r="A475" s="316" t="s">
        <v>55</v>
      </c>
      <c r="B475" s="328"/>
      <c r="C475" s="320"/>
      <c r="D475" s="327" t="s">
        <v>2693</v>
      </c>
      <c r="E475" s="316" t="s">
        <v>118</v>
      </c>
      <c r="F475" s="447" t="s">
        <v>2695</v>
      </c>
      <c r="G475" s="431" t="s">
        <v>85</v>
      </c>
      <c r="H475" s="431" t="s">
        <v>80</v>
      </c>
      <c r="I475" s="466">
        <v>250000</v>
      </c>
      <c r="J475" s="321">
        <f>-K2459/0.0833333333333333</f>
        <v>0</v>
      </c>
      <c r="K475" s="321"/>
      <c r="L475" s="467">
        <v>43733</v>
      </c>
      <c r="M475" s="467">
        <v>43734</v>
      </c>
      <c r="N475" s="318">
        <v>44464</v>
      </c>
      <c r="O475" s="324">
        <f>YEAR(N475)</f>
        <v>2021</v>
      </c>
      <c r="P475" s="324">
        <f>MONTH(N475)</f>
        <v>9</v>
      </c>
      <c r="Q475" s="325" t="str">
        <f>IF(P475&gt;9,CONCATENATE(O475,P475),CONCATENATE(O475,"0",P475))</f>
        <v>202109</v>
      </c>
      <c r="R475" s="351" t="s">
        <v>179</v>
      </c>
      <c r="S475" s="468">
        <v>0</v>
      </c>
      <c r="T475" s="468">
        <v>0</v>
      </c>
      <c r="U475" s="431"/>
      <c r="V475" s="306"/>
      <c r="W475" s="305"/>
      <c r="X475" s="306"/>
      <c r="Y47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5" s="305"/>
      <c r="AA475" s="305"/>
      <c r="AB475" s="305"/>
      <c r="AC475" s="305"/>
      <c r="AD475" s="305"/>
      <c r="AE475" s="305"/>
      <c r="AF475" s="305"/>
      <c r="AG475" s="305"/>
      <c r="AH475" s="305"/>
      <c r="AI475" s="305"/>
      <c r="AJ475" s="305"/>
      <c r="AK475" s="305"/>
      <c r="AL475" s="305"/>
      <c r="AM475" s="305"/>
      <c r="AN475" s="305"/>
      <c r="AO475" s="305"/>
      <c r="AP475" s="305"/>
      <c r="AQ475" s="305"/>
      <c r="AR475" s="305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</row>
    <row r="476" spans="1:100" s="8" customFormat="1" ht="38.25" customHeight="1" x14ac:dyDescent="0.2">
      <c r="A476" s="316" t="s">
        <v>55</v>
      </c>
      <c r="B476" s="328"/>
      <c r="C476" s="320"/>
      <c r="D476" s="327" t="s">
        <v>2694</v>
      </c>
      <c r="E476" s="316" t="s">
        <v>118</v>
      </c>
      <c r="F476" s="447" t="s">
        <v>2695</v>
      </c>
      <c r="G476" s="431" t="s">
        <v>2696</v>
      </c>
      <c r="H476" s="431" t="s">
        <v>1376</v>
      </c>
      <c r="I476" s="466">
        <v>250000</v>
      </c>
      <c r="J476" s="321">
        <f>-K2459/0.0833333333333333</f>
        <v>0</v>
      </c>
      <c r="K476" s="321"/>
      <c r="L476" s="467">
        <v>43733</v>
      </c>
      <c r="M476" s="467">
        <v>43734</v>
      </c>
      <c r="N476" s="318">
        <v>44464</v>
      </c>
      <c r="O476" s="324">
        <f>YEAR(N476)</f>
        <v>2021</v>
      </c>
      <c r="P476" s="324">
        <f>MONTH(N476)</f>
        <v>9</v>
      </c>
      <c r="Q476" s="325" t="str">
        <f>IF(P476&gt;9,CONCATENATE(O476,P476),CONCATENATE(O476,"0",P476))</f>
        <v>202109</v>
      </c>
      <c r="R476" s="351" t="s">
        <v>179</v>
      </c>
      <c r="S476" s="468">
        <v>0</v>
      </c>
      <c r="T476" s="468">
        <v>0</v>
      </c>
      <c r="U476" s="431"/>
      <c r="V476" s="306"/>
      <c r="W476" s="305"/>
      <c r="X476" s="306"/>
      <c r="Y47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6" s="305"/>
      <c r="AA476" s="305"/>
      <c r="AB476" s="305"/>
      <c r="AC476" s="305"/>
      <c r="AD476" s="305"/>
      <c r="AE476" s="305"/>
      <c r="AF476" s="305"/>
      <c r="AG476" s="305"/>
      <c r="AH476" s="305"/>
      <c r="AI476" s="305"/>
      <c r="AJ476" s="305"/>
      <c r="AK476" s="305"/>
      <c r="AL476" s="305"/>
      <c r="AM476" s="305"/>
      <c r="AN476" s="305"/>
      <c r="AO476" s="305"/>
      <c r="AP476" s="305"/>
      <c r="AQ476" s="305"/>
      <c r="AR476" s="305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</row>
    <row r="477" spans="1:100" s="8" customFormat="1" ht="38.25" customHeight="1" x14ac:dyDescent="0.2">
      <c r="A477" s="316" t="s">
        <v>55</v>
      </c>
      <c r="B477" s="328"/>
      <c r="C477" s="320"/>
      <c r="D477" s="327" t="s">
        <v>2688</v>
      </c>
      <c r="E477" s="316" t="s">
        <v>118</v>
      </c>
      <c r="F477" s="447" t="s">
        <v>2690</v>
      </c>
      <c r="G477" s="431" t="s">
        <v>2691</v>
      </c>
      <c r="H477" s="431" t="s">
        <v>512</v>
      </c>
      <c r="I477" s="466">
        <v>250000</v>
      </c>
      <c r="J477" s="321">
        <f>-K2461/0.0833333333333333</f>
        <v>0</v>
      </c>
      <c r="K477" s="321"/>
      <c r="L477" s="467">
        <v>43733</v>
      </c>
      <c r="M477" s="467">
        <v>43739</v>
      </c>
      <c r="N477" s="318">
        <v>44469</v>
      </c>
      <c r="O477" s="324">
        <f>YEAR(N477)</f>
        <v>2021</v>
      </c>
      <c r="P477" s="324">
        <f>MONTH(N477)</f>
        <v>9</v>
      </c>
      <c r="Q477" s="325" t="str">
        <f>IF(P477&gt;9,CONCATENATE(O477,P477),CONCATENATE(O477,"0",P477))</f>
        <v>202109</v>
      </c>
      <c r="R477" s="351" t="s">
        <v>179</v>
      </c>
      <c r="S477" s="468">
        <v>0</v>
      </c>
      <c r="T477" s="468">
        <v>0</v>
      </c>
      <c r="U477" s="431"/>
      <c r="V477" s="306"/>
      <c r="W477" s="305"/>
      <c r="X477" s="306"/>
      <c r="Y47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7" s="305"/>
      <c r="AA477" s="305"/>
      <c r="AB477" s="305"/>
      <c r="AC477" s="305"/>
      <c r="AD477" s="305"/>
      <c r="AE477" s="305"/>
      <c r="AF477" s="305"/>
      <c r="AG477" s="305"/>
      <c r="AH477" s="305"/>
      <c r="AI477" s="305"/>
      <c r="AJ477" s="305"/>
      <c r="AK477" s="305"/>
      <c r="AL477" s="305"/>
      <c r="AM477" s="305"/>
      <c r="AN477" s="305"/>
      <c r="AO477" s="305"/>
      <c r="AP477" s="305"/>
      <c r="AQ477" s="305"/>
      <c r="AR477" s="305"/>
    </row>
    <row r="478" spans="1:100" s="8" customFormat="1" ht="38.25" customHeight="1" x14ac:dyDescent="0.2">
      <c r="A478" s="316" t="s">
        <v>55</v>
      </c>
      <c r="B478" s="328"/>
      <c r="C478" s="320"/>
      <c r="D478" s="327" t="s">
        <v>2689</v>
      </c>
      <c r="E478" s="316" t="s">
        <v>118</v>
      </c>
      <c r="F478" s="447" t="s">
        <v>2690</v>
      </c>
      <c r="G478" s="431" t="s">
        <v>2691</v>
      </c>
      <c r="H478" s="431" t="s">
        <v>2692</v>
      </c>
      <c r="I478" s="466">
        <v>250000</v>
      </c>
      <c r="J478" s="321">
        <f>-K2462/0.0833333333333333</f>
        <v>0</v>
      </c>
      <c r="K478" s="321"/>
      <c r="L478" s="467">
        <v>43733</v>
      </c>
      <c r="M478" s="467">
        <v>43739</v>
      </c>
      <c r="N478" s="318">
        <v>44469</v>
      </c>
      <c r="O478" s="324">
        <f>YEAR(N478)</f>
        <v>2021</v>
      </c>
      <c r="P478" s="324">
        <f>MONTH(N478)</f>
        <v>9</v>
      </c>
      <c r="Q478" s="325" t="str">
        <f>IF(P478&gt;9,CONCATENATE(O478,P478),CONCATENATE(O478,"0",P478))</f>
        <v>202109</v>
      </c>
      <c r="R478" s="351" t="s">
        <v>179</v>
      </c>
      <c r="S478" s="468">
        <v>0</v>
      </c>
      <c r="T478" s="468">
        <v>0</v>
      </c>
      <c r="U478" s="431"/>
      <c r="V478" s="306"/>
      <c r="W478" s="305"/>
      <c r="X478" s="306"/>
      <c r="Y47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8" s="305"/>
      <c r="AA478" s="305"/>
      <c r="AB478" s="305"/>
      <c r="AC478" s="305"/>
      <c r="AD478" s="305"/>
      <c r="AE478" s="305"/>
      <c r="AF478" s="305"/>
      <c r="AG478" s="305"/>
      <c r="AH478" s="305"/>
      <c r="AI478" s="305"/>
      <c r="AJ478" s="305"/>
      <c r="AK478" s="305"/>
      <c r="AL478" s="305"/>
      <c r="AM478" s="305"/>
      <c r="AN478" s="305"/>
      <c r="AO478" s="305"/>
      <c r="AP478" s="305"/>
      <c r="AQ478" s="305"/>
      <c r="AR478" s="305"/>
    </row>
    <row r="479" spans="1:100" s="8" customFormat="1" ht="38.25" customHeight="1" x14ac:dyDescent="0.2">
      <c r="A479" s="316" t="s">
        <v>55</v>
      </c>
      <c r="B479" s="328"/>
      <c r="C479" s="320"/>
      <c r="D479" s="327" t="s">
        <v>2684</v>
      </c>
      <c r="E479" s="316" t="s">
        <v>118</v>
      </c>
      <c r="F479" s="447" t="s">
        <v>2686</v>
      </c>
      <c r="G479" s="431" t="s">
        <v>2685</v>
      </c>
      <c r="H479" s="431" t="s">
        <v>2687</v>
      </c>
      <c r="I479" s="466">
        <v>250000</v>
      </c>
      <c r="J479" s="321">
        <f>-K2458/0.0833333333333333</f>
        <v>0</v>
      </c>
      <c r="K479" s="321"/>
      <c r="L479" s="467">
        <v>43733</v>
      </c>
      <c r="M479" s="467">
        <v>43739</v>
      </c>
      <c r="N479" s="318">
        <v>44469</v>
      </c>
      <c r="O479" s="324">
        <f>YEAR(N479)</f>
        <v>2021</v>
      </c>
      <c r="P479" s="324">
        <f>MONTH(N479)</f>
        <v>9</v>
      </c>
      <c r="Q479" s="325" t="str">
        <f>IF(P479&gt;9,CONCATENATE(O479,P479),CONCATENATE(O479,"0",P479))</f>
        <v>202109</v>
      </c>
      <c r="R479" s="351" t="s">
        <v>179</v>
      </c>
      <c r="S479" s="468">
        <v>0</v>
      </c>
      <c r="T479" s="468">
        <v>0</v>
      </c>
      <c r="U479" s="431"/>
      <c r="V479" s="306"/>
      <c r="W479" s="305"/>
      <c r="X479" s="306"/>
      <c r="Y47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9" s="305"/>
      <c r="AA479" s="305"/>
      <c r="AB479" s="305"/>
      <c r="AC479" s="305"/>
      <c r="AD479" s="305"/>
      <c r="AE479" s="305"/>
      <c r="AF479" s="305"/>
      <c r="AG479" s="305"/>
      <c r="AH479" s="305"/>
      <c r="AI479" s="305"/>
      <c r="AJ479" s="305"/>
      <c r="AK479" s="305"/>
      <c r="AL479" s="305"/>
      <c r="AM479" s="305"/>
      <c r="AN479" s="305"/>
      <c r="AO479" s="305"/>
      <c r="AP479" s="305"/>
      <c r="AQ479" s="305"/>
      <c r="AR479" s="305"/>
    </row>
    <row r="480" spans="1:100" s="8" customFormat="1" ht="38.25" customHeight="1" x14ac:dyDescent="0.2">
      <c r="A480" s="319" t="s">
        <v>55</v>
      </c>
      <c r="B480" s="328"/>
      <c r="C480" s="320"/>
      <c r="D480" s="327" t="s">
        <v>1717</v>
      </c>
      <c r="E480" s="319" t="s">
        <v>118</v>
      </c>
      <c r="F480" s="312" t="s">
        <v>25</v>
      </c>
      <c r="G480" s="415" t="s">
        <v>1718</v>
      </c>
      <c r="H480" s="415" t="s">
        <v>803</v>
      </c>
      <c r="I480" s="379">
        <v>600000</v>
      </c>
      <c r="J480" s="321">
        <f>-K2221/0.0833333333333333</f>
        <v>0</v>
      </c>
      <c r="K480" s="321"/>
      <c r="L480" s="322">
        <v>43390</v>
      </c>
      <c r="M480" s="322">
        <v>43374</v>
      </c>
      <c r="N480" s="323">
        <v>44469</v>
      </c>
      <c r="O480" s="324">
        <f>YEAR(N480)</f>
        <v>2021</v>
      </c>
      <c r="P480" s="324">
        <f>MONTH(N480)</f>
        <v>9</v>
      </c>
      <c r="Q480" s="325" t="str">
        <f>IF(P480&gt;9,CONCATENATE(O480,P480),CONCATENATE(O480,"0",P480))</f>
        <v>202109</v>
      </c>
      <c r="R480" s="311">
        <v>0</v>
      </c>
      <c r="S480" s="326">
        <v>0</v>
      </c>
      <c r="T480" s="326">
        <v>0</v>
      </c>
      <c r="U480" s="415"/>
      <c r="V480" s="306"/>
      <c r="W480" s="305"/>
      <c r="X480" s="306"/>
      <c r="Y48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0" s="352"/>
      <c r="AA480" s="305"/>
      <c r="AB480" s="305"/>
      <c r="AC480" s="305"/>
      <c r="AD480" s="305"/>
      <c r="AE480" s="305"/>
      <c r="AF480" s="305"/>
      <c r="AG480" s="305"/>
      <c r="AH480" s="305"/>
      <c r="AI480" s="305"/>
      <c r="AJ480" s="305"/>
      <c r="AK480" s="305"/>
      <c r="AL480" s="305"/>
      <c r="AM480" s="305"/>
      <c r="AN480" s="305"/>
      <c r="AO480" s="305"/>
      <c r="AP480" s="305"/>
      <c r="AQ480" s="305"/>
      <c r="AR480" s="305"/>
    </row>
    <row r="481" spans="1:100" s="8" customFormat="1" ht="38.25" customHeight="1" x14ac:dyDescent="0.2">
      <c r="A481" s="316" t="s">
        <v>55</v>
      </c>
      <c r="B481" s="328"/>
      <c r="C481" s="320"/>
      <c r="D481" s="327" t="s">
        <v>2795</v>
      </c>
      <c r="E481" s="316" t="s">
        <v>118</v>
      </c>
      <c r="F481" s="447" t="s">
        <v>2796</v>
      </c>
      <c r="G481" s="431" t="s">
        <v>2797</v>
      </c>
      <c r="H481" s="431" t="s">
        <v>2798</v>
      </c>
      <c r="I481" s="466">
        <v>8000000</v>
      </c>
      <c r="J481" s="321">
        <f>-K2496/0.0833333333333333</f>
        <v>0</v>
      </c>
      <c r="K481" s="321"/>
      <c r="L481" s="467">
        <v>43761</v>
      </c>
      <c r="M481" s="467">
        <v>43769</v>
      </c>
      <c r="N481" s="318">
        <v>44499</v>
      </c>
      <c r="O481" s="324">
        <f>YEAR(N481)</f>
        <v>2021</v>
      </c>
      <c r="P481" s="324">
        <f>MONTH(N481)</f>
        <v>10</v>
      </c>
      <c r="Q481" s="325" t="str">
        <f>IF(P481&gt;9,CONCATENATE(O481,P481),CONCATENATE(O481,"0",P481))</f>
        <v>202110</v>
      </c>
      <c r="R481" s="351" t="s">
        <v>179</v>
      </c>
      <c r="S481" s="468">
        <v>0</v>
      </c>
      <c r="T481" s="468">
        <v>0</v>
      </c>
      <c r="U481" s="431"/>
      <c r="V481" s="306"/>
      <c r="W481" s="305"/>
      <c r="X481" s="306"/>
      <c r="Y48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1" s="305"/>
      <c r="AA481" s="305"/>
      <c r="AB481" s="305"/>
      <c r="AC481" s="305"/>
      <c r="AD481" s="305"/>
      <c r="AE481" s="305"/>
      <c r="AF481" s="305"/>
      <c r="AG481" s="305"/>
      <c r="AH481" s="305"/>
      <c r="AI481" s="305"/>
      <c r="AJ481" s="305"/>
      <c r="AK481" s="305"/>
      <c r="AL481" s="305"/>
      <c r="AM481" s="305"/>
      <c r="AN481" s="305"/>
      <c r="AO481" s="305"/>
      <c r="AP481" s="305"/>
      <c r="AQ481" s="305"/>
      <c r="AR481" s="305"/>
    </row>
    <row r="482" spans="1:100" s="8" customFormat="1" ht="38.25" customHeight="1" x14ac:dyDescent="0.2">
      <c r="A482" s="319" t="s">
        <v>55</v>
      </c>
      <c r="B482" s="328"/>
      <c r="C482" s="320"/>
      <c r="D482" s="327" t="s">
        <v>1721</v>
      </c>
      <c r="E482" s="319" t="s">
        <v>118</v>
      </c>
      <c r="F482" s="317" t="s">
        <v>1722</v>
      </c>
      <c r="G482" s="431" t="s">
        <v>106</v>
      </c>
      <c r="H482" s="431" t="s">
        <v>1723</v>
      </c>
      <c r="I482" s="379">
        <v>244350</v>
      </c>
      <c r="J482" s="321">
        <f>-K2226/0.0833333333333333</f>
        <v>0</v>
      </c>
      <c r="K482" s="321"/>
      <c r="L482" s="322">
        <v>43397</v>
      </c>
      <c r="M482" s="322">
        <v>43402</v>
      </c>
      <c r="N482" s="323">
        <v>44499</v>
      </c>
      <c r="O482" s="324">
        <f>YEAR(N482)</f>
        <v>2021</v>
      </c>
      <c r="P482" s="324">
        <f>MONTH(N482)</f>
        <v>10</v>
      </c>
      <c r="Q482" s="325" t="str">
        <f>IF(P482&gt;9,CONCATENATE(O482,P482),CONCATENATE(O482,"0",P482))</f>
        <v>202110</v>
      </c>
      <c r="R482" s="311">
        <v>0</v>
      </c>
      <c r="S482" s="326">
        <v>0</v>
      </c>
      <c r="T482" s="326">
        <v>0</v>
      </c>
      <c r="U482" s="431"/>
      <c r="V482" s="306"/>
      <c r="W482" s="305"/>
      <c r="X482" s="352"/>
      <c r="Y48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2" s="305"/>
      <c r="AA482" s="305"/>
      <c r="AB482" s="305"/>
      <c r="AC482" s="305"/>
      <c r="AD482" s="305"/>
      <c r="AE482" s="305"/>
      <c r="AF482" s="305"/>
      <c r="AG482" s="305"/>
      <c r="AH482" s="305"/>
      <c r="AI482" s="305"/>
      <c r="AJ482" s="305"/>
      <c r="AK482" s="305"/>
      <c r="AL482" s="305"/>
      <c r="AM482" s="305"/>
      <c r="AN482" s="305"/>
      <c r="AO482" s="305"/>
      <c r="AP482" s="305"/>
      <c r="AQ482" s="305"/>
      <c r="AR482" s="305"/>
    </row>
    <row r="483" spans="1:100" s="8" customFormat="1" ht="38.25" customHeight="1" x14ac:dyDescent="0.2">
      <c r="A483" s="316" t="s">
        <v>55</v>
      </c>
      <c r="B483" s="328"/>
      <c r="C483" s="320"/>
      <c r="D483" s="327" t="s">
        <v>2697</v>
      </c>
      <c r="E483" s="316" t="s">
        <v>118</v>
      </c>
      <c r="F483" s="447" t="s">
        <v>2698</v>
      </c>
      <c r="G483" s="431" t="s">
        <v>2699</v>
      </c>
      <c r="H483" s="431" t="s">
        <v>1605</v>
      </c>
      <c r="I483" s="466">
        <v>2000000</v>
      </c>
      <c r="J483" s="321">
        <f>-K2467/0.0833333333333333</f>
        <v>0</v>
      </c>
      <c r="K483" s="321"/>
      <c r="L483" s="467">
        <v>43733</v>
      </c>
      <c r="M483" s="467">
        <v>43739</v>
      </c>
      <c r="N483" s="318">
        <v>44500</v>
      </c>
      <c r="O483" s="324">
        <f>YEAR(N483)</f>
        <v>2021</v>
      </c>
      <c r="P483" s="324">
        <f>MONTH(N483)</f>
        <v>10</v>
      </c>
      <c r="Q483" s="325" t="str">
        <f>IF(P483&gt;9,CONCATENATE(O483,P483),CONCATENATE(O483,"0",P483))</f>
        <v>202110</v>
      </c>
      <c r="R483" s="351" t="s">
        <v>179</v>
      </c>
      <c r="S483" s="468">
        <v>0</v>
      </c>
      <c r="T483" s="468">
        <v>0</v>
      </c>
      <c r="U483" s="431"/>
      <c r="V483" s="306"/>
      <c r="W483" s="305"/>
      <c r="X483" s="306"/>
      <c r="Y48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3" s="305"/>
      <c r="AA483" s="305"/>
      <c r="AB483" s="305"/>
      <c r="AC483" s="305"/>
      <c r="AD483" s="305"/>
      <c r="AE483" s="305"/>
      <c r="AF483" s="305"/>
      <c r="AG483" s="305"/>
      <c r="AH483" s="305"/>
      <c r="AI483" s="305"/>
      <c r="AJ483" s="305"/>
      <c r="AK483" s="305"/>
      <c r="AL483" s="305"/>
      <c r="AM483" s="305"/>
      <c r="AN483" s="305"/>
      <c r="AO483" s="305"/>
      <c r="AP483" s="305"/>
      <c r="AQ483" s="305"/>
      <c r="AR483" s="305"/>
    </row>
    <row r="484" spans="1:100" s="8" customFormat="1" ht="38.25" customHeight="1" x14ac:dyDescent="0.2">
      <c r="A484" s="319" t="s">
        <v>55</v>
      </c>
      <c r="B484" s="328"/>
      <c r="C484" s="320"/>
      <c r="D484" s="327" t="s">
        <v>1936</v>
      </c>
      <c r="E484" s="319" t="s">
        <v>118</v>
      </c>
      <c r="F484" s="312" t="s">
        <v>1937</v>
      </c>
      <c r="G484" s="415" t="s">
        <v>1938</v>
      </c>
      <c r="H484" s="415" t="s">
        <v>207</v>
      </c>
      <c r="I484" s="379">
        <v>600000</v>
      </c>
      <c r="J484" s="321">
        <f>-K2285/0.0833333333333333</f>
        <v>0</v>
      </c>
      <c r="K484" s="321"/>
      <c r="L484" s="322">
        <v>43740</v>
      </c>
      <c r="M484" s="322">
        <v>43831</v>
      </c>
      <c r="N484" s="323">
        <v>44561</v>
      </c>
      <c r="O484" s="324">
        <f>YEAR(N484)</f>
        <v>2021</v>
      </c>
      <c r="P484" s="324">
        <f>MONTH(N484)</f>
        <v>12</v>
      </c>
      <c r="Q484" s="325" t="str">
        <f>IF(P484&gt;9,CONCATENATE(O484,P484),CONCATENATE(O484,"0",P484))</f>
        <v>202112</v>
      </c>
      <c r="R484" s="311">
        <v>0</v>
      </c>
      <c r="S484" s="326">
        <v>0</v>
      </c>
      <c r="T484" s="326">
        <v>0</v>
      </c>
      <c r="U484" s="415"/>
      <c r="V484" s="306"/>
      <c r="W484" s="305"/>
      <c r="X484" s="306"/>
      <c r="Y48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4" s="305"/>
      <c r="AA484" s="305"/>
      <c r="AB484" s="305"/>
      <c r="AC484" s="305"/>
      <c r="AD484" s="305"/>
      <c r="AE484" s="305"/>
      <c r="AF484" s="305"/>
      <c r="AG484" s="305"/>
      <c r="AH484" s="305"/>
      <c r="AI484" s="305"/>
      <c r="AJ484" s="305"/>
      <c r="AK484" s="305"/>
      <c r="AL484" s="305"/>
      <c r="AM484" s="305"/>
      <c r="AN484" s="305"/>
      <c r="AO484" s="305"/>
      <c r="AP484" s="305"/>
      <c r="AQ484" s="305"/>
      <c r="AR484" s="305"/>
    </row>
    <row r="485" spans="1:100" s="8" customFormat="1" ht="38.25" customHeight="1" x14ac:dyDescent="0.2">
      <c r="A485" s="328" t="s">
        <v>55</v>
      </c>
      <c r="B485" s="328"/>
      <c r="C485" s="320"/>
      <c r="D485" s="327" t="s">
        <v>2101</v>
      </c>
      <c r="E485" s="319" t="s">
        <v>118</v>
      </c>
      <c r="F485" s="312" t="s">
        <v>2102</v>
      </c>
      <c r="G485" s="415" t="s">
        <v>2103</v>
      </c>
      <c r="H485" s="415" t="s">
        <v>2104</v>
      </c>
      <c r="I485" s="379">
        <v>3000000</v>
      </c>
      <c r="J485" s="321">
        <f>-K2338/0.0833333333333333</f>
        <v>0</v>
      </c>
      <c r="K485" s="321"/>
      <c r="L485" s="322">
        <v>43537</v>
      </c>
      <c r="M485" s="322">
        <v>43537</v>
      </c>
      <c r="N485" s="323">
        <v>44632</v>
      </c>
      <c r="O485" s="324">
        <f>YEAR(N485)</f>
        <v>2022</v>
      </c>
      <c r="P485" s="324">
        <f>MONTH(N485)</f>
        <v>3</v>
      </c>
      <c r="Q485" s="325" t="str">
        <f>IF(P485&gt;9,CONCATENATE(O485,P485),CONCATENATE(O485,"0",P485))</f>
        <v>202203</v>
      </c>
      <c r="R485" s="275">
        <v>0</v>
      </c>
      <c r="S485" s="326">
        <v>0</v>
      </c>
      <c r="T485" s="326">
        <v>0</v>
      </c>
      <c r="U485" s="415"/>
      <c r="V485" s="306"/>
      <c r="W485" s="305"/>
      <c r="X485" s="306"/>
      <c r="Y48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5" s="305"/>
      <c r="AA485" s="305"/>
      <c r="AB485" s="305"/>
      <c r="AC485" s="305"/>
      <c r="AD485" s="305"/>
      <c r="AE485" s="305"/>
      <c r="AF485" s="305"/>
      <c r="AG485" s="305"/>
      <c r="AH485" s="305"/>
      <c r="AI485" s="305"/>
      <c r="AJ485" s="305"/>
      <c r="AK485" s="305"/>
      <c r="AL485" s="305"/>
      <c r="AM485" s="305"/>
      <c r="AN485" s="305"/>
      <c r="AO485" s="305"/>
      <c r="AP485" s="305"/>
      <c r="AQ485" s="305"/>
      <c r="AR485" s="305"/>
    </row>
    <row r="486" spans="1:100" s="7" customFormat="1" ht="38.25" customHeight="1" x14ac:dyDescent="0.2">
      <c r="A486" s="319" t="s">
        <v>55</v>
      </c>
      <c r="B486" s="328"/>
      <c r="C486" s="320"/>
      <c r="D486" s="327" t="s">
        <v>2105</v>
      </c>
      <c r="E486" s="319" t="s">
        <v>118</v>
      </c>
      <c r="F486" s="312" t="s">
        <v>2102</v>
      </c>
      <c r="G486" s="415" t="s">
        <v>2103</v>
      </c>
      <c r="H486" s="415" t="s">
        <v>2099</v>
      </c>
      <c r="I486" s="379">
        <v>1000000</v>
      </c>
      <c r="J486" s="321">
        <f>-K2338/0.0833333333333333</f>
        <v>0</v>
      </c>
      <c r="K486" s="321"/>
      <c r="L486" s="322">
        <v>43537</v>
      </c>
      <c r="M486" s="322">
        <v>43537</v>
      </c>
      <c r="N486" s="323">
        <v>44632</v>
      </c>
      <c r="O486" s="324">
        <f>YEAR(N486)</f>
        <v>2022</v>
      </c>
      <c r="P486" s="324">
        <f>MONTH(N486)</f>
        <v>3</v>
      </c>
      <c r="Q486" s="325" t="str">
        <f>IF(P486&gt;9,CONCATENATE(O486,P486),CONCATENATE(O486,"0",P486))</f>
        <v>202203</v>
      </c>
      <c r="R486" s="275">
        <v>0</v>
      </c>
      <c r="S486" s="326">
        <v>0</v>
      </c>
      <c r="T486" s="326">
        <v>0</v>
      </c>
      <c r="U486" s="415"/>
      <c r="V486" s="306"/>
      <c r="W486" s="305"/>
      <c r="X486" s="306"/>
      <c r="Y48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6" s="305"/>
      <c r="AA486" s="305"/>
      <c r="AB486" s="305"/>
      <c r="AC486" s="305"/>
      <c r="AD486" s="305"/>
      <c r="AE486" s="305"/>
      <c r="AF486" s="305"/>
      <c r="AG486" s="305"/>
      <c r="AH486" s="305"/>
      <c r="AI486" s="305"/>
      <c r="AJ486" s="305"/>
      <c r="AK486" s="305"/>
      <c r="AL486" s="305"/>
      <c r="AM486" s="305"/>
      <c r="AN486" s="305"/>
      <c r="AO486" s="305"/>
      <c r="AP486" s="305"/>
      <c r="AQ486" s="305"/>
      <c r="AR486" s="305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</row>
    <row r="487" spans="1:100" s="7" customFormat="1" ht="38.25" customHeight="1" x14ac:dyDescent="0.2">
      <c r="A487" s="319" t="s">
        <v>55</v>
      </c>
      <c r="B487" s="328"/>
      <c r="C487" s="320"/>
      <c r="D487" s="327" t="s">
        <v>2106</v>
      </c>
      <c r="E487" s="319" t="s">
        <v>118</v>
      </c>
      <c r="F487" s="312" t="s">
        <v>2102</v>
      </c>
      <c r="G487" s="415" t="s">
        <v>2103</v>
      </c>
      <c r="H487" s="415" t="s">
        <v>1573</v>
      </c>
      <c r="I487" s="379">
        <v>2000000</v>
      </c>
      <c r="J487" s="321">
        <f>-K2339/0.0833333333333333</f>
        <v>0</v>
      </c>
      <c r="K487" s="321"/>
      <c r="L487" s="322">
        <v>43537</v>
      </c>
      <c r="M487" s="322">
        <v>43537</v>
      </c>
      <c r="N487" s="323">
        <v>44632</v>
      </c>
      <c r="O487" s="324">
        <f>YEAR(N487)</f>
        <v>2022</v>
      </c>
      <c r="P487" s="324">
        <f>MONTH(N487)</f>
        <v>3</v>
      </c>
      <c r="Q487" s="325" t="str">
        <f>IF(P487&gt;9,CONCATENATE(O487,P487),CONCATENATE(O487,"0",P487))</f>
        <v>202203</v>
      </c>
      <c r="R487" s="275">
        <v>0</v>
      </c>
      <c r="S487" s="326">
        <v>0</v>
      </c>
      <c r="T487" s="326">
        <v>0</v>
      </c>
      <c r="U487" s="415"/>
      <c r="V487" s="306"/>
      <c r="W487" s="305"/>
      <c r="X487" s="306"/>
      <c r="Y48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7" s="305"/>
      <c r="AA487" s="305"/>
      <c r="AB487" s="305"/>
      <c r="AC487" s="305"/>
      <c r="AD487" s="305"/>
      <c r="AE487" s="305"/>
      <c r="AF487" s="305"/>
      <c r="AG487" s="305"/>
      <c r="AH487" s="305"/>
      <c r="AI487" s="305"/>
      <c r="AJ487" s="305"/>
      <c r="AK487" s="305"/>
      <c r="AL487" s="305"/>
      <c r="AM487" s="305"/>
      <c r="AN487" s="305"/>
      <c r="AO487" s="305"/>
      <c r="AP487" s="305"/>
      <c r="AQ487" s="305"/>
      <c r="AR487" s="305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</row>
    <row r="488" spans="1:100" s="8" customFormat="1" ht="38.25" customHeight="1" x14ac:dyDescent="0.2">
      <c r="A488" s="319" t="s">
        <v>55</v>
      </c>
      <c r="B488" s="328"/>
      <c r="C488" s="320"/>
      <c r="D488" s="327" t="s">
        <v>2016</v>
      </c>
      <c r="E488" s="319" t="s">
        <v>118</v>
      </c>
      <c r="F488" s="312" t="s">
        <v>20</v>
      </c>
      <c r="G488" s="415" t="s">
        <v>2017</v>
      </c>
      <c r="H488" s="415" t="s">
        <v>2018</v>
      </c>
      <c r="I488" s="379">
        <v>50000</v>
      </c>
      <c r="J488" s="321">
        <f>-K2309/0.0833333333333333</f>
        <v>0</v>
      </c>
      <c r="K488" s="321"/>
      <c r="L488" s="322">
        <v>43663</v>
      </c>
      <c r="M488" s="322">
        <v>43538</v>
      </c>
      <c r="N488" s="323">
        <v>44633</v>
      </c>
      <c r="O488" s="324">
        <f>YEAR(N488)</f>
        <v>2022</v>
      </c>
      <c r="P488" s="324">
        <f>MONTH(N488)</f>
        <v>3</v>
      </c>
      <c r="Q488" s="325" t="str">
        <f>IF(P488&gt;9,CONCATENATE(O488,P488),CONCATENATE(O488,"0",P488))</f>
        <v>202203</v>
      </c>
      <c r="R488" s="311">
        <v>0</v>
      </c>
      <c r="S488" s="326">
        <v>0</v>
      </c>
      <c r="T488" s="326">
        <v>0</v>
      </c>
      <c r="U488" s="415"/>
      <c r="V488" s="306"/>
      <c r="W488" s="305"/>
      <c r="X488" s="306"/>
      <c r="Y48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8" s="305"/>
      <c r="AA488" s="305"/>
      <c r="AB488" s="305"/>
      <c r="AC488" s="305"/>
      <c r="AD488" s="305"/>
      <c r="AE488" s="305"/>
      <c r="AF488" s="305"/>
      <c r="AG488" s="305"/>
      <c r="AH488" s="305"/>
      <c r="AI488" s="305"/>
      <c r="AJ488" s="305"/>
      <c r="AK488" s="305"/>
      <c r="AL488" s="305"/>
      <c r="AM488" s="305"/>
      <c r="AN488" s="305"/>
      <c r="AO488" s="305"/>
      <c r="AP488" s="305"/>
      <c r="AQ488" s="305"/>
      <c r="AR488" s="305"/>
    </row>
    <row r="489" spans="1:100" s="8" customFormat="1" ht="38.25" customHeight="1" x14ac:dyDescent="0.2">
      <c r="A489" s="316" t="s">
        <v>55</v>
      </c>
      <c r="B489" s="328"/>
      <c r="C489" s="320"/>
      <c r="D489" s="327" t="s">
        <v>2390</v>
      </c>
      <c r="E489" s="316" t="s">
        <v>118</v>
      </c>
      <c r="F489" s="447" t="s">
        <v>2391</v>
      </c>
      <c r="G489" s="431" t="s">
        <v>2392</v>
      </c>
      <c r="H489" s="431" t="s">
        <v>2052</v>
      </c>
      <c r="I489" s="466">
        <v>500000</v>
      </c>
      <c r="J489" s="321">
        <f>-K2402/0.0833333333333333</f>
        <v>0</v>
      </c>
      <c r="K489" s="321"/>
      <c r="L489" s="467">
        <v>43600</v>
      </c>
      <c r="M489" s="467">
        <v>43617</v>
      </c>
      <c r="N489" s="318">
        <v>44651</v>
      </c>
      <c r="O489" s="324">
        <f>YEAR(N489)</f>
        <v>2022</v>
      </c>
      <c r="P489" s="324">
        <f>MONTH(N489)</f>
        <v>3</v>
      </c>
      <c r="Q489" s="325" t="str">
        <f>IF(P489&gt;9,CONCATENATE(O489,P489),CONCATENATE(O489,"0",P489))</f>
        <v>202203</v>
      </c>
      <c r="R489" s="343">
        <v>0</v>
      </c>
      <c r="S489" s="468">
        <v>0</v>
      </c>
      <c r="T489" s="468">
        <v>0</v>
      </c>
      <c r="U489" s="431"/>
      <c r="V489" s="306"/>
      <c r="W489" s="305"/>
      <c r="X489" s="306"/>
      <c r="Y48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9" s="305"/>
      <c r="AA489" s="305"/>
      <c r="AB489" s="305"/>
      <c r="AC489" s="305"/>
      <c r="AD489" s="305"/>
      <c r="AE489" s="305"/>
      <c r="AF489" s="305"/>
      <c r="AG489" s="305"/>
      <c r="AH489" s="305"/>
      <c r="AI489" s="305"/>
      <c r="AJ489" s="305"/>
      <c r="AK489" s="305"/>
      <c r="AL489" s="305"/>
      <c r="AM489" s="305"/>
      <c r="AN489" s="305"/>
      <c r="AO489" s="305"/>
      <c r="AP489" s="305"/>
      <c r="AQ489" s="305"/>
      <c r="AR489" s="305"/>
    </row>
    <row r="490" spans="1:100" s="8" customFormat="1" ht="38.25" customHeight="1" x14ac:dyDescent="0.2">
      <c r="A490" s="319" t="s">
        <v>55</v>
      </c>
      <c r="B490" s="319"/>
      <c r="C490" s="340"/>
      <c r="D490" s="316" t="s">
        <v>2094</v>
      </c>
      <c r="E490" s="319" t="s">
        <v>118</v>
      </c>
      <c r="F490" s="312" t="s">
        <v>25</v>
      </c>
      <c r="G490" s="416" t="s">
        <v>2095</v>
      </c>
      <c r="H490" s="416" t="s">
        <v>1915</v>
      </c>
      <c r="I490" s="381">
        <v>3235000</v>
      </c>
      <c r="J490" s="278">
        <f>-K2333/0.0833333333333333</f>
        <v>0</v>
      </c>
      <c r="K490" s="278"/>
      <c r="L490" s="279">
        <v>43558</v>
      </c>
      <c r="M490" s="279">
        <v>43495</v>
      </c>
      <c r="N490" s="323">
        <v>44652</v>
      </c>
      <c r="O490" s="294">
        <f>YEAR(N490)</f>
        <v>2022</v>
      </c>
      <c r="P490" s="294">
        <f>MONTH(N490)</f>
        <v>4</v>
      </c>
      <c r="Q490" s="286" t="str">
        <f>IF(P490&gt;9,CONCATENATE(O490,P490),CONCATENATE(O490,"0",P490))</f>
        <v>202204</v>
      </c>
      <c r="R490" s="275">
        <v>0</v>
      </c>
      <c r="S490" s="281">
        <v>0</v>
      </c>
      <c r="T490" s="281">
        <v>0</v>
      </c>
      <c r="U490" s="416"/>
      <c r="V490" s="315"/>
      <c r="W490" s="313"/>
      <c r="X490" s="315"/>
      <c r="Y49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0" s="313"/>
      <c r="AA490" s="313"/>
      <c r="AB490" s="313"/>
      <c r="AC490" s="313"/>
      <c r="AD490" s="313"/>
      <c r="AE490" s="313"/>
      <c r="AF490" s="313"/>
      <c r="AG490" s="313"/>
      <c r="AH490" s="313"/>
      <c r="AI490" s="313"/>
      <c r="AJ490" s="313"/>
      <c r="AK490" s="313"/>
      <c r="AL490" s="313"/>
      <c r="AM490" s="313"/>
      <c r="AN490" s="313"/>
      <c r="AO490" s="313"/>
      <c r="AP490" s="313"/>
      <c r="AQ490" s="313"/>
      <c r="AR490" s="313"/>
    </row>
    <row r="491" spans="1:100" s="8" customFormat="1" ht="38.25" customHeight="1" x14ac:dyDescent="0.2">
      <c r="A491" s="319" t="s">
        <v>55</v>
      </c>
      <c r="B491" s="328"/>
      <c r="C491" s="320"/>
      <c r="D491" s="327" t="s">
        <v>2275</v>
      </c>
      <c r="E491" s="319" t="s">
        <v>118</v>
      </c>
      <c r="F491" s="317" t="s">
        <v>2276</v>
      </c>
      <c r="G491" s="423" t="s">
        <v>2277</v>
      </c>
      <c r="H491" s="423" t="s">
        <v>148</v>
      </c>
      <c r="I491" s="383">
        <v>75000</v>
      </c>
      <c r="J491" s="321">
        <f>-K2375/0.0833333333333333</f>
        <v>0</v>
      </c>
      <c r="K491" s="321"/>
      <c r="L491" s="318">
        <v>43572</v>
      </c>
      <c r="M491" s="318">
        <v>43572</v>
      </c>
      <c r="N491" s="318">
        <v>44667</v>
      </c>
      <c r="O491" s="324">
        <f>YEAR(N491)</f>
        <v>2022</v>
      </c>
      <c r="P491" s="324">
        <f>MONTH(N491)</f>
        <v>4</v>
      </c>
      <c r="Q491" s="325" t="str">
        <f>IF(P491&gt;9,CONCATENATE(O491,P491),CONCATENATE(O491,"0",P491))</f>
        <v>202204</v>
      </c>
      <c r="R491" s="275">
        <v>0</v>
      </c>
      <c r="S491" s="326">
        <v>0</v>
      </c>
      <c r="T491" s="326">
        <v>0</v>
      </c>
      <c r="U491" s="415"/>
      <c r="V491" s="306"/>
      <c r="W491" s="305"/>
      <c r="X491" s="306"/>
      <c r="Y49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1" s="305"/>
      <c r="AA491" s="305"/>
      <c r="AB491" s="305"/>
      <c r="AC491" s="305"/>
      <c r="AD491" s="305"/>
      <c r="AE491" s="305"/>
      <c r="AF491" s="305"/>
      <c r="AG491" s="305"/>
      <c r="AH491" s="305"/>
      <c r="AI491" s="305"/>
      <c r="AJ491" s="305"/>
      <c r="AK491" s="305"/>
      <c r="AL491" s="305"/>
      <c r="AM491" s="305"/>
      <c r="AN491" s="305"/>
      <c r="AO491" s="305"/>
      <c r="AP491" s="305"/>
      <c r="AQ491" s="305"/>
      <c r="AR491" s="305"/>
    </row>
    <row r="492" spans="1:100" s="8" customFormat="1" ht="38.25" customHeight="1" x14ac:dyDescent="0.2">
      <c r="A492" s="319" t="s">
        <v>55</v>
      </c>
      <c r="B492" s="328"/>
      <c r="C492" s="320"/>
      <c r="D492" s="327" t="s">
        <v>2223</v>
      </c>
      <c r="E492" s="319" t="s">
        <v>118</v>
      </c>
      <c r="F492" s="312" t="s">
        <v>2224</v>
      </c>
      <c r="G492" s="415" t="s">
        <v>2225</v>
      </c>
      <c r="H492" s="449" t="s">
        <v>2226</v>
      </c>
      <c r="I492" s="379">
        <v>500000</v>
      </c>
      <c r="J492" s="321">
        <f>-K2365/0.0833333333333333</f>
        <v>0</v>
      </c>
      <c r="K492" s="321"/>
      <c r="L492" s="322">
        <v>43565</v>
      </c>
      <c r="M492" s="322">
        <v>43580</v>
      </c>
      <c r="N492" s="323">
        <v>44675</v>
      </c>
      <c r="O492" s="324">
        <f>YEAR(N492)</f>
        <v>2022</v>
      </c>
      <c r="P492" s="324">
        <f>MONTH(N492)</f>
        <v>4</v>
      </c>
      <c r="Q492" s="325" t="str">
        <f>IF(P492&gt;9,CONCATENATE(O492,P492),CONCATENATE(O492,"0",P492))</f>
        <v>202204</v>
      </c>
      <c r="R492" s="311">
        <v>0</v>
      </c>
      <c r="S492" s="326">
        <v>0</v>
      </c>
      <c r="T492" s="326">
        <v>0</v>
      </c>
      <c r="U492" s="415"/>
      <c r="V492" s="306"/>
      <c r="W492" s="305"/>
      <c r="X492" s="306"/>
      <c r="Y49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2" s="305"/>
      <c r="AA492" s="305"/>
      <c r="AB492" s="305"/>
      <c r="AC492" s="305"/>
      <c r="AD492" s="305"/>
      <c r="AE492" s="305"/>
      <c r="AF492" s="305"/>
      <c r="AG492" s="305"/>
      <c r="AH492" s="305"/>
      <c r="AI492" s="305"/>
      <c r="AJ492" s="305"/>
      <c r="AK492" s="305"/>
      <c r="AL492" s="305"/>
      <c r="AM492" s="305"/>
      <c r="AN492" s="305"/>
      <c r="AO492" s="305"/>
      <c r="AP492" s="305"/>
      <c r="AQ492" s="305"/>
      <c r="AR492" s="305"/>
    </row>
    <row r="493" spans="1:100" s="8" customFormat="1" ht="38.25" customHeight="1" x14ac:dyDescent="0.2">
      <c r="A493" s="316" t="s">
        <v>55</v>
      </c>
      <c r="B493" s="328"/>
      <c r="C493" s="320"/>
      <c r="D493" s="327" t="s">
        <v>2393</v>
      </c>
      <c r="E493" s="316" t="s">
        <v>118</v>
      </c>
      <c r="F493" s="447" t="s">
        <v>2394</v>
      </c>
      <c r="G493" s="431" t="s">
        <v>2395</v>
      </c>
      <c r="H493" s="431" t="s">
        <v>1914</v>
      </c>
      <c r="I493" s="466">
        <v>430000</v>
      </c>
      <c r="J493" s="321">
        <f>-K2406/0.0833333333333333</f>
        <v>0</v>
      </c>
      <c r="K493" s="321"/>
      <c r="L493" s="467">
        <v>43600</v>
      </c>
      <c r="M493" s="467">
        <v>43616</v>
      </c>
      <c r="N493" s="318">
        <v>44711</v>
      </c>
      <c r="O493" s="324">
        <f>YEAR(N493)</f>
        <v>2022</v>
      </c>
      <c r="P493" s="324">
        <f>MONTH(N493)</f>
        <v>5</v>
      </c>
      <c r="Q493" s="325" t="str">
        <f>IF(P493&gt;9,CONCATENATE(O493,P493),CONCATENATE(O493,"0",P493))</f>
        <v>202205</v>
      </c>
      <c r="R493" s="343">
        <v>0</v>
      </c>
      <c r="S493" s="468">
        <v>0</v>
      </c>
      <c r="T493" s="468">
        <v>0</v>
      </c>
      <c r="U493" s="431"/>
      <c r="V493" s="306"/>
      <c r="W493" s="305"/>
      <c r="X493" s="306"/>
      <c r="Y49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3" s="305"/>
      <c r="AA493" s="305"/>
      <c r="AB493" s="305"/>
      <c r="AC493" s="305"/>
      <c r="AD493" s="305"/>
      <c r="AE493" s="305"/>
      <c r="AF493" s="305"/>
      <c r="AG493" s="305"/>
      <c r="AH493" s="305"/>
      <c r="AI493" s="305"/>
      <c r="AJ493" s="305"/>
      <c r="AK493" s="305"/>
      <c r="AL493" s="305"/>
      <c r="AM493" s="305"/>
      <c r="AN493" s="305"/>
      <c r="AO493" s="305"/>
      <c r="AP493" s="305"/>
      <c r="AQ493" s="305"/>
      <c r="AR493" s="305"/>
    </row>
    <row r="494" spans="1:100" s="8" customFormat="1" ht="38.25" customHeight="1" x14ac:dyDescent="0.2">
      <c r="A494" s="319" t="s">
        <v>55</v>
      </c>
      <c r="B494" s="328"/>
      <c r="C494" s="320"/>
      <c r="D494" s="327" t="s">
        <v>2273</v>
      </c>
      <c r="E494" s="319" t="s">
        <v>118</v>
      </c>
      <c r="F494" s="312" t="s">
        <v>25</v>
      </c>
      <c r="G494" s="415" t="s">
        <v>2274</v>
      </c>
      <c r="H494" s="415" t="s">
        <v>1377</v>
      </c>
      <c r="I494" s="379">
        <v>6000000</v>
      </c>
      <c r="J494" s="321">
        <f>-K2378/0.0833333333333333</f>
        <v>0</v>
      </c>
      <c r="K494" s="321"/>
      <c r="L494" s="322">
        <v>43572</v>
      </c>
      <c r="M494" s="322">
        <v>43616</v>
      </c>
      <c r="N494" s="323">
        <v>44711</v>
      </c>
      <c r="O494" s="324">
        <f>YEAR(N494)</f>
        <v>2022</v>
      </c>
      <c r="P494" s="324">
        <f>MONTH(N494)</f>
        <v>5</v>
      </c>
      <c r="Q494" s="325" t="str">
        <f>IF(P494&gt;9,CONCATENATE(O494,P494),CONCATENATE(O494,"0",P494))</f>
        <v>202205</v>
      </c>
      <c r="R494" s="311">
        <v>0</v>
      </c>
      <c r="S494" s="326">
        <v>0</v>
      </c>
      <c r="T494" s="326">
        <v>0</v>
      </c>
      <c r="U494" s="415"/>
      <c r="V494" s="306"/>
      <c r="W494" s="305"/>
      <c r="X494" s="306"/>
      <c r="Y49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4" s="305"/>
      <c r="AA494" s="305"/>
      <c r="AB494" s="305"/>
      <c r="AC494" s="305"/>
      <c r="AD494" s="305"/>
      <c r="AE494" s="305"/>
      <c r="AF494" s="305"/>
      <c r="AG494" s="305"/>
      <c r="AH494" s="305"/>
      <c r="AI494" s="305"/>
      <c r="AJ494" s="305"/>
      <c r="AK494" s="305"/>
      <c r="AL494" s="305"/>
      <c r="AM494" s="305"/>
      <c r="AN494" s="305"/>
      <c r="AO494" s="305"/>
      <c r="AP494" s="305"/>
      <c r="AQ494" s="305"/>
      <c r="AR494" s="305"/>
    </row>
    <row r="495" spans="1:100" s="8" customFormat="1" ht="38.25" customHeight="1" x14ac:dyDescent="0.2">
      <c r="A495" s="319" t="s">
        <v>55</v>
      </c>
      <c r="B495" s="319"/>
      <c r="C495" s="340"/>
      <c r="D495" s="316" t="s">
        <v>2269</v>
      </c>
      <c r="E495" s="319" t="s">
        <v>118</v>
      </c>
      <c r="F495" s="277" t="s">
        <v>2270</v>
      </c>
      <c r="G495" s="416" t="s">
        <v>2271</v>
      </c>
      <c r="H495" s="416" t="s">
        <v>2272</v>
      </c>
      <c r="I495" s="381">
        <v>3798000</v>
      </c>
      <c r="J495" s="278">
        <f>-K2378/0.0833333333333333</f>
        <v>0</v>
      </c>
      <c r="K495" s="278"/>
      <c r="L495" s="279">
        <v>43572</v>
      </c>
      <c r="M495" s="279">
        <v>43616</v>
      </c>
      <c r="N495" s="280">
        <v>44711</v>
      </c>
      <c r="O495" s="294">
        <f>YEAR(N495)</f>
        <v>2022</v>
      </c>
      <c r="P495" s="294">
        <f>MONTH(N495)</f>
        <v>5</v>
      </c>
      <c r="Q495" s="286" t="str">
        <f>IF(P495&gt;9,CONCATENATE(O495,P495),CONCATENATE(O495,"0",P495))</f>
        <v>202205</v>
      </c>
      <c r="R495" s="275">
        <v>0</v>
      </c>
      <c r="S495" s="281">
        <v>0</v>
      </c>
      <c r="T495" s="281">
        <v>0</v>
      </c>
      <c r="U495" s="416"/>
      <c r="V495" s="315"/>
      <c r="W495" s="313"/>
      <c r="X495" s="315"/>
      <c r="Y49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5" s="313"/>
      <c r="AA495" s="313"/>
      <c r="AB495" s="313"/>
      <c r="AC495" s="313"/>
      <c r="AD495" s="313"/>
      <c r="AE495" s="313"/>
      <c r="AF495" s="313"/>
      <c r="AG495" s="313"/>
      <c r="AH495" s="313"/>
      <c r="AI495" s="313"/>
      <c r="AJ495" s="313"/>
      <c r="AK495" s="313"/>
      <c r="AL495" s="313"/>
      <c r="AM495" s="313"/>
      <c r="AN495" s="313"/>
      <c r="AO495" s="313"/>
      <c r="AP495" s="313"/>
      <c r="AQ495" s="313"/>
      <c r="AR495" s="313"/>
    </row>
    <row r="496" spans="1:100" s="8" customFormat="1" ht="38.25" customHeight="1" x14ac:dyDescent="0.2">
      <c r="A496" s="316" t="s">
        <v>55</v>
      </c>
      <c r="B496" s="328"/>
      <c r="C496" s="320"/>
      <c r="D496" s="327" t="s">
        <v>2388</v>
      </c>
      <c r="E496" s="316" t="s">
        <v>118</v>
      </c>
      <c r="F496" s="447" t="s">
        <v>2389</v>
      </c>
      <c r="G496" s="431" t="s">
        <v>381</v>
      </c>
      <c r="H496" s="431" t="s">
        <v>1551</v>
      </c>
      <c r="I496" s="466">
        <v>3000000</v>
      </c>
      <c r="J496" s="321">
        <f>-K2407/0.0833333333333333</f>
        <v>0</v>
      </c>
      <c r="K496" s="321"/>
      <c r="L496" s="467">
        <v>43600</v>
      </c>
      <c r="M496" s="467">
        <v>43617</v>
      </c>
      <c r="N496" s="318">
        <v>44712</v>
      </c>
      <c r="O496" s="324">
        <f>YEAR(N496)</f>
        <v>2022</v>
      </c>
      <c r="P496" s="324">
        <f>MONTH(N496)</f>
        <v>5</v>
      </c>
      <c r="Q496" s="325" t="str">
        <f>IF(P496&gt;9,CONCATENATE(O496,P496),CONCATENATE(O496,"0",P496))</f>
        <v>202205</v>
      </c>
      <c r="R496" s="343">
        <v>0</v>
      </c>
      <c r="S496" s="468">
        <v>0</v>
      </c>
      <c r="T496" s="468">
        <v>0</v>
      </c>
      <c r="U496" s="431"/>
      <c r="V496" s="306"/>
      <c r="W496" s="305"/>
      <c r="X496" s="306"/>
      <c r="Y49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6" s="305"/>
      <c r="AA496" s="305"/>
      <c r="AB496" s="305"/>
      <c r="AC496" s="305"/>
      <c r="AD496" s="305"/>
      <c r="AE496" s="305"/>
      <c r="AF496" s="305"/>
      <c r="AG496" s="305"/>
      <c r="AH496" s="305"/>
      <c r="AI496" s="305"/>
      <c r="AJ496" s="305"/>
      <c r="AK496" s="305"/>
      <c r="AL496" s="305"/>
      <c r="AM496" s="305"/>
      <c r="AN496" s="305"/>
      <c r="AO496" s="305"/>
      <c r="AP496" s="305"/>
      <c r="AQ496" s="305"/>
      <c r="AR496" s="305"/>
    </row>
    <row r="497" spans="1:44" s="8" customFormat="1" ht="38.25" customHeight="1" x14ac:dyDescent="0.2">
      <c r="A497" s="316" t="s">
        <v>55</v>
      </c>
      <c r="B497" s="328"/>
      <c r="C497" s="320"/>
      <c r="D497" s="327" t="s">
        <v>2472</v>
      </c>
      <c r="E497" s="327" t="s">
        <v>118</v>
      </c>
      <c r="F497" s="447" t="s">
        <v>25</v>
      </c>
      <c r="G497" s="431" t="s">
        <v>2473</v>
      </c>
      <c r="H497" s="431" t="s">
        <v>2474</v>
      </c>
      <c r="I497" s="466">
        <v>2000000</v>
      </c>
      <c r="J497" s="321">
        <f>-K2426/0.0833333333333333</f>
        <v>0</v>
      </c>
      <c r="K497" s="321"/>
      <c r="L497" s="467">
        <v>43663</v>
      </c>
      <c r="M497" s="467">
        <v>43643</v>
      </c>
      <c r="N497" s="318">
        <v>44738</v>
      </c>
      <c r="O497" s="324">
        <f>YEAR(N497)</f>
        <v>2022</v>
      </c>
      <c r="P497" s="324">
        <f>MONTH(N497)</f>
        <v>6</v>
      </c>
      <c r="Q497" s="325" t="str">
        <f>IF(P497&gt;9,CONCATENATE(O497,P497),CONCATENATE(O497,"0",P497))</f>
        <v>202206</v>
      </c>
      <c r="R497" s="343">
        <v>0</v>
      </c>
      <c r="S497" s="468">
        <v>0</v>
      </c>
      <c r="T497" s="468">
        <v>0</v>
      </c>
      <c r="U497" s="431"/>
      <c r="V497" s="306"/>
      <c r="W497" s="305"/>
      <c r="X497" s="306"/>
      <c r="Y49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7" s="305"/>
      <c r="AA497" s="305"/>
      <c r="AB497" s="305"/>
      <c r="AC497" s="305"/>
      <c r="AD497" s="305"/>
      <c r="AE497" s="305"/>
      <c r="AF497" s="305"/>
      <c r="AG497" s="305"/>
      <c r="AH497" s="305"/>
      <c r="AI497" s="305"/>
      <c r="AJ497" s="305"/>
      <c r="AK497" s="305"/>
      <c r="AL497" s="305"/>
      <c r="AM497" s="305"/>
      <c r="AN497" s="305"/>
      <c r="AO497" s="305"/>
      <c r="AP497" s="305"/>
      <c r="AQ497" s="305"/>
      <c r="AR497" s="305"/>
    </row>
    <row r="498" spans="1:44" s="8" customFormat="1" ht="38.25" customHeight="1" x14ac:dyDescent="0.2">
      <c r="A498" s="316" t="s">
        <v>55</v>
      </c>
      <c r="B498" s="328"/>
      <c r="C498" s="320"/>
      <c r="D498" s="327" t="s">
        <v>2560</v>
      </c>
      <c r="E498" s="316" t="s">
        <v>118</v>
      </c>
      <c r="F498" s="447" t="s">
        <v>25</v>
      </c>
      <c r="G498" s="431" t="s">
        <v>2561</v>
      </c>
      <c r="H498" s="431" t="s">
        <v>2562</v>
      </c>
      <c r="I498" s="466">
        <v>300000</v>
      </c>
      <c r="J498" s="321">
        <f>-K2447/0.0833333333333333</f>
        <v>0</v>
      </c>
      <c r="K498" s="321"/>
      <c r="L498" s="467">
        <v>43614</v>
      </c>
      <c r="M498" s="467">
        <v>43647</v>
      </c>
      <c r="N498" s="318">
        <v>44742</v>
      </c>
      <c r="O498" s="324">
        <f>YEAR(N498)</f>
        <v>2022</v>
      </c>
      <c r="P498" s="324">
        <f>MONTH(N498)</f>
        <v>6</v>
      </c>
      <c r="Q498" s="325" t="str">
        <f>IF(P498&gt;9,CONCATENATE(O498,P498),CONCATENATE(O498,"0",P498))</f>
        <v>202206</v>
      </c>
      <c r="R498" s="343">
        <v>0</v>
      </c>
      <c r="S498" s="468">
        <v>0</v>
      </c>
      <c r="T498" s="468">
        <v>0</v>
      </c>
      <c r="U498" s="431"/>
      <c r="V498" s="306"/>
      <c r="W498" s="305"/>
      <c r="X498" s="306"/>
      <c r="Y49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8" s="305"/>
      <c r="AA498" s="305"/>
      <c r="AB498" s="305"/>
      <c r="AC498" s="305"/>
      <c r="AD498" s="305"/>
      <c r="AE498" s="305"/>
      <c r="AF498" s="305"/>
      <c r="AG498" s="305"/>
      <c r="AH498" s="305"/>
      <c r="AI498" s="305"/>
      <c r="AJ498" s="305"/>
      <c r="AK498" s="305"/>
      <c r="AL498" s="305"/>
      <c r="AM498" s="305"/>
      <c r="AN498" s="305"/>
      <c r="AO498" s="305"/>
      <c r="AP498" s="305"/>
      <c r="AQ498" s="305"/>
      <c r="AR498" s="305"/>
    </row>
    <row r="499" spans="1:44" s="8" customFormat="1" ht="38.25" customHeight="1" x14ac:dyDescent="0.2">
      <c r="A499" s="316" t="s">
        <v>55</v>
      </c>
      <c r="B499" s="328"/>
      <c r="C499" s="320"/>
      <c r="D499" s="327" t="s">
        <v>2521</v>
      </c>
      <c r="E499" s="327" t="s">
        <v>118</v>
      </c>
      <c r="F499" s="447" t="s">
        <v>2522</v>
      </c>
      <c r="G499" s="431" t="s">
        <v>2523</v>
      </c>
      <c r="H499" s="431" t="s">
        <v>2524</v>
      </c>
      <c r="I499" s="466">
        <v>1500000</v>
      </c>
      <c r="J499" s="321">
        <f>-K2436/0.0833333333333333</f>
        <v>0</v>
      </c>
      <c r="K499" s="321"/>
      <c r="L499" s="467">
        <v>43670</v>
      </c>
      <c r="M499" s="467">
        <v>43656</v>
      </c>
      <c r="N499" s="318">
        <v>44761</v>
      </c>
      <c r="O499" s="324">
        <f>YEAR(N499)</f>
        <v>2022</v>
      </c>
      <c r="P499" s="324">
        <f>MONTH(N499)</f>
        <v>7</v>
      </c>
      <c r="Q499" s="325" t="str">
        <f>IF(P499&gt;9,CONCATENATE(O499,P499),CONCATENATE(O499,"0",P499))</f>
        <v>202207</v>
      </c>
      <c r="R499" s="343">
        <v>0</v>
      </c>
      <c r="S499" s="468">
        <v>0</v>
      </c>
      <c r="T499" s="468">
        <v>0</v>
      </c>
      <c r="U499" s="431"/>
      <c r="V499" s="306"/>
      <c r="W499" s="305"/>
      <c r="X499" s="306"/>
      <c r="Y49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9" s="305"/>
      <c r="AA499" s="305"/>
      <c r="AB499" s="305"/>
      <c r="AC499" s="305"/>
      <c r="AD499" s="305"/>
      <c r="AE499" s="305"/>
      <c r="AF499" s="305"/>
      <c r="AG499" s="305"/>
      <c r="AH499" s="305"/>
      <c r="AI499" s="305"/>
      <c r="AJ499" s="305"/>
      <c r="AK499" s="305"/>
      <c r="AL499" s="305"/>
      <c r="AM499" s="305"/>
      <c r="AN499" s="305"/>
      <c r="AO499" s="305"/>
      <c r="AP499" s="305"/>
      <c r="AQ499" s="305"/>
      <c r="AR499" s="305"/>
    </row>
    <row r="500" spans="1:44" s="8" customFormat="1" ht="38.25" customHeight="1" x14ac:dyDescent="0.2">
      <c r="A500" s="316" t="s">
        <v>55</v>
      </c>
      <c r="B500" s="328"/>
      <c r="C500" s="320"/>
      <c r="D500" s="327" t="s">
        <v>2728</v>
      </c>
      <c r="E500" s="316" t="s">
        <v>118</v>
      </c>
      <c r="F500" s="447" t="s">
        <v>2731</v>
      </c>
      <c r="G500" s="431" t="s">
        <v>2732</v>
      </c>
      <c r="H500" s="431" t="s">
        <v>2733</v>
      </c>
      <c r="I500" s="466">
        <v>200000</v>
      </c>
      <c r="J500" s="321">
        <f>-K2496/0.0833333333333333</f>
        <v>0</v>
      </c>
      <c r="K500" s="321"/>
      <c r="L500" s="467">
        <v>43642</v>
      </c>
      <c r="M500" s="467">
        <v>43672</v>
      </c>
      <c r="N500" s="318">
        <v>44767</v>
      </c>
      <c r="O500" s="324">
        <f>YEAR(N500)</f>
        <v>2022</v>
      </c>
      <c r="P500" s="324">
        <f>MONTH(N500)</f>
        <v>7</v>
      </c>
      <c r="Q500" s="325" t="str">
        <f>IF(P500&gt;9,CONCATENATE(O500,P500),CONCATENATE(O500,"0",P500))</f>
        <v>202207</v>
      </c>
      <c r="R500" s="343">
        <v>0</v>
      </c>
      <c r="S500" s="468">
        <v>0</v>
      </c>
      <c r="T500" s="468">
        <v>0</v>
      </c>
      <c r="U500" s="431"/>
      <c r="V500" s="306"/>
      <c r="W500" s="305"/>
      <c r="X500" s="306"/>
      <c r="Y50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0" s="305"/>
      <c r="AA500" s="305"/>
      <c r="AB500" s="305"/>
      <c r="AC500" s="305"/>
      <c r="AD500" s="305"/>
      <c r="AE500" s="305"/>
      <c r="AF500" s="305"/>
      <c r="AG500" s="305"/>
      <c r="AH500" s="305"/>
      <c r="AI500" s="305"/>
      <c r="AJ500" s="305"/>
      <c r="AK500" s="305"/>
      <c r="AL500" s="305"/>
      <c r="AM500" s="305"/>
      <c r="AN500" s="305"/>
      <c r="AO500" s="305"/>
      <c r="AP500" s="305"/>
      <c r="AQ500" s="305"/>
      <c r="AR500" s="305"/>
    </row>
    <row r="501" spans="1:44" s="8" customFormat="1" ht="38.25" customHeight="1" x14ac:dyDescent="0.2">
      <c r="A501" s="316" t="s">
        <v>55</v>
      </c>
      <c r="B501" s="328"/>
      <c r="C501" s="320"/>
      <c r="D501" s="327" t="s">
        <v>2729</v>
      </c>
      <c r="E501" s="316" t="s">
        <v>118</v>
      </c>
      <c r="F501" s="447" t="s">
        <v>2731</v>
      </c>
      <c r="G501" s="431" t="s">
        <v>2732</v>
      </c>
      <c r="H501" s="431" t="s">
        <v>2734</v>
      </c>
      <c r="I501" s="466">
        <v>200000</v>
      </c>
      <c r="J501" s="321">
        <f>-K2497/0.0833333333333333</f>
        <v>0</v>
      </c>
      <c r="K501" s="321"/>
      <c r="L501" s="467">
        <v>43642</v>
      </c>
      <c r="M501" s="467">
        <v>43672</v>
      </c>
      <c r="N501" s="318">
        <v>44767</v>
      </c>
      <c r="O501" s="324">
        <f>YEAR(N501)</f>
        <v>2022</v>
      </c>
      <c r="P501" s="324">
        <f>MONTH(N501)</f>
        <v>7</v>
      </c>
      <c r="Q501" s="325" t="str">
        <f>IF(P501&gt;9,CONCATENATE(O501,P501),CONCATENATE(O501,"0",P501))</f>
        <v>202207</v>
      </c>
      <c r="R501" s="343">
        <v>0</v>
      </c>
      <c r="S501" s="468">
        <v>0</v>
      </c>
      <c r="T501" s="468">
        <v>0</v>
      </c>
      <c r="U501" s="431"/>
      <c r="V501" s="306"/>
      <c r="W501" s="305"/>
      <c r="X501" s="306"/>
      <c r="Y50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1" s="305"/>
      <c r="AA501" s="305"/>
      <c r="AB501" s="305"/>
      <c r="AC501" s="305"/>
      <c r="AD501" s="305"/>
      <c r="AE501" s="305"/>
      <c r="AF501" s="305"/>
      <c r="AG501" s="305"/>
      <c r="AH501" s="305"/>
      <c r="AI501" s="305"/>
      <c r="AJ501" s="305"/>
      <c r="AK501" s="305"/>
      <c r="AL501" s="305"/>
      <c r="AM501" s="305"/>
      <c r="AN501" s="305"/>
      <c r="AO501" s="305"/>
      <c r="AP501" s="305"/>
      <c r="AQ501" s="305"/>
      <c r="AR501" s="305"/>
    </row>
    <row r="502" spans="1:44" s="8" customFormat="1" ht="38.25" customHeight="1" x14ac:dyDescent="0.2">
      <c r="A502" s="316" t="s">
        <v>55</v>
      </c>
      <c r="B502" s="328"/>
      <c r="C502" s="320"/>
      <c r="D502" s="327" t="s">
        <v>2730</v>
      </c>
      <c r="E502" s="316" t="s">
        <v>118</v>
      </c>
      <c r="F502" s="447" t="s">
        <v>2731</v>
      </c>
      <c r="G502" s="431" t="s">
        <v>2732</v>
      </c>
      <c r="H502" s="431" t="s">
        <v>1621</v>
      </c>
      <c r="I502" s="466">
        <v>200000</v>
      </c>
      <c r="J502" s="321">
        <f>-K2498/0.0833333333333333</f>
        <v>0</v>
      </c>
      <c r="K502" s="321"/>
      <c r="L502" s="467">
        <v>43642</v>
      </c>
      <c r="M502" s="467">
        <v>43672</v>
      </c>
      <c r="N502" s="318">
        <v>44767</v>
      </c>
      <c r="O502" s="324">
        <f>YEAR(N502)</f>
        <v>2022</v>
      </c>
      <c r="P502" s="324">
        <f>MONTH(N502)</f>
        <v>7</v>
      </c>
      <c r="Q502" s="325" t="str">
        <f>IF(P502&gt;9,CONCATENATE(O502,P502),CONCATENATE(O502,"0",P502))</f>
        <v>202207</v>
      </c>
      <c r="R502" s="343">
        <v>0</v>
      </c>
      <c r="S502" s="468">
        <v>0</v>
      </c>
      <c r="T502" s="468">
        <v>0</v>
      </c>
      <c r="U502" s="431"/>
      <c r="V502" s="306"/>
      <c r="W502" s="305"/>
      <c r="X502" s="306"/>
      <c r="Y50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2" s="305"/>
      <c r="AA502" s="305"/>
      <c r="AB502" s="305"/>
      <c r="AC502" s="305"/>
      <c r="AD502" s="305"/>
      <c r="AE502" s="305"/>
      <c r="AF502" s="305"/>
      <c r="AG502" s="305"/>
      <c r="AH502" s="305"/>
      <c r="AI502" s="305"/>
      <c r="AJ502" s="305"/>
      <c r="AK502" s="305"/>
      <c r="AL502" s="305"/>
      <c r="AM502" s="305"/>
      <c r="AN502" s="305"/>
      <c r="AO502" s="305"/>
      <c r="AP502" s="305"/>
      <c r="AQ502" s="305"/>
      <c r="AR502" s="305"/>
    </row>
    <row r="503" spans="1:44" s="8" customFormat="1" ht="38.25" customHeight="1" x14ac:dyDescent="0.2">
      <c r="A503" s="316" t="s">
        <v>55</v>
      </c>
      <c r="B503" s="328"/>
      <c r="C503" s="320"/>
      <c r="D503" s="327" t="s">
        <v>2525</v>
      </c>
      <c r="E503" s="316" t="s">
        <v>118</v>
      </c>
      <c r="F503" s="447" t="s">
        <v>2527</v>
      </c>
      <c r="G503" s="431" t="s">
        <v>2528</v>
      </c>
      <c r="H503" s="431" t="s">
        <v>1384</v>
      </c>
      <c r="I503" s="466">
        <v>500000</v>
      </c>
      <c r="J503" s="321">
        <f>-K2442/0.0833333333333333</f>
        <v>0</v>
      </c>
      <c r="K503" s="321"/>
      <c r="L503" s="467">
        <v>43670</v>
      </c>
      <c r="M503" s="467">
        <v>43678</v>
      </c>
      <c r="N503" s="318">
        <v>44773</v>
      </c>
      <c r="O503" s="324">
        <f>YEAR(N503)</f>
        <v>2022</v>
      </c>
      <c r="P503" s="324">
        <f>MONTH(N503)</f>
        <v>7</v>
      </c>
      <c r="Q503" s="325" t="str">
        <f>IF(P503&gt;9,CONCATENATE(O503,P503),CONCATENATE(O503,"0",P503))</f>
        <v>202207</v>
      </c>
      <c r="R503" s="351">
        <v>0</v>
      </c>
      <c r="S503" s="468">
        <v>0</v>
      </c>
      <c r="T503" s="468">
        <v>0</v>
      </c>
      <c r="U503" s="431"/>
      <c r="V503" s="306"/>
      <c r="W503" s="305"/>
      <c r="X503" s="306"/>
      <c r="Y50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3" s="305"/>
      <c r="AA503" s="305"/>
      <c r="AB503" s="305"/>
      <c r="AC503" s="305"/>
      <c r="AD503" s="305"/>
      <c r="AE503" s="305"/>
      <c r="AF503" s="305"/>
      <c r="AG503" s="305"/>
      <c r="AH503" s="305"/>
      <c r="AI503" s="305"/>
      <c r="AJ503" s="305"/>
      <c r="AK503" s="305"/>
      <c r="AL503" s="305"/>
      <c r="AM503" s="305"/>
      <c r="AN503" s="305"/>
      <c r="AO503" s="305"/>
      <c r="AP503" s="305"/>
      <c r="AQ503" s="305"/>
      <c r="AR503" s="305"/>
    </row>
    <row r="504" spans="1:44" s="8" customFormat="1" ht="38.25" customHeight="1" x14ac:dyDescent="0.2">
      <c r="A504" s="316" t="s">
        <v>55</v>
      </c>
      <c r="B504" s="328"/>
      <c r="C504" s="320"/>
      <c r="D504" s="327" t="s">
        <v>2526</v>
      </c>
      <c r="E504" s="316" t="s">
        <v>118</v>
      </c>
      <c r="F504" s="447" t="s">
        <v>2527</v>
      </c>
      <c r="G504" s="431" t="s">
        <v>2528</v>
      </c>
      <c r="H504" s="431" t="s">
        <v>1605</v>
      </c>
      <c r="I504" s="466">
        <v>500000</v>
      </c>
      <c r="J504" s="321">
        <f>-K2442/0.0833333333333333</f>
        <v>0</v>
      </c>
      <c r="K504" s="321"/>
      <c r="L504" s="467">
        <v>43670</v>
      </c>
      <c r="M504" s="467">
        <v>43678</v>
      </c>
      <c r="N504" s="318">
        <v>44773</v>
      </c>
      <c r="O504" s="324">
        <f>YEAR(N504)</f>
        <v>2022</v>
      </c>
      <c r="P504" s="324">
        <f>MONTH(N504)</f>
        <v>7</v>
      </c>
      <c r="Q504" s="325" t="str">
        <f>IF(P504&gt;9,CONCATENATE(O504,P504),CONCATENATE(O504,"0",P504))</f>
        <v>202207</v>
      </c>
      <c r="R504" s="351">
        <v>0</v>
      </c>
      <c r="S504" s="468">
        <v>0</v>
      </c>
      <c r="T504" s="468">
        <v>0</v>
      </c>
      <c r="U504" s="431"/>
      <c r="V504" s="306"/>
      <c r="W504" s="305"/>
      <c r="X504" s="306"/>
      <c r="Y50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4" s="305"/>
      <c r="AA504" s="305"/>
      <c r="AB504" s="305"/>
      <c r="AC504" s="305"/>
      <c r="AD504" s="305"/>
      <c r="AE504" s="305"/>
      <c r="AF504" s="305"/>
      <c r="AG504" s="305"/>
      <c r="AH504" s="305"/>
      <c r="AI504" s="305"/>
      <c r="AJ504" s="305"/>
      <c r="AK504" s="305"/>
      <c r="AL504" s="305"/>
      <c r="AM504" s="305"/>
      <c r="AN504" s="305"/>
      <c r="AO504" s="305"/>
      <c r="AP504" s="305"/>
      <c r="AQ504" s="305"/>
      <c r="AR504" s="305"/>
    </row>
    <row r="505" spans="1:44" s="8" customFormat="1" ht="38.25" customHeight="1" x14ac:dyDescent="0.2">
      <c r="A505" s="319" t="s">
        <v>55</v>
      </c>
      <c r="B505" s="328"/>
      <c r="C505" s="320"/>
      <c r="D505" s="327" t="s">
        <v>1453</v>
      </c>
      <c r="E505" s="328" t="s">
        <v>1292</v>
      </c>
      <c r="F505" s="277" t="s">
        <v>20</v>
      </c>
      <c r="G505" s="415" t="s">
        <v>1454</v>
      </c>
      <c r="H505" s="415" t="s">
        <v>1455</v>
      </c>
      <c r="I505" s="379">
        <v>2500000</v>
      </c>
      <c r="J505" s="321">
        <f>-K2128/0.0833333333333333</f>
        <v>0</v>
      </c>
      <c r="K505" s="321"/>
      <c r="L505" s="322">
        <v>43047</v>
      </c>
      <c r="M505" s="322">
        <v>43047</v>
      </c>
      <c r="N505" s="323">
        <v>44872</v>
      </c>
      <c r="O505" s="324">
        <f>YEAR(N505)</f>
        <v>2022</v>
      </c>
      <c r="P505" s="324">
        <f>MONTH(N505)</f>
        <v>11</v>
      </c>
      <c r="Q505" s="325" t="str">
        <f>IF(P505&gt;9,CONCATENATE(O505,P505),CONCATENATE(O505,"0",P505))</f>
        <v>202211</v>
      </c>
      <c r="R505" s="311">
        <v>0</v>
      </c>
      <c r="S505" s="326">
        <v>0</v>
      </c>
      <c r="T505" s="326">
        <v>0</v>
      </c>
      <c r="U505" s="415"/>
      <c r="V505" s="306"/>
      <c r="W505" s="305"/>
      <c r="X505" s="306"/>
      <c r="Y50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5" s="305"/>
      <c r="AA505" s="306"/>
      <c r="AB505" s="306"/>
      <c r="AC505" s="306"/>
      <c r="AD505" s="306"/>
      <c r="AE505" s="306"/>
      <c r="AF505" s="306"/>
      <c r="AG505" s="306"/>
      <c r="AH505" s="306"/>
      <c r="AI505" s="306"/>
      <c r="AJ505" s="306"/>
      <c r="AK505" s="306"/>
      <c r="AL505" s="306"/>
      <c r="AM505" s="306"/>
      <c r="AN505" s="306"/>
      <c r="AO505" s="306"/>
      <c r="AP505" s="306"/>
      <c r="AQ505" s="306"/>
      <c r="AR505" s="306"/>
    </row>
    <row r="506" spans="1:44" s="8" customFormat="1" ht="38.25" customHeight="1" x14ac:dyDescent="0.2">
      <c r="A506" s="319" t="s">
        <v>55</v>
      </c>
      <c r="B506" s="328"/>
      <c r="C506" s="320"/>
      <c r="D506" s="327" t="s">
        <v>1122</v>
      </c>
      <c r="E506" s="314" t="s">
        <v>118</v>
      </c>
      <c r="F506" s="312" t="s">
        <v>1123</v>
      </c>
      <c r="G506" s="415" t="s">
        <v>1124</v>
      </c>
      <c r="H506" s="415" t="s">
        <v>442</v>
      </c>
      <c r="I506" s="383">
        <v>1500000</v>
      </c>
      <c r="J506" s="335">
        <f>-K2119/0.0833333333333333</f>
        <v>0</v>
      </c>
      <c r="K506" s="335"/>
      <c r="L506" s="322">
        <v>43075</v>
      </c>
      <c r="M506" s="322">
        <v>43075</v>
      </c>
      <c r="N506" s="323">
        <v>44900</v>
      </c>
      <c r="O506" s="324">
        <f>YEAR(N506)</f>
        <v>2022</v>
      </c>
      <c r="P506" s="324">
        <f>MONTH(N506)</f>
        <v>12</v>
      </c>
      <c r="Q506" s="325" t="str">
        <f>IF(P506&gt;9,CONCATENATE(O506,P506),CONCATENATE(O506,"0",P506))</f>
        <v>202212</v>
      </c>
      <c r="R506" s="311">
        <v>0</v>
      </c>
      <c r="S506" s="326">
        <v>0</v>
      </c>
      <c r="T506" s="326">
        <v>0</v>
      </c>
      <c r="U506" s="415"/>
      <c r="V506" s="306"/>
      <c r="W506" s="305"/>
      <c r="X506" s="306"/>
      <c r="Y50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6" s="352"/>
      <c r="AA506" s="305"/>
      <c r="AB506" s="305"/>
      <c r="AC506" s="305"/>
      <c r="AD506" s="305"/>
      <c r="AE506" s="305"/>
      <c r="AF506" s="305"/>
      <c r="AG506" s="305"/>
      <c r="AH506" s="305"/>
      <c r="AI506" s="305"/>
      <c r="AJ506" s="305"/>
      <c r="AK506" s="305"/>
      <c r="AL506" s="305"/>
      <c r="AM506" s="305"/>
      <c r="AN506" s="305"/>
      <c r="AO506" s="305"/>
      <c r="AP506" s="305"/>
      <c r="AQ506" s="305"/>
      <c r="AR506" s="306"/>
    </row>
    <row r="507" spans="1:44" s="8" customFormat="1" ht="38.25" customHeight="1" x14ac:dyDescent="0.2">
      <c r="A507" s="319" t="s">
        <v>55</v>
      </c>
      <c r="B507" s="328"/>
      <c r="C507" s="320"/>
      <c r="D507" s="327" t="s">
        <v>1472</v>
      </c>
      <c r="E507" s="328" t="s">
        <v>117</v>
      </c>
      <c r="F507" s="312" t="s">
        <v>1473</v>
      </c>
      <c r="G507" s="415" t="s">
        <v>1474</v>
      </c>
      <c r="H507" s="415" t="s">
        <v>1475</v>
      </c>
      <c r="I507" s="379">
        <v>300000</v>
      </c>
      <c r="J507" s="321">
        <f>-K2131/0.0833333333333333</f>
        <v>0</v>
      </c>
      <c r="K507" s="321"/>
      <c r="L507" s="322">
        <v>43089</v>
      </c>
      <c r="M507" s="322">
        <v>43082</v>
      </c>
      <c r="N507" s="323">
        <v>44907</v>
      </c>
      <c r="O507" s="324">
        <f>YEAR(N507)</f>
        <v>2022</v>
      </c>
      <c r="P507" s="324">
        <f>MONTH(N507)</f>
        <v>12</v>
      </c>
      <c r="Q507" s="325" t="str">
        <f>IF(P507&gt;9,CONCATENATE(O507,P507),CONCATENATE(O507,"0",P507))</f>
        <v>202212</v>
      </c>
      <c r="R507" s="311">
        <v>0</v>
      </c>
      <c r="S507" s="326">
        <v>0.02</v>
      </c>
      <c r="T507" s="326">
        <v>0.01</v>
      </c>
      <c r="U507" s="423"/>
      <c r="V507" s="306"/>
      <c r="W507" s="305"/>
      <c r="X507" s="306"/>
      <c r="Y50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7" s="305"/>
      <c r="AA507" s="306"/>
      <c r="AB507" s="306"/>
      <c r="AC507" s="306"/>
      <c r="AD507" s="306"/>
      <c r="AE507" s="306"/>
      <c r="AF507" s="306"/>
      <c r="AG507" s="306"/>
      <c r="AH507" s="306"/>
      <c r="AI507" s="306"/>
      <c r="AJ507" s="306"/>
      <c r="AK507" s="306"/>
      <c r="AL507" s="306"/>
      <c r="AM507" s="306"/>
      <c r="AN507" s="306"/>
      <c r="AO507" s="306"/>
      <c r="AP507" s="306"/>
      <c r="AQ507" s="306"/>
      <c r="AR507" s="352"/>
    </row>
    <row r="508" spans="1:44" s="8" customFormat="1" ht="38.25" customHeight="1" x14ac:dyDescent="0.2">
      <c r="A508" s="316" t="s">
        <v>55</v>
      </c>
      <c r="B508" s="328"/>
      <c r="C508" s="320"/>
      <c r="D508" s="327" t="s">
        <v>2305</v>
      </c>
      <c r="E508" s="316" t="s">
        <v>118</v>
      </c>
      <c r="F508" s="447" t="s">
        <v>2304</v>
      </c>
      <c r="G508" s="431" t="s">
        <v>2307</v>
      </c>
      <c r="H508" s="431" t="s">
        <v>1581</v>
      </c>
      <c r="I508" s="466">
        <v>350000</v>
      </c>
      <c r="J508" s="321">
        <f>-K2402/0.0833333333333333</f>
        <v>0</v>
      </c>
      <c r="K508" s="321"/>
      <c r="L508" s="467">
        <v>43586</v>
      </c>
      <c r="M508" s="467">
        <v>43678</v>
      </c>
      <c r="N508" s="318">
        <v>45138</v>
      </c>
      <c r="O508" s="324">
        <f>YEAR(N508)</f>
        <v>2023</v>
      </c>
      <c r="P508" s="324">
        <f>MONTH(N508)</f>
        <v>7</v>
      </c>
      <c r="Q508" s="325" t="str">
        <f>IF(P508&gt;9,CONCATENATE(O508,P508),CONCATENATE(O508,"0",P508))</f>
        <v>202307</v>
      </c>
      <c r="R508" s="343">
        <v>0</v>
      </c>
      <c r="S508" s="468">
        <v>0</v>
      </c>
      <c r="T508" s="468">
        <v>0</v>
      </c>
      <c r="U508" s="431"/>
      <c r="V508" s="306"/>
      <c r="W508" s="305"/>
      <c r="X508" s="306"/>
      <c r="Y50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8" s="305"/>
      <c r="AA508" s="305"/>
      <c r="AB508" s="305"/>
      <c r="AC508" s="305"/>
      <c r="AD508" s="305"/>
      <c r="AE508" s="305"/>
      <c r="AF508" s="305"/>
      <c r="AG508" s="305"/>
      <c r="AH508" s="305"/>
      <c r="AI508" s="305"/>
      <c r="AJ508" s="305"/>
      <c r="AK508" s="305"/>
      <c r="AL508" s="305"/>
      <c r="AM508" s="305"/>
      <c r="AN508" s="305"/>
      <c r="AO508" s="305"/>
      <c r="AP508" s="305"/>
      <c r="AQ508" s="305"/>
      <c r="AR508" s="305"/>
    </row>
    <row r="509" spans="1:44" s="8" customFormat="1" ht="38.25" customHeight="1" x14ac:dyDescent="0.2">
      <c r="A509" s="316" t="s">
        <v>55</v>
      </c>
      <c r="B509" s="328"/>
      <c r="C509" s="320"/>
      <c r="D509" s="327" t="s">
        <v>2306</v>
      </c>
      <c r="E509" s="316" t="s">
        <v>118</v>
      </c>
      <c r="F509" s="447" t="s">
        <v>2304</v>
      </c>
      <c r="G509" s="431" t="s">
        <v>2308</v>
      </c>
      <c r="H509" s="431" t="s">
        <v>1384</v>
      </c>
      <c r="I509" s="466">
        <v>350000</v>
      </c>
      <c r="J509" s="321">
        <f>-K2403/0.0833333333333333</f>
        <v>0</v>
      </c>
      <c r="K509" s="321"/>
      <c r="L509" s="467">
        <v>43586</v>
      </c>
      <c r="M509" s="467">
        <v>43678</v>
      </c>
      <c r="N509" s="318">
        <v>45138</v>
      </c>
      <c r="O509" s="324">
        <f>YEAR(N509)</f>
        <v>2023</v>
      </c>
      <c r="P509" s="324">
        <f>MONTH(N509)</f>
        <v>7</v>
      </c>
      <c r="Q509" s="325" t="str">
        <f>IF(P509&gt;9,CONCATENATE(O509,P509),CONCATENATE(O509,"0",P509))</f>
        <v>202307</v>
      </c>
      <c r="R509" s="343">
        <v>0</v>
      </c>
      <c r="S509" s="468">
        <v>0</v>
      </c>
      <c r="T509" s="468">
        <v>0</v>
      </c>
      <c r="U509" s="431"/>
      <c r="V509" s="306"/>
      <c r="W509" s="305"/>
      <c r="X509" s="306"/>
      <c r="Y50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9" s="305"/>
      <c r="AA509" s="305"/>
      <c r="AB509" s="305"/>
      <c r="AC509" s="305"/>
      <c r="AD509" s="305"/>
      <c r="AE509" s="305"/>
      <c r="AF509" s="305"/>
      <c r="AG509" s="305"/>
      <c r="AH509" s="305"/>
      <c r="AI509" s="305"/>
      <c r="AJ509" s="305"/>
      <c r="AK509" s="305"/>
      <c r="AL509" s="305"/>
      <c r="AM509" s="305"/>
      <c r="AN509" s="305"/>
      <c r="AO509" s="305"/>
      <c r="AP509" s="305"/>
      <c r="AQ509" s="305"/>
      <c r="AR509" s="305"/>
    </row>
    <row r="510" spans="1:44" s="8" customFormat="1" ht="38.25" customHeight="1" x14ac:dyDescent="0.2">
      <c r="A510" s="329" t="s">
        <v>1882</v>
      </c>
      <c r="B510" s="329"/>
      <c r="C510" s="320"/>
      <c r="D510" s="327" t="s">
        <v>2109</v>
      </c>
      <c r="E510" s="329" t="s">
        <v>121</v>
      </c>
      <c r="F510" s="312" t="s">
        <v>2000</v>
      </c>
      <c r="G510" s="423" t="s">
        <v>2001</v>
      </c>
      <c r="H510" s="423" t="s">
        <v>2002</v>
      </c>
      <c r="I510" s="383">
        <v>3000000</v>
      </c>
      <c r="J510" s="335">
        <f>-K2328/0.0833333333333333</f>
        <v>0</v>
      </c>
      <c r="K510" s="335"/>
      <c r="L510" s="318">
        <v>43481</v>
      </c>
      <c r="M510" s="318">
        <v>43466</v>
      </c>
      <c r="N510" s="318">
        <v>43830</v>
      </c>
      <c r="O510" s="336" t="e">
        <f>YEAR(#REF!)</f>
        <v>#REF!</v>
      </c>
      <c r="P510" s="324" t="e">
        <f>MONTH(#REF!)</f>
        <v>#REF!</v>
      </c>
      <c r="Q510" s="337" t="e">
        <f>IF(P510&gt;9,CONCATENATE(O510,P510),CONCATENATE(O510,"0",P510))</f>
        <v>#REF!</v>
      </c>
      <c r="R510" s="311" t="s">
        <v>162</v>
      </c>
      <c r="S510" s="338">
        <v>0.27</v>
      </c>
      <c r="T510" s="338">
        <v>0.04</v>
      </c>
      <c r="U510" s="415"/>
      <c r="V510" s="305"/>
      <c r="W510" s="305"/>
      <c r="X510" s="305"/>
      <c r="Y51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0" s="352"/>
      <c r="AA510" s="306"/>
      <c r="AB510" s="306"/>
      <c r="AC510" s="306"/>
      <c r="AD510" s="306"/>
      <c r="AE510" s="306"/>
      <c r="AF510" s="306"/>
      <c r="AG510" s="306"/>
      <c r="AH510" s="306"/>
      <c r="AI510" s="306"/>
      <c r="AJ510" s="306"/>
      <c r="AK510" s="306"/>
      <c r="AL510" s="306"/>
      <c r="AM510" s="306"/>
      <c r="AN510" s="306"/>
      <c r="AO510" s="306"/>
      <c r="AP510" s="306"/>
      <c r="AQ510" s="306"/>
      <c r="AR510" s="305"/>
    </row>
    <row r="511" spans="1:44" s="8" customFormat="1" ht="38.25" customHeight="1" x14ac:dyDescent="0.2">
      <c r="A511" s="329" t="s">
        <v>1882</v>
      </c>
      <c r="B511" s="328"/>
      <c r="C511" s="320"/>
      <c r="D511" s="327" t="s">
        <v>2110</v>
      </c>
      <c r="E511" s="329" t="s">
        <v>121</v>
      </c>
      <c r="F511" s="312" t="s">
        <v>2000</v>
      </c>
      <c r="G511" s="423" t="s">
        <v>2001</v>
      </c>
      <c r="H511" s="415" t="s">
        <v>2003</v>
      </c>
      <c r="I511" s="379">
        <v>2000000</v>
      </c>
      <c r="J511" s="321">
        <f>-K2318/0.0833333333333333</f>
        <v>0</v>
      </c>
      <c r="K511" s="321"/>
      <c r="L511" s="318">
        <v>43481</v>
      </c>
      <c r="M511" s="318">
        <v>43466</v>
      </c>
      <c r="N511" s="318">
        <v>43830</v>
      </c>
      <c r="O511" s="333">
        <f>YEAR(N511)</f>
        <v>2019</v>
      </c>
      <c r="P511" s="374">
        <f>MONTH(N511)</f>
        <v>12</v>
      </c>
      <c r="Q511" s="334" t="str">
        <f>IF(P511&gt;9,CONCATENATE(O511,P511),CONCATENATE(O511,"0",P511))</f>
        <v>201912</v>
      </c>
      <c r="R511" s="311" t="s">
        <v>162</v>
      </c>
      <c r="S511" s="338">
        <v>0.27</v>
      </c>
      <c r="T511" s="338">
        <v>0.04</v>
      </c>
      <c r="U511" s="415"/>
      <c r="V511" s="306"/>
      <c r="W511" s="306"/>
      <c r="X511" s="352"/>
      <c r="Y51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1" s="352"/>
      <c r="AA511" s="306"/>
      <c r="AB511" s="306"/>
      <c r="AC511" s="306"/>
      <c r="AD511" s="306"/>
      <c r="AE511" s="306"/>
      <c r="AF511" s="306"/>
      <c r="AG511" s="306"/>
      <c r="AH511" s="306"/>
      <c r="AI511" s="306"/>
      <c r="AJ511" s="306"/>
      <c r="AK511" s="306"/>
      <c r="AL511" s="306"/>
      <c r="AM511" s="306"/>
      <c r="AN511" s="306"/>
      <c r="AO511" s="306"/>
      <c r="AP511" s="306"/>
      <c r="AQ511" s="306"/>
      <c r="AR511" s="306"/>
    </row>
    <row r="512" spans="1:44" s="8" customFormat="1" ht="38.25" customHeight="1" x14ac:dyDescent="0.2">
      <c r="A512" s="329" t="s">
        <v>1882</v>
      </c>
      <c r="B512" s="328"/>
      <c r="C512" s="320"/>
      <c r="D512" s="327" t="s">
        <v>2004</v>
      </c>
      <c r="E512" s="329" t="s">
        <v>121</v>
      </c>
      <c r="F512" s="312" t="s">
        <v>2000</v>
      </c>
      <c r="G512" s="423" t="s">
        <v>2001</v>
      </c>
      <c r="H512" s="415" t="s">
        <v>2005</v>
      </c>
      <c r="I512" s="379">
        <v>3000000</v>
      </c>
      <c r="J512" s="321">
        <f>-K2319/0.0833333333333333</f>
        <v>0</v>
      </c>
      <c r="K512" s="321"/>
      <c r="L512" s="318">
        <v>43481</v>
      </c>
      <c r="M512" s="318">
        <v>43466</v>
      </c>
      <c r="N512" s="318">
        <v>43830</v>
      </c>
      <c r="O512" s="333">
        <f>YEAR(N512)</f>
        <v>2019</v>
      </c>
      <c r="P512" s="374">
        <f>MONTH(N512)</f>
        <v>12</v>
      </c>
      <c r="Q512" s="334" t="str">
        <f>IF(P512&gt;9,CONCATENATE(O512,P512),CONCATENATE(O512,"0",P512))</f>
        <v>201912</v>
      </c>
      <c r="R512" s="311" t="s">
        <v>162</v>
      </c>
      <c r="S512" s="338">
        <v>0.27</v>
      </c>
      <c r="T512" s="338">
        <v>0.04</v>
      </c>
      <c r="U512" s="415"/>
      <c r="V512" s="306"/>
      <c r="W512" s="306"/>
      <c r="X512" s="352"/>
      <c r="Y51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2" s="352"/>
      <c r="AA512" s="306"/>
      <c r="AB512" s="306"/>
      <c r="AC512" s="306"/>
      <c r="AD512" s="306"/>
      <c r="AE512" s="306"/>
      <c r="AF512" s="306"/>
      <c r="AG512" s="306"/>
      <c r="AH512" s="306"/>
      <c r="AI512" s="306"/>
      <c r="AJ512" s="306"/>
      <c r="AK512" s="306"/>
      <c r="AL512" s="306"/>
      <c r="AM512" s="306"/>
      <c r="AN512" s="306"/>
      <c r="AO512" s="306"/>
      <c r="AP512" s="306"/>
      <c r="AQ512" s="306"/>
      <c r="AR512" s="306"/>
    </row>
    <row r="513" spans="1:100" s="8" customFormat="1" ht="38.25" customHeight="1" x14ac:dyDescent="0.2">
      <c r="A513" s="329" t="s">
        <v>1882</v>
      </c>
      <c r="B513" s="328"/>
      <c r="C513" s="320"/>
      <c r="D513" s="327" t="s">
        <v>2006</v>
      </c>
      <c r="E513" s="329" t="s">
        <v>121</v>
      </c>
      <c r="F513" s="312" t="s">
        <v>2000</v>
      </c>
      <c r="G513" s="423" t="s">
        <v>2001</v>
      </c>
      <c r="H513" s="415" t="s">
        <v>2007</v>
      </c>
      <c r="I513" s="379">
        <v>2000000</v>
      </c>
      <c r="J513" s="321">
        <f>-K2320/0.0833333333333333</f>
        <v>0</v>
      </c>
      <c r="K513" s="321"/>
      <c r="L513" s="318">
        <v>43481</v>
      </c>
      <c r="M513" s="318">
        <v>43466</v>
      </c>
      <c r="N513" s="318">
        <v>43830</v>
      </c>
      <c r="O513" s="333">
        <f>YEAR(N513)</f>
        <v>2019</v>
      </c>
      <c r="P513" s="374">
        <f>MONTH(N513)</f>
        <v>12</v>
      </c>
      <c r="Q513" s="334" t="str">
        <f>IF(P513&gt;9,CONCATENATE(O513,P513),CONCATENATE(O513,"0",P513))</f>
        <v>201912</v>
      </c>
      <c r="R513" s="311" t="s">
        <v>162</v>
      </c>
      <c r="S513" s="338">
        <v>0.27</v>
      </c>
      <c r="T513" s="338">
        <v>0.04</v>
      </c>
      <c r="U513" s="415"/>
      <c r="V513" s="306"/>
      <c r="W513" s="306"/>
      <c r="X513" s="352"/>
      <c r="Y51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3" s="352"/>
      <c r="AA513" s="306"/>
      <c r="AB513" s="306"/>
      <c r="AC513" s="306"/>
      <c r="AD513" s="306"/>
      <c r="AE513" s="306"/>
      <c r="AF513" s="306"/>
      <c r="AG513" s="306"/>
      <c r="AH513" s="306"/>
      <c r="AI513" s="306"/>
      <c r="AJ513" s="306"/>
      <c r="AK513" s="306"/>
      <c r="AL513" s="306"/>
      <c r="AM513" s="306"/>
      <c r="AN513" s="306"/>
      <c r="AO513" s="306"/>
      <c r="AP513" s="306"/>
      <c r="AQ513" s="306"/>
      <c r="AR513" s="306"/>
    </row>
    <row r="514" spans="1:100" s="232" customFormat="1" ht="38.25" customHeight="1" x14ac:dyDescent="0.2">
      <c r="A514" s="329" t="s">
        <v>1882</v>
      </c>
      <c r="B514" s="328"/>
      <c r="C514" s="320"/>
      <c r="D514" s="327" t="s">
        <v>2008</v>
      </c>
      <c r="E514" s="329" t="s">
        <v>121</v>
      </c>
      <c r="F514" s="312" t="s">
        <v>2000</v>
      </c>
      <c r="G514" s="423" t="s">
        <v>2001</v>
      </c>
      <c r="H514" s="415" t="s">
        <v>64</v>
      </c>
      <c r="I514" s="379">
        <v>2000000</v>
      </c>
      <c r="J514" s="321">
        <f>-K2321/0.0833333333333333</f>
        <v>0</v>
      </c>
      <c r="K514" s="321"/>
      <c r="L514" s="318">
        <v>43481</v>
      </c>
      <c r="M514" s="318">
        <v>43466</v>
      </c>
      <c r="N514" s="318">
        <v>43830</v>
      </c>
      <c r="O514" s="333">
        <f>YEAR(N514)</f>
        <v>2019</v>
      </c>
      <c r="P514" s="374">
        <f>MONTH(N514)</f>
        <v>12</v>
      </c>
      <c r="Q514" s="334" t="str">
        <f>IF(P514&gt;9,CONCATENATE(O514,P514),CONCATENATE(O514,"0",P514))</f>
        <v>201912</v>
      </c>
      <c r="R514" s="311" t="s">
        <v>162</v>
      </c>
      <c r="S514" s="338">
        <v>0.27</v>
      </c>
      <c r="T514" s="338">
        <v>0.04</v>
      </c>
      <c r="U514" s="415"/>
      <c r="V514" s="306"/>
      <c r="W514" s="306"/>
      <c r="X514" s="352"/>
      <c r="Y51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4" s="352"/>
      <c r="AA514" s="306"/>
      <c r="AB514" s="306"/>
      <c r="AC514" s="306"/>
      <c r="AD514" s="306"/>
      <c r="AE514" s="306"/>
      <c r="AF514" s="306"/>
      <c r="AG514" s="306"/>
      <c r="AH514" s="306"/>
      <c r="AI514" s="306"/>
      <c r="AJ514" s="306"/>
      <c r="AK514" s="306"/>
      <c r="AL514" s="306"/>
      <c r="AM514" s="306"/>
      <c r="AN514" s="306"/>
      <c r="AO514" s="306"/>
      <c r="AP514" s="306"/>
      <c r="AQ514" s="306"/>
      <c r="AR514" s="306"/>
      <c r="AS514" s="233"/>
      <c r="AT514" s="233"/>
      <c r="AU514" s="233"/>
      <c r="AV514" s="233"/>
      <c r="AW514" s="233"/>
      <c r="AX514" s="233"/>
      <c r="AY514" s="233"/>
      <c r="AZ514" s="233"/>
      <c r="BA514" s="233"/>
      <c r="BB514" s="233"/>
      <c r="BC514" s="233"/>
      <c r="BD514" s="233"/>
      <c r="BE514" s="233"/>
      <c r="BF514" s="233"/>
      <c r="BG514" s="233"/>
      <c r="BH514" s="233"/>
      <c r="BI514" s="233"/>
      <c r="BJ514" s="233"/>
      <c r="BK514" s="233"/>
      <c r="BL514" s="233"/>
      <c r="BM514" s="233"/>
      <c r="BN514" s="233"/>
      <c r="BO514" s="233"/>
      <c r="BP514" s="233"/>
      <c r="BQ514" s="233"/>
      <c r="BR514" s="233"/>
      <c r="BS514" s="233"/>
      <c r="BT514" s="233"/>
      <c r="BU514" s="233"/>
      <c r="BV514" s="233"/>
      <c r="BW514" s="233"/>
      <c r="BX514" s="233"/>
      <c r="BY514" s="233"/>
      <c r="BZ514" s="233"/>
      <c r="CA514" s="233"/>
      <c r="CB514" s="233"/>
      <c r="CC514" s="233"/>
      <c r="CD514" s="233"/>
      <c r="CE514" s="233"/>
      <c r="CF514" s="233"/>
      <c r="CG514" s="233"/>
      <c r="CH514" s="233"/>
      <c r="CI514" s="233"/>
      <c r="CJ514" s="233"/>
      <c r="CK514" s="233"/>
      <c r="CL514" s="233"/>
      <c r="CM514" s="233"/>
      <c r="CN514" s="233"/>
      <c r="CO514" s="233"/>
      <c r="CP514" s="233"/>
      <c r="CQ514" s="233"/>
      <c r="CR514" s="233"/>
      <c r="CS514" s="233"/>
      <c r="CT514" s="233"/>
      <c r="CU514" s="233"/>
      <c r="CV514" s="233"/>
    </row>
    <row r="515" spans="1:100" s="8" customFormat="1" ht="38.25" customHeight="1" x14ac:dyDescent="0.2">
      <c r="A515" s="329" t="s">
        <v>1882</v>
      </c>
      <c r="B515" s="298" t="s">
        <v>309</v>
      </c>
      <c r="C515" s="328" t="s">
        <v>294</v>
      </c>
      <c r="D515" s="316" t="s">
        <v>918</v>
      </c>
      <c r="E515" s="298" t="s">
        <v>114</v>
      </c>
      <c r="F515" s="312" t="s">
        <v>438</v>
      </c>
      <c r="G515" s="423" t="s">
        <v>440</v>
      </c>
      <c r="H515" s="426" t="s">
        <v>2704</v>
      </c>
      <c r="I515" s="385">
        <v>6669600</v>
      </c>
      <c r="J515" s="261">
        <f>-K2029/0.0833333333333333</f>
        <v>0</v>
      </c>
      <c r="K515" s="261"/>
      <c r="L515" s="318">
        <v>43733</v>
      </c>
      <c r="M515" s="258">
        <v>43788</v>
      </c>
      <c r="N515" s="258">
        <v>43969</v>
      </c>
      <c r="O515" s="287">
        <f>YEAR(N515)</f>
        <v>2020</v>
      </c>
      <c r="P515" s="284">
        <f>MONTH(N515)</f>
        <v>5</v>
      </c>
      <c r="Q515" s="288" t="str">
        <f>IF(P515&gt;9,CONCATENATE(O515,P515),CONCATENATE(O515,"0",P515))</f>
        <v>202005</v>
      </c>
      <c r="R515" s="275">
        <v>0</v>
      </c>
      <c r="S515" s="246">
        <v>0</v>
      </c>
      <c r="T515" s="246">
        <v>0</v>
      </c>
      <c r="U515" s="427"/>
      <c r="V515" s="302"/>
      <c r="W515" s="302"/>
      <c r="X515" s="302"/>
      <c r="Y515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5" s="352"/>
      <c r="AA515" s="306"/>
      <c r="AB515" s="306"/>
      <c r="AC515" s="306"/>
      <c r="AD515" s="306"/>
      <c r="AE515" s="306"/>
      <c r="AF515" s="306"/>
      <c r="AG515" s="306"/>
      <c r="AH515" s="306"/>
      <c r="AI515" s="306"/>
      <c r="AJ515" s="306"/>
      <c r="AK515" s="306"/>
      <c r="AL515" s="306"/>
      <c r="AM515" s="306"/>
      <c r="AN515" s="306"/>
      <c r="AO515" s="306"/>
      <c r="AP515" s="306"/>
      <c r="AQ515" s="306"/>
      <c r="AR515" s="305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</row>
    <row r="516" spans="1:100" s="8" customFormat="1" ht="38.25" customHeight="1" x14ac:dyDescent="0.2">
      <c r="A516" s="329" t="s">
        <v>1882</v>
      </c>
      <c r="B516" s="329" t="s">
        <v>309</v>
      </c>
      <c r="C516" s="320" t="s">
        <v>294</v>
      </c>
      <c r="D516" s="316" t="s">
        <v>917</v>
      </c>
      <c r="E516" s="329" t="s">
        <v>114</v>
      </c>
      <c r="F516" s="312" t="s">
        <v>438</v>
      </c>
      <c r="G516" s="423" t="s">
        <v>440</v>
      </c>
      <c r="H516" s="423" t="s">
        <v>439</v>
      </c>
      <c r="I516" s="383">
        <v>6476500</v>
      </c>
      <c r="J516" s="335">
        <f>-K2164/0.0833333333333333</f>
        <v>0</v>
      </c>
      <c r="K516" s="335"/>
      <c r="L516" s="318">
        <v>43733</v>
      </c>
      <c r="M516" s="258">
        <v>43788</v>
      </c>
      <c r="N516" s="258">
        <v>43969</v>
      </c>
      <c r="O516" s="336">
        <f>YEAR(N516)</f>
        <v>2020</v>
      </c>
      <c r="P516" s="324">
        <f>MONTH(N516)</f>
        <v>5</v>
      </c>
      <c r="Q516" s="337" t="str">
        <f>IF(P516&gt;9,CONCATENATE(O516,P516),CONCATENATE(O516,"0",P516))</f>
        <v>202005</v>
      </c>
      <c r="R516" s="275">
        <v>0</v>
      </c>
      <c r="S516" s="338">
        <v>0</v>
      </c>
      <c r="T516" s="338">
        <v>0</v>
      </c>
      <c r="U516" s="415"/>
      <c r="V516" s="305"/>
      <c r="W516" s="305"/>
      <c r="X516" s="305"/>
      <c r="Y51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6" s="352"/>
      <c r="AA516" s="305"/>
      <c r="AB516" s="305"/>
      <c r="AC516" s="305"/>
      <c r="AD516" s="305"/>
      <c r="AE516" s="305"/>
      <c r="AF516" s="305"/>
      <c r="AG516" s="305"/>
      <c r="AH516" s="305"/>
      <c r="AI516" s="305"/>
      <c r="AJ516" s="305"/>
      <c r="AK516" s="305"/>
      <c r="AL516" s="305"/>
      <c r="AM516" s="305"/>
      <c r="AN516" s="305"/>
      <c r="AO516" s="305"/>
      <c r="AP516" s="305"/>
      <c r="AQ516" s="305"/>
      <c r="AR516" s="305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</row>
    <row r="517" spans="1:100" s="8" customFormat="1" ht="38.25" customHeight="1" x14ac:dyDescent="0.2">
      <c r="A517" s="329" t="s">
        <v>1882</v>
      </c>
      <c r="B517" s="314"/>
      <c r="C517" s="340"/>
      <c r="D517" s="316" t="s">
        <v>1160</v>
      </c>
      <c r="E517" s="314" t="s">
        <v>126</v>
      </c>
      <c r="F517" s="317" t="s">
        <v>438</v>
      </c>
      <c r="G517" s="417" t="s">
        <v>1161</v>
      </c>
      <c r="H517" s="417" t="s">
        <v>2</v>
      </c>
      <c r="I517" s="382">
        <v>2231200</v>
      </c>
      <c r="J517" s="273">
        <f>-K1928/0.0833333333333333</f>
        <v>0</v>
      </c>
      <c r="K517" s="273"/>
      <c r="L517" s="318">
        <v>43733</v>
      </c>
      <c r="M517" s="258">
        <v>43788</v>
      </c>
      <c r="N517" s="258">
        <v>43969</v>
      </c>
      <c r="O517" s="295">
        <f>YEAR(N517)</f>
        <v>2020</v>
      </c>
      <c r="P517" s="294">
        <f>MONTH(N517)</f>
        <v>5</v>
      </c>
      <c r="Q517" s="291" t="str">
        <f>IF(P517&gt;9,CONCATENATE(O517,P517),CONCATENATE(O517,"0",P517))</f>
        <v>202005</v>
      </c>
      <c r="R517" s="311">
        <v>0</v>
      </c>
      <c r="S517" s="276">
        <v>0</v>
      </c>
      <c r="T517" s="276">
        <v>0</v>
      </c>
      <c r="U517" s="417"/>
      <c r="V517" s="313"/>
      <c r="W517" s="313"/>
      <c r="X517" s="313"/>
      <c r="Y51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7" s="332"/>
      <c r="AA517" s="315"/>
      <c r="AB517" s="315"/>
      <c r="AC517" s="315"/>
      <c r="AD517" s="315"/>
      <c r="AE517" s="315"/>
      <c r="AF517" s="315"/>
      <c r="AG517" s="315"/>
      <c r="AH517" s="315"/>
      <c r="AI517" s="315"/>
      <c r="AJ517" s="315"/>
      <c r="AK517" s="315"/>
      <c r="AL517" s="315"/>
      <c r="AM517" s="315"/>
      <c r="AN517" s="315"/>
      <c r="AO517" s="315"/>
      <c r="AP517" s="315"/>
      <c r="AQ517" s="315"/>
      <c r="AR517" s="315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</row>
    <row r="518" spans="1:100" s="7" customFormat="1" ht="38.25" customHeight="1" x14ac:dyDescent="0.2">
      <c r="A518" s="319" t="s">
        <v>69</v>
      </c>
      <c r="B518" s="328"/>
      <c r="C518" s="320"/>
      <c r="D518" s="327" t="s">
        <v>1966</v>
      </c>
      <c r="E518" s="314" t="s">
        <v>115</v>
      </c>
      <c r="F518" s="312" t="s">
        <v>1967</v>
      </c>
      <c r="G518" s="415" t="s">
        <v>1968</v>
      </c>
      <c r="H518" s="415" t="s">
        <v>1969</v>
      </c>
      <c r="I518" s="383">
        <v>60000</v>
      </c>
      <c r="J518" s="335">
        <f>-K2306/0.0833333333333333</f>
        <v>0</v>
      </c>
      <c r="K518" s="335"/>
      <c r="L518" s="322">
        <v>43481</v>
      </c>
      <c r="M518" s="322">
        <v>43414</v>
      </c>
      <c r="N518" s="323">
        <v>43778</v>
      </c>
      <c r="O518" s="324">
        <f>YEAR(N518)</f>
        <v>2019</v>
      </c>
      <c r="P518" s="324">
        <f>MONTH(N518)</f>
        <v>11</v>
      </c>
      <c r="Q518" s="325" t="str">
        <f>IF(P518&gt;9,CONCATENATE(O518,P518),CONCATENATE(O518,"0",P518))</f>
        <v>201911</v>
      </c>
      <c r="R518" s="311">
        <v>0</v>
      </c>
      <c r="S518" s="338">
        <v>0</v>
      </c>
      <c r="T518" s="338">
        <v>0</v>
      </c>
      <c r="U518" s="415"/>
      <c r="V518" s="306"/>
      <c r="W518" s="305"/>
      <c r="X518" s="306"/>
      <c r="Y51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8" s="305"/>
      <c r="AA518" s="306"/>
      <c r="AB518" s="306"/>
      <c r="AC518" s="306"/>
      <c r="AD518" s="306"/>
      <c r="AE518" s="306"/>
      <c r="AF518" s="306"/>
      <c r="AG518" s="306"/>
      <c r="AH518" s="306"/>
      <c r="AI518" s="306"/>
      <c r="AJ518" s="306"/>
      <c r="AK518" s="306"/>
      <c r="AL518" s="306"/>
      <c r="AM518" s="306"/>
      <c r="AN518" s="306"/>
      <c r="AO518" s="306"/>
      <c r="AP518" s="306"/>
      <c r="AQ518" s="306"/>
      <c r="AR518" s="306"/>
    </row>
    <row r="519" spans="1:100" s="7" customFormat="1" ht="38.25" customHeight="1" x14ac:dyDescent="0.2">
      <c r="A519" s="319" t="s">
        <v>69</v>
      </c>
      <c r="B519" s="319" t="s">
        <v>289</v>
      </c>
      <c r="C519" s="340" t="s">
        <v>294</v>
      </c>
      <c r="D519" s="316" t="s">
        <v>915</v>
      </c>
      <c r="E519" s="319" t="s">
        <v>115</v>
      </c>
      <c r="F519" s="277" t="s">
        <v>770</v>
      </c>
      <c r="G519" s="416" t="s">
        <v>771</v>
      </c>
      <c r="H519" s="416" t="s">
        <v>152</v>
      </c>
      <c r="I519" s="381">
        <v>450000</v>
      </c>
      <c r="J519" s="278">
        <f>-K2671/0.0833333333333333</f>
        <v>0</v>
      </c>
      <c r="K519" s="278"/>
      <c r="L519" s="279">
        <v>43397</v>
      </c>
      <c r="M519" s="279">
        <v>43419</v>
      </c>
      <c r="N519" s="279">
        <v>43783</v>
      </c>
      <c r="O519" s="296">
        <f>YEAR(N519)</f>
        <v>2019</v>
      </c>
      <c r="P519" s="294">
        <f>MONTH(N519)</f>
        <v>11</v>
      </c>
      <c r="Q519" s="292" t="str">
        <f>IF(P519&gt;9,CONCATENATE(O519,P519),CONCATENATE(O519,"0",P519))</f>
        <v>201911</v>
      </c>
      <c r="R519" s="311" t="s">
        <v>278</v>
      </c>
      <c r="S519" s="281">
        <v>0</v>
      </c>
      <c r="T519" s="281">
        <v>0</v>
      </c>
      <c r="U519" s="416"/>
      <c r="V519" s="315"/>
      <c r="W519" s="313"/>
      <c r="X519" s="332"/>
      <c r="Y51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9" s="305"/>
      <c r="AA519" s="306"/>
      <c r="AB519" s="306"/>
      <c r="AC519" s="306"/>
      <c r="AD519" s="306"/>
      <c r="AE519" s="306"/>
      <c r="AF519" s="306"/>
      <c r="AG519" s="306"/>
      <c r="AH519" s="306"/>
      <c r="AI519" s="306"/>
      <c r="AJ519" s="306"/>
      <c r="AK519" s="306"/>
      <c r="AL519" s="306"/>
      <c r="AM519" s="306"/>
      <c r="AN519" s="306"/>
      <c r="AO519" s="306"/>
      <c r="AP519" s="306"/>
      <c r="AQ519" s="306"/>
      <c r="AR519" s="306"/>
    </row>
    <row r="520" spans="1:100" s="7" customFormat="1" ht="38.25" customHeight="1" x14ac:dyDescent="0.2">
      <c r="A520" s="328" t="s">
        <v>69</v>
      </c>
      <c r="B520" s="329" t="s">
        <v>289</v>
      </c>
      <c r="C520" s="320" t="s">
        <v>294</v>
      </c>
      <c r="D520" s="329" t="s">
        <v>928</v>
      </c>
      <c r="E520" s="329" t="s">
        <v>779</v>
      </c>
      <c r="F520" s="317" t="s">
        <v>780</v>
      </c>
      <c r="G520" s="423" t="s">
        <v>781</v>
      </c>
      <c r="H520" s="423" t="s">
        <v>2842</v>
      </c>
      <c r="I520" s="383">
        <v>447500</v>
      </c>
      <c r="J520" s="335">
        <f>-K2266/0.0833333333333333</f>
        <v>0</v>
      </c>
      <c r="K520" s="335"/>
      <c r="L520" s="318">
        <v>43768</v>
      </c>
      <c r="M520" s="318">
        <v>43799</v>
      </c>
      <c r="N520" s="318">
        <v>43798</v>
      </c>
      <c r="O520" s="336">
        <f>YEAR(N520)</f>
        <v>2019</v>
      </c>
      <c r="P520" s="324">
        <f>MONTH(N520)</f>
        <v>11</v>
      </c>
      <c r="Q520" s="337" t="str">
        <f>IF(P520&gt;9,CONCATENATE(O520,P520),CONCATENATE(O520,"0",P520))</f>
        <v>201911</v>
      </c>
      <c r="R520" s="311" t="s">
        <v>162</v>
      </c>
      <c r="S520" s="338">
        <v>0</v>
      </c>
      <c r="T520" s="338">
        <v>0</v>
      </c>
      <c r="U520" s="423"/>
      <c r="V520" s="305"/>
      <c r="W520" s="305"/>
      <c r="X520" s="305"/>
      <c r="Y52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0" s="352"/>
      <c r="AA520" s="306"/>
      <c r="AB520" s="306"/>
      <c r="AC520" s="306"/>
      <c r="AD520" s="306"/>
      <c r="AE520" s="306"/>
      <c r="AF520" s="306"/>
      <c r="AG520" s="306"/>
      <c r="AH520" s="306"/>
      <c r="AI520" s="306"/>
      <c r="AJ520" s="306"/>
      <c r="AK520" s="306"/>
      <c r="AL520" s="306"/>
      <c r="AM520" s="306"/>
      <c r="AN520" s="306"/>
      <c r="AO520" s="306"/>
      <c r="AP520" s="306"/>
      <c r="AQ520" s="306"/>
      <c r="AR520" s="305"/>
    </row>
    <row r="521" spans="1:100" s="7" customFormat="1" ht="38.25" customHeight="1" x14ac:dyDescent="0.2">
      <c r="A521" s="328" t="s">
        <v>69</v>
      </c>
      <c r="B521" s="328"/>
      <c r="C521" s="320"/>
      <c r="D521" s="327" t="s">
        <v>1243</v>
      </c>
      <c r="E521" s="328" t="s">
        <v>123</v>
      </c>
      <c r="F521" s="312" t="s">
        <v>20</v>
      </c>
      <c r="G521" s="415" t="s">
        <v>1244</v>
      </c>
      <c r="H521" s="415" t="s">
        <v>1245</v>
      </c>
      <c r="I521" s="379">
        <v>450000</v>
      </c>
      <c r="J521" s="321">
        <f>-K1988/0.0833333333333333</f>
        <v>0</v>
      </c>
      <c r="K521" s="321"/>
      <c r="L521" s="322">
        <v>42711</v>
      </c>
      <c r="M521" s="322">
        <v>42712</v>
      </c>
      <c r="N521" s="323">
        <v>43806</v>
      </c>
      <c r="O521" s="324">
        <f>YEAR(N521)</f>
        <v>2019</v>
      </c>
      <c r="P521" s="324">
        <f>MONTH(N521)</f>
        <v>12</v>
      </c>
      <c r="Q521" s="325" t="str">
        <f>IF(P521&gt;9,CONCATENATE(O521,P521),CONCATENATE(O521,"0",P521))</f>
        <v>201912</v>
      </c>
      <c r="R521" s="311">
        <v>0</v>
      </c>
      <c r="S521" s="326">
        <v>0</v>
      </c>
      <c r="T521" s="326">
        <v>0</v>
      </c>
      <c r="U521" s="415"/>
      <c r="V521" s="305"/>
      <c r="W521" s="305"/>
      <c r="X521" s="305"/>
      <c r="Y52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1" s="305"/>
      <c r="AA521" s="305"/>
      <c r="AB521" s="305"/>
      <c r="AC521" s="305"/>
      <c r="AD521" s="305"/>
      <c r="AE521" s="305"/>
      <c r="AF521" s="305"/>
      <c r="AG521" s="305"/>
      <c r="AH521" s="305"/>
      <c r="AI521" s="305"/>
      <c r="AJ521" s="305"/>
      <c r="AK521" s="305"/>
      <c r="AL521" s="305"/>
      <c r="AM521" s="305"/>
      <c r="AN521" s="305"/>
      <c r="AO521" s="305"/>
      <c r="AP521" s="305"/>
      <c r="AQ521" s="305"/>
      <c r="AR521" s="306"/>
    </row>
    <row r="522" spans="1:100" s="7" customFormat="1" ht="38.25" customHeight="1" x14ac:dyDescent="0.2">
      <c r="A522" s="319" t="s">
        <v>69</v>
      </c>
      <c r="B522" s="319" t="s">
        <v>289</v>
      </c>
      <c r="C522" s="340" t="s">
        <v>294</v>
      </c>
      <c r="D522" s="319" t="s">
        <v>796</v>
      </c>
      <c r="E522" s="319" t="s">
        <v>117</v>
      </c>
      <c r="F522" s="277" t="s">
        <v>20</v>
      </c>
      <c r="G522" s="416" t="s">
        <v>797</v>
      </c>
      <c r="H522" s="416" t="s">
        <v>344</v>
      </c>
      <c r="I522" s="381">
        <v>6920</v>
      </c>
      <c r="J522" s="278">
        <f>-K2057/0.0833333333333333</f>
        <v>0</v>
      </c>
      <c r="K522" s="278"/>
      <c r="L522" s="279">
        <v>42736</v>
      </c>
      <c r="M522" s="279">
        <v>42736</v>
      </c>
      <c r="N522" s="280">
        <v>43812</v>
      </c>
      <c r="O522" s="294">
        <f>YEAR(N522)</f>
        <v>2019</v>
      </c>
      <c r="P522" s="294">
        <f>MONTH(N522)</f>
        <v>12</v>
      </c>
      <c r="Q522" s="286" t="str">
        <f>IF(P522&gt;9,CONCATENATE(O522,P522),CONCATENATE(O522,"0",P522))</f>
        <v>201912</v>
      </c>
      <c r="R522" s="275">
        <v>0</v>
      </c>
      <c r="S522" s="281">
        <v>0</v>
      </c>
      <c r="T522" s="281">
        <v>0</v>
      </c>
      <c r="U522" s="416"/>
      <c r="V522" s="315"/>
      <c r="W522" s="313"/>
      <c r="X522" s="315"/>
      <c r="Y52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2" s="313"/>
      <c r="AA522" s="313"/>
      <c r="AB522" s="313"/>
      <c r="AC522" s="313"/>
      <c r="AD522" s="313"/>
      <c r="AE522" s="313"/>
      <c r="AF522" s="313"/>
      <c r="AG522" s="313"/>
      <c r="AH522" s="313"/>
      <c r="AI522" s="313"/>
      <c r="AJ522" s="313"/>
      <c r="AK522" s="313"/>
      <c r="AL522" s="313"/>
      <c r="AM522" s="313"/>
      <c r="AN522" s="313"/>
      <c r="AO522" s="313"/>
      <c r="AP522" s="313"/>
      <c r="AQ522" s="313"/>
      <c r="AR522" s="306"/>
    </row>
    <row r="523" spans="1:100" s="7" customFormat="1" ht="38.25" customHeight="1" x14ac:dyDescent="0.2">
      <c r="A523" s="329" t="s">
        <v>69</v>
      </c>
      <c r="B523" s="314" t="s">
        <v>289</v>
      </c>
      <c r="C523" s="340" t="s">
        <v>294</v>
      </c>
      <c r="D523" s="328" t="s">
        <v>1066</v>
      </c>
      <c r="E523" s="314" t="s">
        <v>117</v>
      </c>
      <c r="F523" s="317" t="s">
        <v>1067</v>
      </c>
      <c r="G523" s="417" t="s">
        <v>750</v>
      </c>
      <c r="H523" s="423" t="s">
        <v>1068</v>
      </c>
      <c r="I523" s="382">
        <v>500000</v>
      </c>
      <c r="J523" s="273">
        <f>-K2045/0.0833333333333333</f>
        <v>0</v>
      </c>
      <c r="K523" s="273"/>
      <c r="L523" s="274">
        <v>43082</v>
      </c>
      <c r="M523" s="274">
        <v>43084</v>
      </c>
      <c r="N523" s="274">
        <v>43813</v>
      </c>
      <c r="O523" s="295">
        <f>YEAR(N523)</f>
        <v>2019</v>
      </c>
      <c r="P523" s="294">
        <f>MONTH(N523)</f>
        <v>12</v>
      </c>
      <c r="Q523" s="291" t="str">
        <f>IF(P523&gt;9,CONCATENATE(O523,P523),CONCATENATE(O523,"0",P523))</f>
        <v>201912</v>
      </c>
      <c r="R523" s="311" t="s">
        <v>179</v>
      </c>
      <c r="S523" s="276">
        <v>0.27</v>
      </c>
      <c r="T523" s="276">
        <v>0</v>
      </c>
      <c r="U523" s="417"/>
      <c r="V523" s="313"/>
      <c r="W523" s="313"/>
      <c r="X523" s="313"/>
      <c r="Y52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3" s="332"/>
      <c r="AA523" s="315"/>
      <c r="AB523" s="315"/>
      <c r="AC523" s="315"/>
      <c r="AD523" s="315"/>
      <c r="AE523" s="315"/>
      <c r="AF523" s="315"/>
      <c r="AG523" s="315"/>
      <c r="AH523" s="315"/>
      <c r="AI523" s="315"/>
      <c r="AJ523" s="315"/>
      <c r="AK523" s="315"/>
      <c r="AL523" s="315"/>
      <c r="AM523" s="315"/>
      <c r="AN523" s="315"/>
      <c r="AO523" s="315"/>
      <c r="AP523" s="315"/>
      <c r="AQ523" s="315"/>
      <c r="AR523" s="306"/>
    </row>
    <row r="524" spans="1:100" s="7" customFormat="1" ht="38.25" customHeight="1" x14ac:dyDescent="0.2">
      <c r="A524" s="329" t="s">
        <v>69</v>
      </c>
      <c r="B524" s="314" t="s">
        <v>289</v>
      </c>
      <c r="C524" s="340" t="s">
        <v>294</v>
      </c>
      <c r="D524" s="328" t="s">
        <v>1069</v>
      </c>
      <c r="E524" s="314" t="s">
        <v>117</v>
      </c>
      <c r="F524" s="317" t="s">
        <v>1067</v>
      </c>
      <c r="G524" s="417" t="s">
        <v>750</v>
      </c>
      <c r="H524" s="423" t="s">
        <v>1070</v>
      </c>
      <c r="I524" s="382">
        <v>500000</v>
      </c>
      <c r="J524" s="274">
        <v>43024</v>
      </c>
      <c r="K524" s="274">
        <v>43024</v>
      </c>
      <c r="L524" s="274">
        <v>43082</v>
      </c>
      <c r="M524" s="274">
        <v>43084</v>
      </c>
      <c r="N524" s="274">
        <v>43813</v>
      </c>
      <c r="O524" s="276">
        <v>0</v>
      </c>
      <c r="P524" s="272"/>
      <c r="Q524" s="313"/>
      <c r="R524" s="311" t="s">
        <v>179</v>
      </c>
      <c r="S524" s="276">
        <v>0.27</v>
      </c>
      <c r="T524" s="316">
        <v>0</v>
      </c>
      <c r="U524" s="401"/>
      <c r="V524" s="315"/>
      <c r="W524" s="315"/>
      <c r="X524" s="315"/>
      <c r="Y524" s="315"/>
      <c r="Z524" s="315"/>
      <c r="AA524" s="315"/>
      <c r="AB524" s="315"/>
      <c r="AC524" s="315"/>
      <c r="AD524" s="315"/>
      <c r="AE524" s="315"/>
      <c r="AF524" s="315"/>
      <c r="AG524" s="315"/>
      <c r="AH524" s="315"/>
      <c r="AI524" s="315"/>
      <c r="AJ524" s="315"/>
      <c r="AK524" s="315"/>
      <c r="AL524" s="315"/>
      <c r="AM524" s="306"/>
      <c r="AN524" s="8"/>
      <c r="AO524" s="8"/>
      <c r="AP524" s="8"/>
      <c r="AQ524" s="8"/>
      <c r="AR524" s="8"/>
    </row>
    <row r="525" spans="1:100" s="7" customFormat="1" ht="38.25" customHeight="1" x14ac:dyDescent="0.2">
      <c r="A525" s="314" t="s">
        <v>69</v>
      </c>
      <c r="B525" s="329"/>
      <c r="C525" s="320"/>
      <c r="D525" s="328" t="s">
        <v>1126</v>
      </c>
      <c r="E525" s="314" t="s">
        <v>115</v>
      </c>
      <c r="F525" s="317" t="s">
        <v>1127</v>
      </c>
      <c r="G525" s="423" t="s">
        <v>1128</v>
      </c>
      <c r="H525" s="423" t="s">
        <v>1129</v>
      </c>
      <c r="I525" s="383">
        <v>1000000</v>
      </c>
      <c r="J525" s="335">
        <f>-K1936/0.0833333333333333</f>
        <v>0</v>
      </c>
      <c r="K525" s="335"/>
      <c r="L525" s="318">
        <v>43082</v>
      </c>
      <c r="M525" s="318">
        <v>43084</v>
      </c>
      <c r="N525" s="318">
        <v>43813</v>
      </c>
      <c r="O525" s="336">
        <f>YEAR(N525)</f>
        <v>2019</v>
      </c>
      <c r="P525" s="324">
        <f>MONTH(N525)</f>
        <v>12</v>
      </c>
      <c r="Q525" s="337" t="str">
        <f>IF(P525&gt;9,CONCATENATE(O525,P525),CONCATENATE(O525,"0",P525))</f>
        <v>201912</v>
      </c>
      <c r="R525" s="311" t="s">
        <v>150</v>
      </c>
      <c r="S525" s="276">
        <v>0</v>
      </c>
      <c r="T525" s="276">
        <v>0</v>
      </c>
      <c r="U525" s="423"/>
      <c r="V525" s="306"/>
      <c r="W525" s="305"/>
      <c r="X525" s="306"/>
      <c r="Y52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5" s="305"/>
      <c r="AA525" s="306"/>
      <c r="AB525" s="306"/>
      <c r="AC525" s="306"/>
      <c r="AD525" s="306"/>
      <c r="AE525" s="306"/>
      <c r="AF525" s="306"/>
      <c r="AG525" s="306"/>
      <c r="AH525" s="306"/>
      <c r="AI525" s="306"/>
      <c r="AJ525" s="306"/>
      <c r="AK525" s="306"/>
      <c r="AL525" s="306"/>
      <c r="AM525" s="306"/>
      <c r="AN525" s="306"/>
      <c r="AO525" s="306"/>
      <c r="AP525" s="306"/>
      <c r="AQ525" s="306"/>
      <c r="AR525" s="306"/>
    </row>
    <row r="526" spans="1:100" s="7" customFormat="1" ht="38.25" customHeight="1" x14ac:dyDescent="0.2">
      <c r="A526" s="319" t="s">
        <v>69</v>
      </c>
      <c r="B526" s="328"/>
      <c r="C526" s="320"/>
      <c r="D526" s="327" t="s">
        <v>2149</v>
      </c>
      <c r="E526" s="329" t="s">
        <v>115</v>
      </c>
      <c r="F526" s="312" t="s">
        <v>25</v>
      </c>
      <c r="G526" s="415" t="s">
        <v>2150</v>
      </c>
      <c r="H526" s="415" t="s">
        <v>2151</v>
      </c>
      <c r="I526" s="383">
        <v>240000</v>
      </c>
      <c r="J526" s="335">
        <f>-K2381/0.0833333333333333</f>
        <v>0</v>
      </c>
      <c r="K526" s="335"/>
      <c r="L526" s="322">
        <v>43537</v>
      </c>
      <c r="M526" s="322">
        <v>43276</v>
      </c>
      <c r="N526" s="323">
        <v>43830</v>
      </c>
      <c r="O526" s="324">
        <f>YEAR(N526)</f>
        <v>2019</v>
      </c>
      <c r="P526" s="324">
        <f>MONTH(N526)</f>
        <v>12</v>
      </c>
      <c r="Q526" s="325" t="str">
        <f>IF(P526&gt;9,CONCATENATE(O526,P526),CONCATENATE(O526,"0",P526))</f>
        <v>201912</v>
      </c>
      <c r="R526" s="311">
        <v>0</v>
      </c>
      <c r="S526" s="338">
        <v>0</v>
      </c>
      <c r="T526" s="338">
        <v>0</v>
      </c>
      <c r="U526" s="415"/>
      <c r="V526" s="306"/>
      <c r="W526" s="305"/>
      <c r="X526" s="306"/>
      <c r="Y52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6" s="305"/>
      <c r="AA526" s="306"/>
      <c r="AB526" s="306"/>
      <c r="AC526" s="306"/>
      <c r="AD526" s="306"/>
      <c r="AE526" s="306"/>
      <c r="AF526" s="306"/>
      <c r="AG526" s="306"/>
      <c r="AH526" s="306"/>
      <c r="AI526" s="306"/>
      <c r="AJ526" s="306"/>
      <c r="AK526" s="306"/>
      <c r="AL526" s="306"/>
      <c r="AM526" s="306"/>
      <c r="AN526" s="306"/>
      <c r="AO526" s="306"/>
      <c r="AP526" s="306"/>
      <c r="AQ526" s="306"/>
      <c r="AR526" s="306"/>
    </row>
    <row r="527" spans="1:100" s="7" customFormat="1" ht="38.25" customHeight="1" x14ac:dyDescent="0.2">
      <c r="A527" s="319" t="s">
        <v>69</v>
      </c>
      <c r="B527" s="328"/>
      <c r="C527" s="320"/>
      <c r="D527" s="327" t="s">
        <v>1984</v>
      </c>
      <c r="E527" s="314" t="s">
        <v>115</v>
      </c>
      <c r="F527" s="312" t="s">
        <v>1985</v>
      </c>
      <c r="G527" s="415" t="s">
        <v>1986</v>
      </c>
      <c r="H527" s="415" t="s">
        <v>1499</v>
      </c>
      <c r="I527" s="383">
        <v>500000</v>
      </c>
      <c r="J527" s="335">
        <f>-K2318/0.0833333333333333</f>
        <v>0</v>
      </c>
      <c r="K527" s="335"/>
      <c r="L527" s="322">
        <v>43481</v>
      </c>
      <c r="M527" s="322">
        <v>43466</v>
      </c>
      <c r="N527" s="323">
        <v>43830</v>
      </c>
      <c r="O527" s="324">
        <f>YEAR(N527)</f>
        <v>2019</v>
      </c>
      <c r="P527" s="324">
        <f>MONTH(N527)</f>
        <v>12</v>
      </c>
      <c r="Q527" s="325" t="str">
        <f>IF(P527&gt;9,CONCATENATE(O527,P527),CONCATENATE(O527,"0",P527))</f>
        <v>201912</v>
      </c>
      <c r="R527" s="311" t="s">
        <v>278</v>
      </c>
      <c r="S527" s="338">
        <v>0</v>
      </c>
      <c r="T527" s="338">
        <v>0</v>
      </c>
      <c r="U527" s="415"/>
      <c r="V527" s="306"/>
      <c r="W527" s="305"/>
      <c r="X527" s="306"/>
      <c r="Y52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7" s="305"/>
      <c r="AA527" s="306"/>
      <c r="AB527" s="306"/>
      <c r="AC527" s="306"/>
      <c r="AD527" s="306"/>
      <c r="AE527" s="306"/>
      <c r="AF527" s="306"/>
      <c r="AG527" s="306"/>
      <c r="AH527" s="306"/>
      <c r="AI527" s="306"/>
      <c r="AJ527" s="306"/>
      <c r="AK527" s="306"/>
      <c r="AL527" s="306"/>
      <c r="AM527" s="306"/>
      <c r="AN527" s="306"/>
      <c r="AO527" s="306"/>
      <c r="AP527" s="306"/>
      <c r="AQ527" s="306"/>
      <c r="AR527" s="306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</row>
    <row r="528" spans="1:100" s="7" customFormat="1" ht="38.25" customHeight="1" x14ac:dyDescent="0.2">
      <c r="A528" s="328" t="s">
        <v>69</v>
      </c>
      <c r="B528" s="328"/>
      <c r="C528" s="320"/>
      <c r="D528" s="328" t="s">
        <v>1853</v>
      </c>
      <c r="E528" s="328" t="s">
        <v>115</v>
      </c>
      <c r="F528" s="312" t="s">
        <v>1854</v>
      </c>
      <c r="G528" s="415" t="s">
        <v>1855</v>
      </c>
      <c r="H528" s="415" t="s">
        <v>846</v>
      </c>
      <c r="I528" s="379">
        <v>500000</v>
      </c>
      <c r="J528" s="321">
        <f>-K2283/0.0833333333333333</f>
        <v>0</v>
      </c>
      <c r="K528" s="321"/>
      <c r="L528" s="322">
        <v>43446</v>
      </c>
      <c r="M528" s="322">
        <v>43466</v>
      </c>
      <c r="N528" s="323">
        <v>43830</v>
      </c>
      <c r="O528" s="324">
        <f>YEAR(N528)</f>
        <v>2019</v>
      </c>
      <c r="P528" s="324">
        <f>MONTH(N528)</f>
        <v>12</v>
      </c>
      <c r="Q528" s="325" t="str">
        <f>IF(P528&gt;9,CONCATENATE(O528,P528),CONCATENATE(O528,"0",P528))</f>
        <v>201912</v>
      </c>
      <c r="R528" s="275" t="s">
        <v>278</v>
      </c>
      <c r="S528" s="326">
        <v>0</v>
      </c>
      <c r="T528" s="326">
        <v>0</v>
      </c>
      <c r="U528" s="415"/>
      <c r="V528" s="305"/>
      <c r="W528" s="305"/>
      <c r="X528" s="305"/>
      <c r="Y52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8" s="352"/>
      <c r="AA528" s="306"/>
      <c r="AB528" s="306"/>
      <c r="AC528" s="306"/>
      <c r="AD528" s="306"/>
      <c r="AE528" s="306"/>
      <c r="AF528" s="306"/>
      <c r="AG528" s="306"/>
      <c r="AH528" s="306"/>
      <c r="AI528" s="306"/>
      <c r="AJ528" s="306"/>
      <c r="AK528" s="306"/>
      <c r="AL528" s="306"/>
      <c r="AM528" s="306"/>
      <c r="AN528" s="306"/>
      <c r="AO528" s="306"/>
      <c r="AP528" s="306"/>
      <c r="AQ528" s="306"/>
      <c r="AR528" s="306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</row>
    <row r="529" spans="1:100" s="7" customFormat="1" ht="38.25" customHeight="1" x14ac:dyDescent="0.2">
      <c r="A529" s="314" t="s">
        <v>69</v>
      </c>
      <c r="B529" s="314" t="s">
        <v>289</v>
      </c>
      <c r="C529" s="340" t="s">
        <v>294</v>
      </c>
      <c r="D529" s="319" t="s">
        <v>1042</v>
      </c>
      <c r="E529" s="314" t="s">
        <v>115</v>
      </c>
      <c r="F529" s="271" t="s">
        <v>724</v>
      </c>
      <c r="G529" s="417" t="s">
        <v>140</v>
      </c>
      <c r="H529" s="417" t="s">
        <v>0</v>
      </c>
      <c r="I529" s="382">
        <v>1125000</v>
      </c>
      <c r="J529" s="273">
        <f>-K2682/0.0833333333333333</f>
        <v>0</v>
      </c>
      <c r="K529" s="273"/>
      <c r="L529" s="274">
        <v>43411</v>
      </c>
      <c r="M529" s="274">
        <v>42736</v>
      </c>
      <c r="N529" s="274">
        <v>43830</v>
      </c>
      <c r="O529" s="295">
        <f>YEAR(N529)</f>
        <v>2019</v>
      </c>
      <c r="P529" s="294">
        <f>MONTH(N529)</f>
        <v>12</v>
      </c>
      <c r="Q529" s="291" t="str">
        <f>IF(P529&gt;9,CONCATENATE(O529,P529),CONCATENATE(O529,"0",P529))</f>
        <v>201912</v>
      </c>
      <c r="R529" s="275" t="s">
        <v>278</v>
      </c>
      <c r="S529" s="276">
        <v>0.04</v>
      </c>
      <c r="T529" s="276">
        <v>0.02</v>
      </c>
      <c r="U529" s="416"/>
      <c r="V529" s="313"/>
      <c r="W529" s="313" t="s">
        <v>288</v>
      </c>
      <c r="X529" s="313"/>
      <c r="Y52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29" s="352"/>
      <c r="AA529" s="306"/>
      <c r="AB529" s="306"/>
      <c r="AC529" s="306"/>
      <c r="AD529" s="306"/>
      <c r="AE529" s="306"/>
      <c r="AF529" s="306"/>
      <c r="AG529" s="306"/>
      <c r="AH529" s="306"/>
      <c r="AI529" s="306"/>
      <c r="AJ529" s="306"/>
      <c r="AK529" s="306"/>
      <c r="AL529" s="306"/>
      <c r="AM529" s="306"/>
      <c r="AN529" s="306"/>
      <c r="AO529" s="306"/>
      <c r="AP529" s="306"/>
      <c r="AQ529" s="306"/>
      <c r="AR529" s="306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</row>
    <row r="530" spans="1:100" s="7" customFormat="1" ht="38.25" customHeight="1" x14ac:dyDescent="0.2">
      <c r="A530" s="314" t="s">
        <v>69</v>
      </c>
      <c r="B530" s="314" t="s">
        <v>289</v>
      </c>
      <c r="C530" s="340" t="s">
        <v>294</v>
      </c>
      <c r="D530" s="319" t="s">
        <v>1041</v>
      </c>
      <c r="E530" s="314" t="s">
        <v>115</v>
      </c>
      <c r="F530" s="271" t="s">
        <v>724</v>
      </c>
      <c r="G530" s="417" t="s">
        <v>140</v>
      </c>
      <c r="H530" s="417" t="s">
        <v>1</v>
      </c>
      <c r="I530" s="382">
        <v>875000</v>
      </c>
      <c r="J530" s="273">
        <f>-K2683/0.0833333333333333</f>
        <v>0</v>
      </c>
      <c r="K530" s="273"/>
      <c r="L530" s="274">
        <v>43411</v>
      </c>
      <c r="M530" s="274">
        <v>42736</v>
      </c>
      <c r="N530" s="274">
        <v>43830</v>
      </c>
      <c r="O530" s="295">
        <f>YEAR(N530)</f>
        <v>2019</v>
      </c>
      <c r="P530" s="294">
        <f>MONTH(N530)</f>
        <v>12</v>
      </c>
      <c r="Q530" s="291" t="str">
        <f>IF(P530&gt;9,CONCATENATE(O530,P530),CONCATENATE(O530,"0",P530))</f>
        <v>201912</v>
      </c>
      <c r="R530" s="275" t="s">
        <v>278</v>
      </c>
      <c r="S530" s="276">
        <v>0.04</v>
      </c>
      <c r="T530" s="276">
        <v>0.02</v>
      </c>
      <c r="U530" s="416"/>
      <c r="V530" s="315"/>
      <c r="W530" s="313" t="s">
        <v>288</v>
      </c>
      <c r="X530" s="315"/>
      <c r="Y53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30" s="352"/>
      <c r="AA530" s="306"/>
      <c r="AB530" s="306"/>
      <c r="AC530" s="306"/>
      <c r="AD530" s="306"/>
      <c r="AE530" s="306"/>
      <c r="AF530" s="306"/>
      <c r="AG530" s="306"/>
      <c r="AH530" s="306"/>
      <c r="AI530" s="306"/>
      <c r="AJ530" s="306"/>
      <c r="AK530" s="306"/>
      <c r="AL530" s="306"/>
      <c r="AM530" s="306"/>
      <c r="AN530" s="306"/>
      <c r="AO530" s="306"/>
      <c r="AP530" s="306"/>
      <c r="AQ530" s="306"/>
      <c r="AR530" s="306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</row>
    <row r="531" spans="1:100" s="7" customFormat="1" ht="38.25" customHeight="1" x14ac:dyDescent="0.2">
      <c r="A531" s="314" t="s">
        <v>69</v>
      </c>
      <c r="B531" s="314" t="s">
        <v>289</v>
      </c>
      <c r="C531" s="340" t="s">
        <v>294</v>
      </c>
      <c r="D531" s="319" t="s">
        <v>1048</v>
      </c>
      <c r="E531" s="314" t="s">
        <v>115</v>
      </c>
      <c r="F531" s="271" t="s">
        <v>807</v>
      </c>
      <c r="G531" s="417" t="s">
        <v>158</v>
      </c>
      <c r="H531" s="417" t="s">
        <v>728</v>
      </c>
      <c r="I531" s="382">
        <v>250000</v>
      </c>
      <c r="J531" s="273">
        <f>-K2672/0.0833333333333333</f>
        <v>0</v>
      </c>
      <c r="K531" s="273"/>
      <c r="L531" s="274">
        <v>42746</v>
      </c>
      <c r="M531" s="274">
        <v>42746</v>
      </c>
      <c r="N531" s="274">
        <v>43840</v>
      </c>
      <c r="O531" s="295">
        <f>YEAR(N531)</f>
        <v>2020</v>
      </c>
      <c r="P531" s="294">
        <f>MONTH(N531)</f>
        <v>1</v>
      </c>
      <c r="Q531" s="291" t="str">
        <f>IF(P531&gt;9,CONCATENATE(O531,P531),CONCATENATE(O531,"0",P531))</f>
        <v>202001</v>
      </c>
      <c r="R531" s="275" t="s">
        <v>278</v>
      </c>
      <c r="S531" s="276">
        <v>0</v>
      </c>
      <c r="T531" s="276">
        <v>0</v>
      </c>
      <c r="U531" s="417"/>
      <c r="V531" s="315"/>
      <c r="W531" s="313"/>
      <c r="X531" s="332"/>
      <c r="Y53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1" s="352"/>
      <c r="AA531" s="306"/>
      <c r="AB531" s="306"/>
      <c r="AC531" s="306"/>
      <c r="AD531" s="306"/>
      <c r="AE531" s="306"/>
      <c r="AF531" s="306"/>
      <c r="AG531" s="306"/>
      <c r="AH531" s="306"/>
      <c r="AI531" s="306"/>
      <c r="AJ531" s="306"/>
      <c r="AK531" s="306"/>
      <c r="AL531" s="306"/>
      <c r="AM531" s="306"/>
      <c r="AN531" s="306"/>
      <c r="AO531" s="306"/>
      <c r="AP531" s="306"/>
      <c r="AQ531" s="306"/>
      <c r="AR531" s="306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</row>
    <row r="532" spans="1:100" s="7" customFormat="1" ht="38.25" customHeight="1" x14ac:dyDescent="0.2">
      <c r="A532" s="314" t="s">
        <v>69</v>
      </c>
      <c r="B532" s="314" t="s">
        <v>289</v>
      </c>
      <c r="C532" s="340" t="s">
        <v>294</v>
      </c>
      <c r="D532" s="319" t="s">
        <v>1049</v>
      </c>
      <c r="E532" s="314" t="s">
        <v>115</v>
      </c>
      <c r="F532" s="271" t="s">
        <v>807</v>
      </c>
      <c r="G532" s="417" t="s">
        <v>158</v>
      </c>
      <c r="H532" s="417" t="s">
        <v>428</v>
      </c>
      <c r="I532" s="382">
        <v>250000</v>
      </c>
      <c r="J532" s="273">
        <f>-K2156/0.0833333333333333</f>
        <v>0</v>
      </c>
      <c r="K532" s="273"/>
      <c r="L532" s="274">
        <v>42746</v>
      </c>
      <c r="M532" s="274">
        <v>42746</v>
      </c>
      <c r="N532" s="274">
        <v>43840</v>
      </c>
      <c r="O532" s="295">
        <f>YEAR(N532)</f>
        <v>2020</v>
      </c>
      <c r="P532" s="294">
        <f>MONTH(N532)</f>
        <v>1</v>
      </c>
      <c r="Q532" s="291" t="str">
        <f>IF(P532&gt;9,CONCATENATE(O532,P532),CONCATENATE(O532,"0",P532))</f>
        <v>202001</v>
      </c>
      <c r="R532" s="275" t="s">
        <v>278</v>
      </c>
      <c r="S532" s="276">
        <v>0</v>
      </c>
      <c r="T532" s="276">
        <v>0</v>
      </c>
      <c r="U532" s="417"/>
      <c r="V532" s="315"/>
      <c r="W532" s="313"/>
      <c r="X532" s="332"/>
      <c r="Y53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2" s="332"/>
      <c r="AA532" s="315"/>
      <c r="AB532" s="315"/>
      <c r="AC532" s="315"/>
      <c r="AD532" s="315"/>
      <c r="AE532" s="315"/>
      <c r="AF532" s="315"/>
      <c r="AG532" s="315"/>
      <c r="AH532" s="315"/>
      <c r="AI532" s="315"/>
      <c r="AJ532" s="315"/>
      <c r="AK532" s="315"/>
      <c r="AL532" s="315"/>
      <c r="AM532" s="315"/>
      <c r="AN532" s="315"/>
      <c r="AO532" s="315"/>
      <c r="AP532" s="315"/>
      <c r="AQ532" s="315"/>
      <c r="AR532" s="306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</row>
    <row r="533" spans="1:100" s="7" customFormat="1" ht="38.25" customHeight="1" x14ac:dyDescent="0.2">
      <c r="A533" s="328" t="s">
        <v>69</v>
      </c>
      <c r="B533" s="319" t="s">
        <v>289</v>
      </c>
      <c r="C533" s="340" t="s">
        <v>294</v>
      </c>
      <c r="D533" s="316" t="s">
        <v>818</v>
      </c>
      <c r="E533" s="319" t="s">
        <v>115</v>
      </c>
      <c r="F533" s="277" t="s">
        <v>25</v>
      </c>
      <c r="G533" s="416" t="s">
        <v>573</v>
      </c>
      <c r="H533" s="416" t="s">
        <v>574</v>
      </c>
      <c r="I533" s="381">
        <v>400000</v>
      </c>
      <c r="J533" s="278">
        <f>-K2128/0.0833333333333333</f>
        <v>0</v>
      </c>
      <c r="K533" s="278"/>
      <c r="L533" s="279">
        <v>43180</v>
      </c>
      <c r="M533" s="279">
        <v>43113</v>
      </c>
      <c r="N533" s="279">
        <v>43842</v>
      </c>
      <c r="O533" s="296">
        <f>YEAR(N533)</f>
        <v>2020</v>
      </c>
      <c r="P533" s="294">
        <f>MONTH(N533)</f>
        <v>1</v>
      </c>
      <c r="Q533" s="292" t="str">
        <f>IF(P533&gt;9,CONCATENATE(O533,P533),CONCATENATE(O533,"0",P533))</f>
        <v>202001</v>
      </c>
      <c r="R533" s="311">
        <v>0</v>
      </c>
      <c r="S533" s="281">
        <v>0</v>
      </c>
      <c r="T533" s="281">
        <v>0</v>
      </c>
      <c r="U533" s="416"/>
      <c r="V533" s="315"/>
      <c r="W533" s="313"/>
      <c r="X533" s="315"/>
      <c r="Y53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3" s="313"/>
      <c r="AA533" s="315"/>
      <c r="AB533" s="315"/>
      <c r="AC533" s="315"/>
      <c r="AD533" s="315"/>
      <c r="AE533" s="315"/>
      <c r="AF533" s="315"/>
      <c r="AG533" s="315"/>
      <c r="AH533" s="315"/>
      <c r="AI533" s="315"/>
      <c r="AJ533" s="315"/>
      <c r="AK533" s="315"/>
      <c r="AL533" s="315"/>
      <c r="AM533" s="315"/>
      <c r="AN533" s="315"/>
      <c r="AO533" s="315"/>
      <c r="AP533" s="315"/>
      <c r="AQ533" s="315"/>
      <c r="AR533" s="305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</row>
    <row r="534" spans="1:100" s="7" customFormat="1" ht="38.25" customHeight="1" x14ac:dyDescent="0.2">
      <c r="A534" s="328" t="s">
        <v>69</v>
      </c>
      <c r="B534" s="319" t="s">
        <v>309</v>
      </c>
      <c r="C534" s="340" t="s">
        <v>294</v>
      </c>
      <c r="D534" s="319" t="s">
        <v>1004</v>
      </c>
      <c r="E534" s="319" t="s">
        <v>119</v>
      </c>
      <c r="F534" s="277" t="s">
        <v>25</v>
      </c>
      <c r="G534" s="415" t="s">
        <v>785</v>
      </c>
      <c r="H534" s="416" t="s">
        <v>282</v>
      </c>
      <c r="I534" s="381">
        <v>1000000</v>
      </c>
      <c r="J534" s="278">
        <f>-K2119/0.0833333333333333</f>
        <v>0</v>
      </c>
      <c r="K534" s="278"/>
      <c r="L534" s="279">
        <v>42728</v>
      </c>
      <c r="M534" s="279">
        <v>42751</v>
      </c>
      <c r="N534" s="279">
        <v>43845</v>
      </c>
      <c r="O534" s="296">
        <f>YEAR(N534)</f>
        <v>2020</v>
      </c>
      <c r="P534" s="294">
        <f>MONTH(N534)</f>
        <v>1</v>
      </c>
      <c r="Q534" s="292" t="str">
        <f>IF(P534&gt;9,CONCATENATE(O534,P534),CONCATENATE(O534,"0",P534))</f>
        <v>202001</v>
      </c>
      <c r="R534" s="275" t="s">
        <v>278</v>
      </c>
      <c r="S534" s="281">
        <v>0</v>
      </c>
      <c r="T534" s="281">
        <v>0</v>
      </c>
      <c r="U534" s="417"/>
      <c r="V534" s="315"/>
      <c r="W534" s="313"/>
      <c r="X534" s="315"/>
      <c r="Y53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4" s="352"/>
      <c r="AA534" s="306"/>
      <c r="AB534" s="306"/>
      <c r="AC534" s="306"/>
      <c r="AD534" s="306"/>
      <c r="AE534" s="306"/>
      <c r="AF534" s="306"/>
      <c r="AG534" s="306"/>
      <c r="AH534" s="306"/>
      <c r="AI534" s="306"/>
      <c r="AJ534" s="306"/>
      <c r="AK534" s="306"/>
      <c r="AL534" s="306"/>
      <c r="AM534" s="306"/>
      <c r="AN534" s="306"/>
      <c r="AO534" s="306"/>
      <c r="AP534" s="306"/>
      <c r="AQ534" s="306"/>
      <c r="AR534" s="306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</row>
    <row r="535" spans="1:100" s="7" customFormat="1" ht="38.25" customHeight="1" x14ac:dyDescent="0.2">
      <c r="A535" s="314" t="s">
        <v>69</v>
      </c>
      <c r="B535" s="314" t="s">
        <v>289</v>
      </c>
      <c r="C535" s="340" t="s">
        <v>294</v>
      </c>
      <c r="D535" s="328" t="s">
        <v>1051</v>
      </c>
      <c r="E535" s="314" t="s">
        <v>114</v>
      </c>
      <c r="F535" s="271" t="s">
        <v>25</v>
      </c>
      <c r="G535" s="417" t="s">
        <v>353</v>
      </c>
      <c r="H535" s="417" t="s">
        <v>51</v>
      </c>
      <c r="I535" s="382">
        <v>1400000</v>
      </c>
      <c r="J535" s="273">
        <f>-K2686/0.0833333333333333</f>
        <v>0</v>
      </c>
      <c r="K535" s="273"/>
      <c r="L535" s="274">
        <v>43122</v>
      </c>
      <c r="M535" s="274">
        <v>43121</v>
      </c>
      <c r="N535" s="274">
        <v>43851</v>
      </c>
      <c r="O535" s="295">
        <f>YEAR(N535)</f>
        <v>2020</v>
      </c>
      <c r="P535" s="294">
        <f>MONTH(N535)</f>
        <v>1</v>
      </c>
      <c r="Q535" s="291" t="str">
        <f>IF(P535&gt;9,CONCATENATE(O535,P535),CONCATENATE(O535,"0",P535))</f>
        <v>202001</v>
      </c>
      <c r="R535" s="311" t="s">
        <v>150</v>
      </c>
      <c r="S535" s="276">
        <v>0</v>
      </c>
      <c r="T535" s="276">
        <v>0</v>
      </c>
      <c r="U535" s="417"/>
      <c r="V535" s="313"/>
      <c r="W535" s="313"/>
      <c r="X535" s="313"/>
      <c r="Y53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5" s="305"/>
      <c r="AA535" s="306"/>
      <c r="AB535" s="306"/>
      <c r="AC535" s="306"/>
      <c r="AD535" s="306"/>
      <c r="AE535" s="306"/>
      <c r="AF535" s="306"/>
      <c r="AG535" s="306"/>
      <c r="AH535" s="306"/>
      <c r="AI535" s="306"/>
      <c r="AJ535" s="306"/>
      <c r="AK535" s="306"/>
      <c r="AL535" s="306"/>
      <c r="AM535" s="306"/>
      <c r="AN535" s="306"/>
      <c r="AO535" s="306"/>
      <c r="AP535" s="306"/>
      <c r="AQ535" s="306"/>
      <c r="AR535" s="306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</row>
    <row r="536" spans="1:100" s="7" customFormat="1" ht="38.25" customHeight="1" x14ac:dyDescent="0.2">
      <c r="A536" s="328" t="s">
        <v>69</v>
      </c>
      <c r="B536" s="319" t="s">
        <v>309</v>
      </c>
      <c r="C536" s="340" t="s">
        <v>294</v>
      </c>
      <c r="D536" s="319" t="s">
        <v>900</v>
      </c>
      <c r="E536" s="319" t="s">
        <v>119</v>
      </c>
      <c r="F536" s="277" t="s">
        <v>25</v>
      </c>
      <c r="G536" s="416" t="s">
        <v>817</v>
      </c>
      <c r="H536" s="416" t="s">
        <v>494</v>
      </c>
      <c r="I536" s="381">
        <v>205000</v>
      </c>
      <c r="J536" s="278">
        <f>-K2115/0.0833333333333333</f>
        <v>0</v>
      </c>
      <c r="K536" s="278"/>
      <c r="L536" s="279">
        <v>42760</v>
      </c>
      <c r="M536" s="279">
        <v>42760</v>
      </c>
      <c r="N536" s="280">
        <v>43854</v>
      </c>
      <c r="O536" s="294">
        <f>YEAR(N536)</f>
        <v>2020</v>
      </c>
      <c r="P536" s="294">
        <f>MONTH(N536)</f>
        <v>1</v>
      </c>
      <c r="Q536" s="286" t="str">
        <f>IF(P536&gt;9,CONCATENATE(O536,P536),CONCATENATE(O536,"0",P536))</f>
        <v>202001</v>
      </c>
      <c r="R536" s="275" t="s">
        <v>278</v>
      </c>
      <c r="S536" s="281">
        <v>0</v>
      </c>
      <c r="T536" s="281">
        <v>0</v>
      </c>
      <c r="U536" s="416"/>
      <c r="V536" s="315"/>
      <c r="W536" s="313"/>
      <c r="X536" s="332"/>
      <c r="Y53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6" s="332"/>
      <c r="AA536" s="313"/>
      <c r="AB536" s="313"/>
      <c r="AC536" s="313"/>
      <c r="AD536" s="313"/>
      <c r="AE536" s="313"/>
      <c r="AF536" s="313"/>
      <c r="AG536" s="313"/>
      <c r="AH536" s="313"/>
      <c r="AI536" s="313"/>
      <c r="AJ536" s="313"/>
      <c r="AK536" s="313"/>
      <c r="AL536" s="313"/>
      <c r="AM536" s="313"/>
      <c r="AN536" s="313"/>
      <c r="AO536" s="313"/>
      <c r="AP536" s="313"/>
      <c r="AQ536" s="313"/>
      <c r="AR536" s="306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</row>
    <row r="537" spans="1:100" s="7" customFormat="1" ht="38.25" customHeight="1" x14ac:dyDescent="0.2">
      <c r="A537" s="319" t="s">
        <v>69</v>
      </c>
      <c r="B537" s="328"/>
      <c r="C537" s="320"/>
      <c r="D537" s="328" t="s">
        <v>1166</v>
      </c>
      <c r="E537" s="314" t="s">
        <v>115</v>
      </c>
      <c r="F537" s="277" t="s">
        <v>25</v>
      </c>
      <c r="G537" s="423" t="s">
        <v>1167</v>
      </c>
      <c r="H537" s="423" t="s">
        <v>1168</v>
      </c>
      <c r="I537" s="383">
        <v>317503.2</v>
      </c>
      <c r="J537" s="335">
        <f>-K1971/0.0833333333333333</f>
        <v>0</v>
      </c>
      <c r="K537" s="335"/>
      <c r="L537" s="318">
        <v>42039</v>
      </c>
      <c r="M537" s="318">
        <v>42128</v>
      </c>
      <c r="N537" s="318">
        <v>43864</v>
      </c>
      <c r="O537" s="336">
        <f>YEAR(N537)</f>
        <v>2020</v>
      </c>
      <c r="P537" s="324">
        <f>MONTH(N537)</f>
        <v>2</v>
      </c>
      <c r="Q537" s="337" t="str">
        <f>IF(P537&gt;9,CONCATENATE(O537,P537),CONCATENATE(O537,"0",P537))</f>
        <v>202002</v>
      </c>
      <c r="R537" s="275">
        <v>0</v>
      </c>
      <c r="S537" s="276">
        <v>0</v>
      </c>
      <c r="T537" s="276">
        <v>0</v>
      </c>
      <c r="U537" s="423"/>
      <c r="V537" s="306"/>
      <c r="W537" s="305"/>
      <c r="X537" s="352"/>
      <c r="Y53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7" s="305"/>
      <c r="AA537" s="305"/>
      <c r="AB537" s="305"/>
      <c r="AC537" s="305"/>
      <c r="AD537" s="305"/>
      <c r="AE537" s="305"/>
      <c r="AF537" s="305"/>
      <c r="AG537" s="305"/>
      <c r="AH537" s="305"/>
      <c r="AI537" s="305"/>
      <c r="AJ537" s="305"/>
      <c r="AK537" s="305"/>
      <c r="AL537" s="305"/>
      <c r="AM537" s="305"/>
      <c r="AN537" s="305"/>
      <c r="AO537" s="305"/>
      <c r="AP537" s="305"/>
      <c r="AQ537" s="305"/>
      <c r="AR537" s="306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</row>
    <row r="538" spans="1:100" s="7" customFormat="1" ht="38.25" customHeight="1" x14ac:dyDescent="0.2">
      <c r="A538" s="329" t="s">
        <v>69</v>
      </c>
      <c r="B538" s="319" t="s">
        <v>289</v>
      </c>
      <c r="C538" s="340" t="s">
        <v>294</v>
      </c>
      <c r="D538" s="319" t="s">
        <v>933</v>
      </c>
      <c r="E538" s="314" t="s">
        <v>115</v>
      </c>
      <c r="F538" s="317" t="s">
        <v>822</v>
      </c>
      <c r="G538" s="417" t="s">
        <v>315</v>
      </c>
      <c r="H538" s="417" t="s">
        <v>316</v>
      </c>
      <c r="I538" s="382">
        <v>200000</v>
      </c>
      <c r="J538" s="273">
        <f>-K1983/0.0833333333333333</f>
        <v>0</v>
      </c>
      <c r="K538" s="273"/>
      <c r="L538" s="274">
        <v>42774</v>
      </c>
      <c r="M538" s="274">
        <v>42776</v>
      </c>
      <c r="N538" s="274">
        <v>43870</v>
      </c>
      <c r="O538" s="295">
        <f>YEAR(N538)</f>
        <v>2020</v>
      </c>
      <c r="P538" s="294">
        <f>MONTH(N538)</f>
        <v>2</v>
      </c>
      <c r="Q538" s="291" t="str">
        <f>IF(P538&gt;9,CONCATENATE(O538,P538),CONCATENATE(O538,"0",P538))</f>
        <v>202002</v>
      </c>
      <c r="R538" s="275" t="s">
        <v>278</v>
      </c>
      <c r="S538" s="276">
        <v>0</v>
      </c>
      <c r="T538" s="276">
        <v>0</v>
      </c>
      <c r="U538" s="423"/>
      <c r="V538" s="315"/>
      <c r="W538" s="313"/>
      <c r="X538" s="315"/>
      <c r="Y53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8" s="352"/>
      <c r="AA538" s="306"/>
      <c r="AB538" s="306"/>
      <c r="AC538" s="306"/>
      <c r="AD538" s="306"/>
      <c r="AE538" s="306"/>
      <c r="AF538" s="306"/>
      <c r="AG538" s="306"/>
      <c r="AH538" s="306"/>
      <c r="AI538" s="306"/>
      <c r="AJ538" s="306"/>
      <c r="AK538" s="306"/>
      <c r="AL538" s="306"/>
      <c r="AM538" s="306"/>
      <c r="AN538" s="306"/>
      <c r="AO538" s="306"/>
      <c r="AP538" s="306"/>
      <c r="AQ538" s="306"/>
      <c r="AR538" s="306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</row>
    <row r="539" spans="1:100" s="7" customFormat="1" ht="38.25" customHeight="1" x14ac:dyDescent="0.2">
      <c r="A539" s="328" t="s">
        <v>69</v>
      </c>
      <c r="B539" s="319" t="s">
        <v>309</v>
      </c>
      <c r="C539" s="340" t="s">
        <v>294</v>
      </c>
      <c r="D539" s="319" t="s">
        <v>1003</v>
      </c>
      <c r="E539" s="319" t="s">
        <v>119</v>
      </c>
      <c r="F539" s="277" t="s">
        <v>25</v>
      </c>
      <c r="G539" s="416" t="s">
        <v>319</v>
      </c>
      <c r="H539" s="416" t="s">
        <v>320</v>
      </c>
      <c r="I539" s="381">
        <v>700000</v>
      </c>
      <c r="J539" s="278">
        <f>-K2120/0.0833333333333333</f>
        <v>0</v>
      </c>
      <c r="K539" s="278"/>
      <c r="L539" s="279">
        <v>42725</v>
      </c>
      <c r="M539" s="279">
        <v>42782</v>
      </c>
      <c r="N539" s="280">
        <v>43876</v>
      </c>
      <c r="O539" s="294">
        <f>YEAR(N539)</f>
        <v>2020</v>
      </c>
      <c r="P539" s="294">
        <f>MONTH(N539)</f>
        <v>2</v>
      </c>
      <c r="Q539" s="286" t="str">
        <f>IF(P539&gt;9,CONCATENATE(O539,P539),CONCATENATE(O539,"0",P539))</f>
        <v>202002</v>
      </c>
      <c r="R539" s="275" t="s">
        <v>278</v>
      </c>
      <c r="S539" s="281">
        <v>0</v>
      </c>
      <c r="T539" s="281">
        <v>0</v>
      </c>
      <c r="U539" s="417"/>
      <c r="V539" s="313"/>
      <c r="W539" s="313"/>
      <c r="X539" s="313"/>
      <c r="Y53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9" s="352"/>
      <c r="AA539" s="305"/>
      <c r="AB539" s="305"/>
      <c r="AC539" s="305"/>
      <c r="AD539" s="305"/>
      <c r="AE539" s="305"/>
      <c r="AF539" s="305"/>
      <c r="AG539" s="305"/>
      <c r="AH539" s="305"/>
      <c r="AI539" s="305"/>
      <c r="AJ539" s="305"/>
      <c r="AK539" s="305"/>
      <c r="AL539" s="305"/>
      <c r="AM539" s="305"/>
      <c r="AN539" s="305"/>
      <c r="AO539" s="305"/>
      <c r="AP539" s="305"/>
      <c r="AQ539" s="305"/>
      <c r="AR539" s="306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</row>
    <row r="540" spans="1:100" s="7" customFormat="1" ht="38.25" customHeight="1" x14ac:dyDescent="0.2">
      <c r="A540" s="319" t="s">
        <v>69</v>
      </c>
      <c r="B540" s="328"/>
      <c r="C540" s="320"/>
      <c r="D540" s="327" t="s">
        <v>2012</v>
      </c>
      <c r="E540" s="314" t="s">
        <v>115</v>
      </c>
      <c r="F540" s="312" t="s">
        <v>2013</v>
      </c>
      <c r="G540" s="415" t="s">
        <v>2014</v>
      </c>
      <c r="H540" s="415" t="s">
        <v>2015</v>
      </c>
      <c r="I540" s="383">
        <v>300000</v>
      </c>
      <c r="J540" s="335">
        <f>-K2343/0.0833333333333333</f>
        <v>0</v>
      </c>
      <c r="K540" s="335"/>
      <c r="L540" s="322">
        <v>43488</v>
      </c>
      <c r="M540" s="322">
        <v>43485</v>
      </c>
      <c r="N540" s="323">
        <v>43880</v>
      </c>
      <c r="O540" s="324">
        <f>YEAR(N540)</f>
        <v>2020</v>
      </c>
      <c r="P540" s="324">
        <f>MONTH(N540)</f>
        <v>2</v>
      </c>
      <c r="Q540" s="325" t="str">
        <f>IF(P540&gt;9,CONCATENATE(O540,P540),CONCATENATE(O540,"0",P540))</f>
        <v>202002</v>
      </c>
      <c r="R540" s="311">
        <v>0</v>
      </c>
      <c r="S540" s="338">
        <v>0</v>
      </c>
      <c r="T540" s="338">
        <v>0</v>
      </c>
      <c r="U540" s="415"/>
      <c r="V540" s="306"/>
      <c r="W540" s="305"/>
      <c r="X540" s="306"/>
      <c r="Y54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0" s="305"/>
      <c r="AA540" s="306"/>
      <c r="AB540" s="306"/>
      <c r="AC540" s="306"/>
      <c r="AD540" s="306"/>
      <c r="AE540" s="306"/>
      <c r="AF540" s="306"/>
      <c r="AG540" s="306"/>
      <c r="AH540" s="306"/>
      <c r="AI540" s="306"/>
      <c r="AJ540" s="306"/>
      <c r="AK540" s="306"/>
      <c r="AL540" s="306"/>
      <c r="AM540" s="306"/>
      <c r="AN540" s="306"/>
      <c r="AO540" s="306"/>
      <c r="AP540" s="306"/>
      <c r="AQ540" s="306"/>
      <c r="AR540" s="306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</row>
    <row r="541" spans="1:100" s="7" customFormat="1" ht="38.25" customHeight="1" x14ac:dyDescent="0.2">
      <c r="A541" s="329" t="s">
        <v>69</v>
      </c>
      <c r="B541" s="319" t="s">
        <v>289</v>
      </c>
      <c r="C541" s="340" t="s">
        <v>294</v>
      </c>
      <c r="D541" s="319" t="s">
        <v>932</v>
      </c>
      <c r="E541" s="314" t="s">
        <v>115</v>
      </c>
      <c r="F541" s="271" t="s">
        <v>822</v>
      </c>
      <c r="G541" s="417" t="s">
        <v>317</v>
      </c>
      <c r="H541" s="417" t="s">
        <v>318</v>
      </c>
      <c r="I541" s="382">
        <v>200000</v>
      </c>
      <c r="J541" s="273">
        <f>-K1986/0.0833333333333333</f>
        <v>0</v>
      </c>
      <c r="K541" s="273"/>
      <c r="L541" s="274">
        <v>42774</v>
      </c>
      <c r="M541" s="274">
        <v>42776</v>
      </c>
      <c r="N541" s="274">
        <v>43880</v>
      </c>
      <c r="O541" s="295">
        <f>YEAR(N541)</f>
        <v>2020</v>
      </c>
      <c r="P541" s="294">
        <f>MONTH(N541)</f>
        <v>2</v>
      </c>
      <c r="Q541" s="291" t="str">
        <f>IF(P541&gt;9,CONCATENATE(O541,P541),CONCATENATE(O541,"0",P541))</f>
        <v>202002</v>
      </c>
      <c r="R541" s="275" t="s">
        <v>278</v>
      </c>
      <c r="S541" s="276">
        <v>0</v>
      </c>
      <c r="T541" s="276">
        <v>0</v>
      </c>
      <c r="U541" s="423"/>
      <c r="V541" s="315"/>
      <c r="W541" s="313"/>
      <c r="X541" s="315"/>
      <c r="Y54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1" s="352"/>
      <c r="AA541" s="306"/>
      <c r="AB541" s="306"/>
      <c r="AC541" s="306"/>
      <c r="AD541" s="306"/>
      <c r="AE541" s="306"/>
      <c r="AF541" s="306"/>
      <c r="AG541" s="306"/>
      <c r="AH541" s="306"/>
      <c r="AI541" s="306"/>
      <c r="AJ541" s="306"/>
      <c r="AK541" s="306"/>
      <c r="AL541" s="306"/>
      <c r="AM541" s="306"/>
      <c r="AN541" s="306"/>
      <c r="AO541" s="306"/>
      <c r="AP541" s="306"/>
      <c r="AQ541" s="306"/>
      <c r="AR541" s="306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</row>
    <row r="542" spans="1:100" s="7" customFormat="1" ht="38.25" customHeight="1" x14ac:dyDescent="0.2">
      <c r="A542" s="319" t="s">
        <v>69</v>
      </c>
      <c r="B542" s="328"/>
      <c r="C542" s="320"/>
      <c r="D542" s="327" t="s">
        <v>2068</v>
      </c>
      <c r="E542" s="329" t="s">
        <v>115</v>
      </c>
      <c r="F542" s="312" t="s">
        <v>20</v>
      </c>
      <c r="G542" s="415" t="s">
        <v>2069</v>
      </c>
      <c r="H542" s="415" t="s">
        <v>2070</v>
      </c>
      <c r="I542" s="383">
        <v>200000</v>
      </c>
      <c r="J542" s="335">
        <f>-K2368/0.0833333333333333</f>
        <v>0</v>
      </c>
      <c r="K542" s="335"/>
      <c r="L542" s="322">
        <v>43502</v>
      </c>
      <c r="M542" s="322">
        <v>43519</v>
      </c>
      <c r="N542" s="323">
        <v>43883</v>
      </c>
      <c r="O542" s="324">
        <f>YEAR(N542)</f>
        <v>2020</v>
      </c>
      <c r="P542" s="324">
        <f>MONTH(N542)</f>
        <v>2</v>
      </c>
      <c r="Q542" s="325" t="str">
        <f>IF(P542&gt;9,CONCATENATE(O542,P542),CONCATENATE(O542,"0",P542))</f>
        <v>202002</v>
      </c>
      <c r="R542" s="311">
        <v>0</v>
      </c>
      <c r="S542" s="338">
        <v>0</v>
      </c>
      <c r="T542" s="338">
        <v>0</v>
      </c>
      <c r="U542" s="415"/>
      <c r="V542" s="306"/>
      <c r="W542" s="305"/>
      <c r="X542" s="306"/>
      <c r="Y54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2" s="305"/>
      <c r="AA542" s="306"/>
      <c r="AB542" s="306"/>
      <c r="AC542" s="306"/>
      <c r="AD542" s="306"/>
      <c r="AE542" s="306"/>
      <c r="AF542" s="306"/>
      <c r="AG542" s="306"/>
      <c r="AH542" s="306"/>
      <c r="AI542" s="306"/>
      <c r="AJ542" s="306"/>
      <c r="AK542" s="306"/>
      <c r="AL542" s="306"/>
      <c r="AM542" s="306"/>
      <c r="AN542" s="306"/>
      <c r="AO542" s="306"/>
      <c r="AP542" s="306"/>
      <c r="AQ542" s="306"/>
      <c r="AR542" s="306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</row>
    <row r="543" spans="1:100" s="7" customFormat="1" ht="38.25" customHeight="1" x14ac:dyDescent="0.2">
      <c r="A543" s="328" t="s">
        <v>69</v>
      </c>
      <c r="B543" s="328"/>
      <c r="C543" s="320"/>
      <c r="D543" s="328" t="s">
        <v>1256</v>
      </c>
      <c r="E543" s="319" t="s">
        <v>119</v>
      </c>
      <c r="F543" s="312" t="s">
        <v>1259</v>
      </c>
      <c r="G543" s="415" t="s">
        <v>1257</v>
      </c>
      <c r="H543" s="431" t="s">
        <v>1258</v>
      </c>
      <c r="I543" s="379">
        <v>100000</v>
      </c>
      <c r="J543" s="321">
        <f>-K2091/0.0833333333333333</f>
        <v>0</v>
      </c>
      <c r="K543" s="321"/>
      <c r="L543" s="322">
        <v>42795</v>
      </c>
      <c r="M543" s="322">
        <v>42795</v>
      </c>
      <c r="N543" s="323">
        <v>43890</v>
      </c>
      <c r="O543" s="324">
        <f>YEAR(N543)</f>
        <v>2020</v>
      </c>
      <c r="P543" s="324">
        <f>MONTH(N543)</f>
        <v>2</v>
      </c>
      <c r="Q543" s="325" t="str">
        <f>IF(P543&gt;9,CONCATENATE(O543,P543),CONCATENATE(O543,"0",P543))</f>
        <v>202002</v>
      </c>
      <c r="R543" s="275" t="s">
        <v>278</v>
      </c>
      <c r="S543" s="326">
        <v>0</v>
      </c>
      <c r="T543" s="326">
        <v>0</v>
      </c>
      <c r="U543" s="415"/>
      <c r="V543" s="306"/>
      <c r="W543" s="305"/>
      <c r="X543" s="352"/>
      <c r="Y54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3" s="352"/>
      <c r="AA543" s="305"/>
      <c r="AB543" s="305"/>
      <c r="AC543" s="305"/>
      <c r="AD543" s="305"/>
      <c r="AE543" s="305"/>
      <c r="AF543" s="305"/>
      <c r="AG543" s="305"/>
      <c r="AH543" s="305"/>
      <c r="AI543" s="305"/>
      <c r="AJ543" s="305"/>
      <c r="AK543" s="305"/>
      <c r="AL543" s="305"/>
      <c r="AM543" s="305"/>
      <c r="AN543" s="305"/>
      <c r="AO543" s="305"/>
      <c r="AP543" s="305"/>
      <c r="AQ543" s="305"/>
      <c r="AR543" s="306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</row>
    <row r="544" spans="1:100" s="7" customFormat="1" ht="38.25" customHeight="1" x14ac:dyDescent="0.2">
      <c r="A544" s="328" t="s">
        <v>69</v>
      </c>
      <c r="B544" s="319" t="s">
        <v>289</v>
      </c>
      <c r="C544" s="340" t="s">
        <v>294</v>
      </c>
      <c r="D544" s="328" t="s">
        <v>848</v>
      </c>
      <c r="E544" s="319" t="s">
        <v>115</v>
      </c>
      <c r="F544" s="277" t="s">
        <v>847</v>
      </c>
      <c r="G544" s="416" t="s">
        <v>111</v>
      </c>
      <c r="H544" s="416" t="s">
        <v>110</v>
      </c>
      <c r="I544" s="381">
        <v>50000</v>
      </c>
      <c r="J544" s="278">
        <f>-K2665/0.0833333333333333</f>
        <v>0</v>
      </c>
      <c r="K544" s="278"/>
      <c r="L544" s="279">
        <v>42804</v>
      </c>
      <c r="M544" s="279">
        <v>42804</v>
      </c>
      <c r="N544" s="280">
        <v>43899</v>
      </c>
      <c r="O544" s="294">
        <f>YEAR(N544)</f>
        <v>2020</v>
      </c>
      <c r="P544" s="294">
        <f>MONTH(N544)</f>
        <v>3</v>
      </c>
      <c r="Q544" s="286" t="str">
        <f>IF(P544&gt;9,CONCATENATE(O544,P544),CONCATENATE(O544,"0",P544))</f>
        <v>202003</v>
      </c>
      <c r="R544" s="311">
        <v>0</v>
      </c>
      <c r="S544" s="281">
        <v>0</v>
      </c>
      <c r="T544" s="281">
        <v>0</v>
      </c>
      <c r="U544" s="417"/>
      <c r="V544" s="315"/>
      <c r="W544" s="313"/>
      <c r="X544" s="315"/>
      <c r="Y54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4" s="305"/>
      <c r="AA544" s="305"/>
      <c r="AB544" s="305"/>
      <c r="AC544" s="305"/>
      <c r="AD544" s="305"/>
      <c r="AE544" s="305"/>
      <c r="AF544" s="305"/>
      <c r="AG544" s="305"/>
      <c r="AH544" s="305"/>
      <c r="AI544" s="305"/>
      <c r="AJ544" s="305"/>
      <c r="AK544" s="305"/>
      <c r="AL544" s="305"/>
      <c r="AM544" s="305"/>
      <c r="AN544" s="305"/>
      <c r="AO544" s="305"/>
      <c r="AP544" s="305"/>
      <c r="AQ544" s="305"/>
      <c r="AR544" s="305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</row>
    <row r="545" spans="1:100" s="7" customFormat="1" ht="38.25" customHeight="1" x14ac:dyDescent="0.2">
      <c r="A545" s="319" t="s">
        <v>69</v>
      </c>
      <c r="B545" s="328"/>
      <c r="C545" s="320"/>
      <c r="D545" s="327" t="s">
        <v>2170</v>
      </c>
      <c r="E545" s="329" t="s">
        <v>115</v>
      </c>
      <c r="F545" s="312" t="s">
        <v>2171</v>
      </c>
      <c r="G545" s="415" t="s">
        <v>2172</v>
      </c>
      <c r="H545" s="415" t="s">
        <v>2173</v>
      </c>
      <c r="I545" s="383">
        <v>2275000</v>
      </c>
      <c r="J545" s="335">
        <f>-K2403/0.0833333333333333</f>
        <v>0</v>
      </c>
      <c r="K545" s="335"/>
      <c r="L545" s="322">
        <v>43544</v>
      </c>
      <c r="M545" s="322">
        <v>43538</v>
      </c>
      <c r="N545" s="323">
        <v>43903</v>
      </c>
      <c r="O545" s="324">
        <f>YEAR(N545)</f>
        <v>2020</v>
      </c>
      <c r="P545" s="324">
        <f>MONTH(N545)</f>
        <v>3</v>
      </c>
      <c r="Q545" s="325" t="str">
        <f>IF(P545&gt;9,CONCATENATE(O545,P545),CONCATENATE(O545,"0",P545))</f>
        <v>202003</v>
      </c>
      <c r="R545" s="311">
        <v>0</v>
      </c>
      <c r="S545" s="338">
        <v>0</v>
      </c>
      <c r="T545" s="338">
        <v>0</v>
      </c>
      <c r="U545" s="415"/>
      <c r="V545" s="306"/>
      <c r="W545" s="305"/>
      <c r="X545" s="306"/>
      <c r="Y54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5" s="305"/>
      <c r="AA545" s="306"/>
      <c r="AB545" s="306"/>
      <c r="AC545" s="306"/>
      <c r="AD545" s="306"/>
      <c r="AE545" s="306"/>
      <c r="AF545" s="306"/>
      <c r="AG545" s="306"/>
      <c r="AH545" s="306"/>
      <c r="AI545" s="306"/>
      <c r="AJ545" s="306"/>
      <c r="AK545" s="306"/>
      <c r="AL545" s="306"/>
      <c r="AM545" s="306"/>
      <c r="AN545" s="306"/>
      <c r="AO545" s="306"/>
      <c r="AP545" s="306"/>
      <c r="AQ545" s="306"/>
      <c r="AR545" s="306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</row>
    <row r="546" spans="1:100" s="7" customFormat="1" ht="38.25" customHeight="1" x14ac:dyDescent="0.2">
      <c r="A546" s="319" t="s">
        <v>69</v>
      </c>
      <c r="B546" s="328"/>
      <c r="C546" s="320"/>
      <c r="D546" s="327" t="s">
        <v>2118</v>
      </c>
      <c r="E546" s="329" t="s">
        <v>115</v>
      </c>
      <c r="F546" s="312" t="s">
        <v>2119</v>
      </c>
      <c r="G546" s="415" t="s">
        <v>2120</v>
      </c>
      <c r="H546" s="415" t="s">
        <v>2121</v>
      </c>
      <c r="I546" s="383">
        <v>100000</v>
      </c>
      <c r="J546" s="335">
        <f>-K2392/0.0833333333333333</f>
        <v>0</v>
      </c>
      <c r="K546" s="335"/>
      <c r="L546" s="322">
        <v>43726</v>
      </c>
      <c r="M546" s="322">
        <v>43545</v>
      </c>
      <c r="N546" s="323">
        <v>43910</v>
      </c>
      <c r="O546" s="324">
        <f>YEAR(N546)</f>
        <v>2020</v>
      </c>
      <c r="P546" s="324">
        <f>MONTH(N546)</f>
        <v>3</v>
      </c>
      <c r="Q546" s="325" t="str">
        <f>IF(P546&gt;9,CONCATENATE(O546,P546),CONCATENATE(O546,"0",P546))</f>
        <v>202003</v>
      </c>
      <c r="R546" s="311" t="s">
        <v>179</v>
      </c>
      <c r="S546" s="338">
        <v>0</v>
      </c>
      <c r="T546" s="338">
        <v>0</v>
      </c>
      <c r="U546" s="415"/>
      <c r="V546" s="306"/>
      <c r="W546" s="305"/>
      <c r="X546" s="306"/>
      <c r="Y54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6" s="305"/>
      <c r="AA546" s="306"/>
      <c r="AB546" s="306"/>
      <c r="AC546" s="306"/>
      <c r="AD546" s="306"/>
      <c r="AE546" s="306"/>
      <c r="AF546" s="306"/>
      <c r="AG546" s="306"/>
      <c r="AH546" s="306"/>
      <c r="AI546" s="306"/>
      <c r="AJ546" s="306"/>
      <c r="AK546" s="306"/>
      <c r="AL546" s="306"/>
      <c r="AM546" s="306"/>
      <c r="AN546" s="306"/>
      <c r="AO546" s="306"/>
      <c r="AP546" s="306"/>
      <c r="AQ546" s="306"/>
      <c r="AR546" s="306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</row>
    <row r="547" spans="1:100" s="7" customFormat="1" ht="38.25" customHeight="1" x14ac:dyDescent="0.2">
      <c r="A547" s="319" t="s">
        <v>69</v>
      </c>
      <c r="B547" s="328"/>
      <c r="C547" s="320"/>
      <c r="D547" s="327" t="s">
        <v>2032</v>
      </c>
      <c r="E547" s="329" t="s">
        <v>123</v>
      </c>
      <c r="F547" s="312" t="s">
        <v>2033</v>
      </c>
      <c r="G547" s="415" t="s">
        <v>2034</v>
      </c>
      <c r="H547" s="415" t="s">
        <v>2035</v>
      </c>
      <c r="I547" s="383">
        <v>5063326.43</v>
      </c>
      <c r="J547" s="335">
        <f>-K2368/0.0833333333333333</f>
        <v>0</v>
      </c>
      <c r="K547" s="335"/>
      <c r="L547" s="322">
        <v>43481</v>
      </c>
      <c r="M547" s="322">
        <v>43554</v>
      </c>
      <c r="N547" s="323">
        <v>43919</v>
      </c>
      <c r="O547" s="324">
        <f>YEAR(N547)</f>
        <v>2020</v>
      </c>
      <c r="P547" s="324">
        <f>MONTH(N547)</f>
        <v>3</v>
      </c>
      <c r="Q547" s="325" t="str">
        <f>IF(P547&gt;9,CONCATENATE(O547,P547),CONCATENATE(O547,"0",P547))</f>
        <v>202003</v>
      </c>
      <c r="R547" s="311" t="s">
        <v>162</v>
      </c>
      <c r="S547" s="338">
        <v>0.06</v>
      </c>
      <c r="T547" s="338">
        <v>0.02</v>
      </c>
      <c r="U547" s="415"/>
      <c r="V547" s="306"/>
      <c r="W547" s="305"/>
      <c r="X547" s="306"/>
      <c r="Y54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7" s="305"/>
      <c r="AA547" s="306"/>
      <c r="AB547" s="306"/>
      <c r="AC547" s="306"/>
      <c r="AD547" s="306"/>
      <c r="AE547" s="306"/>
      <c r="AF547" s="306"/>
      <c r="AG547" s="306"/>
      <c r="AH547" s="306"/>
      <c r="AI547" s="306"/>
      <c r="AJ547" s="306"/>
      <c r="AK547" s="306"/>
      <c r="AL547" s="306"/>
      <c r="AM547" s="306"/>
      <c r="AN547" s="306"/>
      <c r="AO547" s="306"/>
      <c r="AP547" s="306"/>
      <c r="AQ547" s="306"/>
      <c r="AR547" s="306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</row>
    <row r="548" spans="1:100" s="7" customFormat="1" ht="38.25" customHeight="1" x14ac:dyDescent="0.2">
      <c r="A548" s="328" t="s">
        <v>69</v>
      </c>
      <c r="B548" s="319"/>
      <c r="C548" s="328"/>
      <c r="D548" s="327" t="s">
        <v>2287</v>
      </c>
      <c r="E548" s="328" t="s">
        <v>131</v>
      </c>
      <c r="F548" s="312" t="s">
        <v>20</v>
      </c>
      <c r="G548" s="416" t="s">
        <v>2288</v>
      </c>
      <c r="H548" s="416" t="s">
        <v>2022</v>
      </c>
      <c r="I548" s="381">
        <v>850000</v>
      </c>
      <c r="J548" s="278">
        <f>-K2573/0.0833333333333333</f>
        <v>0</v>
      </c>
      <c r="K548" s="278"/>
      <c r="L548" s="279">
        <v>43740</v>
      </c>
      <c r="M548" s="279">
        <v>43770</v>
      </c>
      <c r="N548" s="280">
        <v>43921</v>
      </c>
      <c r="O548" s="294">
        <f>YEAR(N548)</f>
        <v>2020</v>
      </c>
      <c r="P548" s="294">
        <f>MONTH(N548)</f>
        <v>3</v>
      </c>
      <c r="Q548" s="286" t="str">
        <f>IF(P548&gt;9,CONCATENATE(O548,P548),CONCATENATE(O548,"0",P548))</f>
        <v>202003</v>
      </c>
      <c r="R548" s="311">
        <v>0</v>
      </c>
      <c r="S548" s="281">
        <v>0</v>
      </c>
      <c r="T548" s="281">
        <v>0</v>
      </c>
      <c r="U548" s="416"/>
      <c r="V548" s="315"/>
      <c r="W548" s="313"/>
      <c r="X548" s="315"/>
      <c r="Y54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8" s="332"/>
      <c r="AA548" s="313"/>
      <c r="AB548" s="313"/>
      <c r="AC548" s="313"/>
      <c r="AD548" s="313"/>
      <c r="AE548" s="313"/>
      <c r="AF548" s="313"/>
      <c r="AG548" s="313"/>
      <c r="AH548" s="313"/>
      <c r="AI548" s="313"/>
      <c r="AJ548" s="313"/>
      <c r="AK548" s="313"/>
      <c r="AL548" s="313"/>
      <c r="AM548" s="313"/>
      <c r="AN548" s="313"/>
      <c r="AO548" s="313"/>
      <c r="AP548" s="313"/>
      <c r="AQ548" s="313"/>
      <c r="AR548" s="305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</row>
    <row r="549" spans="1:100" s="7" customFormat="1" ht="38.25" customHeight="1" x14ac:dyDescent="0.2">
      <c r="A549" s="328" t="s">
        <v>69</v>
      </c>
      <c r="B549" s="319"/>
      <c r="C549" s="328"/>
      <c r="D549" s="327" t="s">
        <v>2705</v>
      </c>
      <c r="E549" s="319" t="s">
        <v>115</v>
      </c>
      <c r="F549" s="312" t="s">
        <v>2706</v>
      </c>
      <c r="G549" s="416" t="s">
        <v>2707</v>
      </c>
      <c r="H549" s="416" t="s">
        <v>2708</v>
      </c>
      <c r="I549" s="381">
        <v>240000</v>
      </c>
      <c r="J549" s="278">
        <f>-K2542/0.0833333333333333</f>
        <v>0</v>
      </c>
      <c r="K549" s="278"/>
      <c r="L549" s="279">
        <v>43733</v>
      </c>
      <c r="M549" s="279">
        <v>43733</v>
      </c>
      <c r="N549" s="280">
        <v>43921</v>
      </c>
      <c r="O549" s="294">
        <f>YEAR(N549)</f>
        <v>2020</v>
      </c>
      <c r="P549" s="294">
        <f>MONTH(N549)</f>
        <v>3</v>
      </c>
      <c r="Q549" s="286" t="str">
        <f>IF(P549&gt;9,CONCATENATE(O549,P549),CONCATENATE(O549,"0",P549))</f>
        <v>202003</v>
      </c>
      <c r="R549" s="311">
        <v>0</v>
      </c>
      <c r="S549" s="281">
        <v>0</v>
      </c>
      <c r="T549" s="281">
        <v>0</v>
      </c>
      <c r="U549" s="416"/>
      <c r="V549" s="315"/>
      <c r="W549" s="313"/>
      <c r="X549" s="315"/>
      <c r="Y54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9" s="332"/>
      <c r="AA549" s="313"/>
      <c r="AB549" s="313"/>
      <c r="AC549" s="313"/>
      <c r="AD549" s="313"/>
      <c r="AE549" s="313"/>
      <c r="AF549" s="313"/>
      <c r="AG549" s="313"/>
      <c r="AH549" s="313"/>
      <c r="AI549" s="313"/>
      <c r="AJ549" s="313"/>
      <c r="AK549" s="313"/>
      <c r="AL549" s="313"/>
      <c r="AM549" s="313"/>
      <c r="AN549" s="313"/>
      <c r="AO549" s="313"/>
      <c r="AP549" s="313"/>
      <c r="AQ549" s="313"/>
      <c r="AR549" s="305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</row>
    <row r="550" spans="1:100" s="7" customFormat="1" ht="38.25" customHeight="1" x14ac:dyDescent="0.2">
      <c r="A550" s="329" t="s">
        <v>69</v>
      </c>
      <c r="B550" s="328"/>
      <c r="C550" s="320"/>
      <c r="D550" s="327" t="s">
        <v>1570</v>
      </c>
      <c r="E550" s="328" t="s">
        <v>115</v>
      </c>
      <c r="F550" s="312" t="s">
        <v>471</v>
      </c>
      <c r="G550" s="415" t="s">
        <v>1571</v>
      </c>
      <c r="H550" s="431" t="s">
        <v>1572</v>
      </c>
      <c r="I550" s="379">
        <v>3000000</v>
      </c>
      <c r="J550" s="321">
        <f>-K2190/0.0833333333333333</f>
        <v>0</v>
      </c>
      <c r="K550" s="321"/>
      <c r="L550" s="322">
        <v>43215</v>
      </c>
      <c r="M550" s="322">
        <v>43191</v>
      </c>
      <c r="N550" s="323">
        <v>43921</v>
      </c>
      <c r="O550" s="324">
        <f>YEAR(N550)</f>
        <v>2020</v>
      </c>
      <c r="P550" s="324">
        <f>MONTH(N550)</f>
        <v>3</v>
      </c>
      <c r="Q550" s="325" t="str">
        <f>IF(P550&gt;9,CONCATENATE(O550,P550),CONCATENATE(O550,"0",P550))</f>
        <v>202003</v>
      </c>
      <c r="R550" s="311">
        <v>0</v>
      </c>
      <c r="S550" s="326">
        <v>0.13</v>
      </c>
      <c r="T550" s="326">
        <v>0.03</v>
      </c>
      <c r="U550" s="415"/>
      <c r="V550" s="306"/>
      <c r="W550" s="305"/>
      <c r="X550" s="306"/>
      <c r="Y550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0" s="352"/>
      <c r="AA550" s="352"/>
      <c r="AB550" s="306"/>
      <c r="AC550" s="306"/>
      <c r="AD550" s="306"/>
      <c r="AE550" s="306"/>
      <c r="AF550" s="306"/>
      <c r="AG550" s="306"/>
      <c r="AH550" s="306"/>
      <c r="AI550" s="306"/>
      <c r="AJ550" s="306"/>
      <c r="AK550" s="306"/>
      <c r="AL550" s="306"/>
      <c r="AM550" s="306"/>
      <c r="AN550" s="306"/>
      <c r="AO550" s="306"/>
      <c r="AP550" s="306"/>
      <c r="AQ550" s="306"/>
      <c r="AR550" s="305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</row>
    <row r="551" spans="1:100" s="7" customFormat="1" ht="38.25" customHeight="1" x14ac:dyDescent="0.2">
      <c r="A551" s="329" t="s">
        <v>69</v>
      </c>
      <c r="B551" s="329" t="s">
        <v>289</v>
      </c>
      <c r="C551" s="320" t="s">
        <v>294</v>
      </c>
      <c r="D551" s="319" t="s">
        <v>649</v>
      </c>
      <c r="E551" s="329" t="s">
        <v>114</v>
      </c>
      <c r="F551" s="317" t="s">
        <v>471</v>
      </c>
      <c r="G551" s="423" t="s">
        <v>648</v>
      </c>
      <c r="H551" s="423" t="s">
        <v>472</v>
      </c>
      <c r="I551" s="383">
        <v>3201000</v>
      </c>
      <c r="J551" s="335">
        <f>-K2147/0.0833333333333333</f>
        <v>0</v>
      </c>
      <c r="K551" s="335"/>
      <c r="L551" s="318">
        <v>43215</v>
      </c>
      <c r="M551" s="318">
        <v>43191</v>
      </c>
      <c r="N551" s="318">
        <v>43921</v>
      </c>
      <c r="O551" s="336">
        <f>YEAR(N551)</f>
        <v>2020</v>
      </c>
      <c r="P551" s="324">
        <f>MONTH(N551)</f>
        <v>3</v>
      </c>
      <c r="Q551" s="337" t="str">
        <f>IF(P551&gt;9,CONCATENATE(O551,P551),CONCATENATE(O551,"0",P551))</f>
        <v>202003</v>
      </c>
      <c r="R551" s="311">
        <v>0</v>
      </c>
      <c r="S551" s="338">
        <v>0.13</v>
      </c>
      <c r="T551" s="338">
        <v>0.03</v>
      </c>
      <c r="U551" s="415"/>
      <c r="V551" s="305"/>
      <c r="W551" s="305"/>
      <c r="X551" s="305"/>
      <c r="Y55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1" s="352"/>
      <c r="AA551" s="305"/>
      <c r="AB551" s="305"/>
      <c r="AC551" s="305"/>
      <c r="AD551" s="305"/>
      <c r="AE551" s="305"/>
      <c r="AF551" s="305"/>
      <c r="AG551" s="305"/>
      <c r="AH551" s="305"/>
      <c r="AI551" s="305"/>
      <c r="AJ551" s="305"/>
      <c r="AK551" s="305"/>
      <c r="AL551" s="305"/>
      <c r="AM551" s="305"/>
      <c r="AN551" s="305"/>
      <c r="AO551" s="305"/>
      <c r="AP551" s="305"/>
      <c r="AQ551" s="305"/>
      <c r="AR551" s="305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</row>
    <row r="552" spans="1:100" s="7" customFormat="1" ht="38.25" customHeight="1" x14ac:dyDescent="0.2">
      <c r="A552" s="319" t="s">
        <v>69</v>
      </c>
      <c r="B552" s="319" t="s">
        <v>293</v>
      </c>
      <c r="C552" s="340" t="s">
        <v>294</v>
      </c>
      <c r="D552" s="314" t="s">
        <v>718</v>
      </c>
      <c r="E552" s="314" t="s">
        <v>115</v>
      </c>
      <c r="F552" s="271" t="s">
        <v>548</v>
      </c>
      <c r="G552" s="417" t="s">
        <v>549</v>
      </c>
      <c r="H552" s="417" t="s">
        <v>550</v>
      </c>
      <c r="I552" s="382">
        <v>378720</v>
      </c>
      <c r="J552" s="273">
        <f>-K2174/0.0833333333333333</f>
        <v>0</v>
      </c>
      <c r="K552" s="273"/>
      <c r="L552" s="274">
        <v>43768</v>
      </c>
      <c r="M552" s="318">
        <v>43751</v>
      </c>
      <c r="N552" s="274">
        <v>43933</v>
      </c>
      <c r="O552" s="295">
        <f>YEAR(N552)</f>
        <v>2020</v>
      </c>
      <c r="P552" s="294">
        <f>MONTH(N552)</f>
        <v>4</v>
      </c>
      <c r="Q552" s="291" t="str">
        <f>IF(P552&gt;9,CONCATENATE(O552,P552),CONCATENATE(O552,"0",P552))</f>
        <v>202004</v>
      </c>
      <c r="R552" s="275">
        <v>0</v>
      </c>
      <c r="S552" s="276">
        <v>0</v>
      </c>
      <c r="T552" s="276">
        <v>0</v>
      </c>
      <c r="U552" s="416"/>
      <c r="V552" s="313"/>
      <c r="W552" s="313"/>
      <c r="X552" s="313"/>
      <c r="Y55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2" s="332"/>
      <c r="AA552" s="313"/>
      <c r="AB552" s="313"/>
      <c r="AC552" s="313"/>
      <c r="AD552" s="313"/>
      <c r="AE552" s="313"/>
      <c r="AF552" s="313"/>
      <c r="AG552" s="313"/>
      <c r="AH552" s="313"/>
      <c r="AI552" s="313"/>
      <c r="AJ552" s="313"/>
      <c r="AK552" s="313"/>
      <c r="AL552" s="313"/>
      <c r="AM552" s="313"/>
      <c r="AN552" s="313"/>
      <c r="AO552" s="313"/>
      <c r="AP552" s="313"/>
      <c r="AQ552" s="313"/>
      <c r="AR552" s="306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</row>
    <row r="553" spans="1:100" s="7" customFormat="1" ht="38.25" customHeight="1" x14ac:dyDescent="0.2">
      <c r="A553" s="319" t="s">
        <v>69</v>
      </c>
      <c r="B553" s="319" t="s">
        <v>289</v>
      </c>
      <c r="C553" s="340" t="s">
        <v>294</v>
      </c>
      <c r="D553" s="327" t="s">
        <v>1052</v>
      </c>
      <c r="E553" s="314" t="s">
        <v>115</v>
      </c>
      <c r="F553" s="277" t="s">
        <v>844</v>
      </c>
      <c r="G553" s="416" t="s">
        <v>845</v>
      </c>
      <c r="H553" s="416" t="s">
        <v>846</v>
      </c>
      <c r="I553" s="382">
        <v>200000</v>
      </c>
      <c r="J553" s="273">
        <f>-K2229/0.0833333333333333</f>
        <v>0</v>
      </c>
      <c r="K553" s="273"/>
      <c r="L553" s="279">
        <v>43537</v>
      </c>
      <c r="M553" s="279">
        <v>43570</v>
      </c>
      <c r="N553" s="280">
        <v>43935</v>
      </c>
      <c r="O553" s="294">
        <f>YEAR(N553)</f>
        <v>2020</v>
      </c>
      <c r="P553" s="294">
        <f>MONTH(N553)</f>
        <v>4</v>
      </c>
      <c r="Q553" s="286" t="str">
        <f>IF(P553&gt;9,CONCATENATE(O553,P553),CONCATENATE(O553,"0",P553))</f>
        <v>202004</v>
      </c>
      <c r="R553" s="311" t="s">
        <v>278</v>
      </c>
      <c r="S553" s="276">
        <v>0</v>
      </c>
      <c r="T553" s="276">
        <v>0</v>
      </c>
      <c r="U553" s="416"/>
      <c r="V553" s="315"/>
      <c r="W553" s="313"/>
      <c r="X553" s="315"/>
      <c r="Y55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3" s="313"/>
      <c r="AA553" s="315"/>
      <c r="AB553" s="315"/>
      <c r="AC553" s="315"/>
      <c r="AD553" s="315"/>
      <c r="AE553" s="315"/>
      <c r="AF553" s="315"/>
      <c r="AG553" s="315"/>
      <c r="AH553" s="315"/>
      <c r="AI553" s="315"/>
      <c r="AJ553" s="315"/>
      <c r="AK553" s="315"/>
      <c r="AL553" s="315"/>
      <c r="AM553" s="315"/>
      <c r="AN553" s="315"/>
      <c r="AO553" s="315"/>
      <c r="AP553" s="315"/>
      <c r="AQ553" s="315"/>
      <c r="AR553" s="306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</row>
    <row r="554" spans="1:100" s="7" customFormat="1" ht="38.25" customHeight="1" x14ac:dyDescent="0.2">
      <c r="A554" s="319" t="s">
        <v>69</v>
      </c>
      <c r="B554" s="319" t="s">
        <v>289</v>
      </c>
      <c r="C554" s="340" t="s">
        <v>294</v>
      </c>
      <c r="D554" s="316" t="s">
        <v>1045</v>
      </c>
      <c r="E554" s="319" t="s">
        <v>114</v>
      </c>
      <c r="F554" s="277" t="s">
        <v>852</v>
      </c>
      <c r="G554" s="416" t="s">
        <v>167</v>
      </c>
      <c r="H554" s="416" t="s">
        <v>854</v>
      </c>
      <c r="I554" s="381">
        <v>333000</v>
      </c>
      <c r="J554" s="278">
        <f>-K2703/0.0833333333333333</f>
        <v>0</v>
      </c>
      <c r="K554" s="278"/>
      <c r="L554" s="279">
        <v>42837</v>
      </c>
      <c r="M554" s="279">
        <v>42850</v>
      </c>
      <c r="N554" s="280">
        <v>43945</v>
      </c>
      <c r="O554" s="294">
        <f>YEAR(N554)</f>
        <v>2020</v>
      </c>
      <c r="P554" s="294">
        <f>MONTH(N554)</f>
        <v>4</v>
      </c>
      <c r="Q554" s="286" t="str">
        <f>IF(P554&gt;9,CONCATENATE(O554,P554),CONCATENATE(O554,"0",P554))</f>
        <v>202004</v>
      </c>
      <c r="R554" s="275" t="s">
        <v>278</v>
      </c>
      <c r="S554" s="281">
        <v>0.15</v>
      </c>
      <c r="T554" s="281">
        <v>0.05</v>
      </c>
      <c r="U554" s="416"/>
      <c r="V554" s="315" t="s">
        <v>288</v>
      </c>
      <c r="W554" s="313" t="s">
        <v>288</v>
      </c>
      <c r="X554" s="315"/>
      <c r="Y55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54" s="305"/>
      <c r="AA554" s="306"/>
      <c r="AB554" s="306"/>
      <c r="AC554" s="306"/>
      <c r="AD554" s="306"/>
      <c r="AE554" s="306"/>
      <c r="AF554" s="306"/>
      <c r="AG554" s="306"/>
      <c r="AH554" s="306"/>
      <c r="AI554" s="306"/>
      <c r="AJ554" s="306"/>
      <c r="AK554" s="306"/>
      <c r="AL554" s="306"/>
      <c r="AM554" s="306"/>
      <c r="AN554" s="306"/>
      <c r="AO554" s="306"/>
      <c r="AP554" s="306"/>
      <c r="AQ554" s="306"/>
      <c r="AR554" s="306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</row>
    <row r="555" spans="1:100" s="7" customFormat="1" ht="38.25" customHeight="1" x14ac:dyDescent="0.2">
      <c r="A555" s="319" t="s">
        <v>69</v>
      </c>
      <c r="B555" s="319" t="s">
        <v>289</v>
      </c>
      <c r="C555" s="340" t="s">
        <v>294</v>
      </c>
      <c r="D555" s="316" t="s">
        <v>1046</v>
      </c>
      <c r="E555" s="319" t="s">
        <v>114</v>
      </c>
      <c r="F555" s="277" t="s">
        <v>852</v>
      </c>
      <c r="G555" s="416" t="s">
        <v>167</v>
      </c>
      <c r="H555" s="416" t="s">
        <v>853</v>
      </c>
      <c r="I555" s="381">
        <v>333000</v>
      </c>
      <c r="J555" s="278">
        <f>-K2704/0.0833333333333333</f>
        <v>0</v>
      </c>
      <c r="K555" s="278"/>
      <c r="L555" s="279">
        <v>42837</v>
      </c>
      <c r="M555" s="279">
        <v>42850</v>
      </c>
      <c r="N555" s="280">
        <v>43945</v>
      </c>
      <c r="O555" s="294">
        <f>YEAR(N555)</f>
        <v>2020</v>
      </c>
      <c r="P555" s="294">
        <f>MONTH(N555)</f>
        <v>4</v>
      </c>
      <c r="Q555" s="286" t="str">
        <f>IF(P555&gt;9,CONCATENATE(O555,P555),CONCATENATE(O555,"0",P555))</f>
        <v>202004</v>
      </c>
      <c r="R555" s="275" t="s">
        <v>278</v>
      </c>
      <c r="S555" s="281">
        <v>0.15</v>
      </c>
      <c r="T555" s="281">
        <v>0.05</v>
      </c>
      <c r="U555" s="416"/>
      <c r="V555" s="315" t="s">
        <v>288</v>
      </c>
      <c r="W555" s="313" t="s">
        <v>288</v>
      </c>
      <c r="X555" s="315"/>
      <c r="Y55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55" s="305"/>
      <c r="AA555" s="306"/>
      <c r="AB555" s="306"/>
      <c r="AC555" s="306"/>
      <c r="AD555" s="306"/>
      <c r="AE555" s="306"/>
      <c r="AF555" s="306"/>
      <c r="AG555" s="306"/>
      <c r="AH555" s="306"/>
      <c r="AI555" s="306"/>
      <c r="AJ555" s="306"/>
      <c r="AK555" s="306"/>
      <c r="AL555" s="306"/>
      <c r="AM555" s="306"/>
      <c r="AN555" s="306"/>
      <c r="AO555" s="306"/>
      <c r="AP555" s="306"/>
      <c r="AQ555" s="306"/>
      <c r="AR555" s="306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</row>
    <row r="556" spans="1:100" s="7" customFormat="1" ht="38.25" customHeight="1" x14ac:dyDescent="0.2">
      <c r="A556" s="319" t="s">
        <v>69</v>
      </c>
      <c r="B556" s="319" t="s">
        <v>289</v>
      </c>
      <c r="C556" s="340" t="s">
        <v>294</v>
      </c>
      <c r="D556" s="316" t="s">
        <v>1047</v>
      </c>
      <c r="E556" s="319" t="s">
        <v>114</v>
      </c>
      <c r="F556" s="277" t="s">
        <v>852</v>
      </c>
      <c r="G556" s="416" t="s">
        <v>167</v>
      </c>
      <c r="H556" s="416" t="s">
        <v>855</v>
      </c>
      <c r="I556" s="381">
        <v>333000</v>
      </c>
      <c r="J556" s="278">
        <f>-K2705/0.0833333333333333</f>
        <v>0</v>
      </c>
      <c r="K556" s="278"/>
      <c r="L556" s="279">
        <v>42837</v>
      </c>
      <c r="M556" s="279">
        <v>42850</v>
      </c>
      <c r="N556" s="280">
        <v>43945</v>
      </c>
      <c r="O556" s="294">
        <f>YEAR(N556)</f>
        <v>2020</v>
      </c>
      <c r="P556" s="294">
        <f>MONTH(N556)</f>
        <v>4</v>
      </c>
      <c r="Q556" s="286" t="str">
        <f>IF(P556&gt;9,CONCATENATE(O556,P556),CONCATENATE(O556,"0",P556))</f>
        <v>202004</v>
      </c>
      <c r="R556" s="275" t="s">
        <v>278</v>
      </c>
      <c r="S556" s="281">
        <v>0.15</v>
      </c>
      <c r="T556" s="281">
        <v>0.05</v>
      </c>
      <c r="U556" s="416"/>
      <c r="V556" s="315" t="s">
        <v>288</v>
      </c>
      <c r="W556" s="313" t="s">
        <v>288</v>
      </c>
      <c r="X556" s="315"/>
      <c r="Y55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56" s="305"/>
      <c r="AA556" s="306"/>
      <c r="AB556" s="306"/>
      <c r="AC556" s="306"/>
      <c r="AD556" s="306"/>
      <c r="AE556" s="306"/>
      <c r="AF556" s="306"/>
      <c r="AG556" s="306"/>
      <c r="AH556" s="306"/>
      <c r="AI556" s="306"/>
      <c r="AJ556" s="306"/>
      <c r="AK556" s="306"/>
      <c r="AL556" s="306"/>
      <c r="AM556" s="306"/>
      <c r="AN556" s="306"/>
      <c r="AO556" s="306"/>
      <c r="AP556" s="306"/>
      <c r="AQ556" s="306"/>
      <c r="AR556" s="306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</row>
    <row r="557" spans="1:100" s="7" customFormat="1" ht="38.25" customHeight="1" x14ac:dyDescent="0.2">
      <c r="A557" s="319" t="s">
        <v>69</v>
      </c>
      <c r="B557" s="319" t="s">
        <v>289</v>
      </c>
      <c r="C557" s="340" t="s">
        <v>294</v>
      </c>
      <c r="D557" s="327" t="s">
        <v>1064</v>
      </c>
      <c r="E557" s="319" t="s">
        <v>115</v>
      </c>
      <c r="F557" s="277" t="s">
        <v>25</v>
      </c>
      <c r="G557" s="415" t="s">
        <v>1065</v>
      </c>
      <c r="H557" s="416" t="s">
        <v>166</v>
      </c>
      <c r="I557" s="381">
        <v>700000</v>
      </c>
      <c r="J557" s="278">
        <f>-K2705/0.0833333333333333</f>
        <v>0</v>
      </c>
      <c r="K557" s="278"/>
      <c r="L557" s="279">
        <v>42851</v>
      </c>
      <c r="M557" s="279">
        <v>42852</v>
      </c>
      <c r="N557" s="279">
        <v>43947</v>
      </c>
      <c r="O557" s="296">
        <f>YEAR(N557)</f>
        <v>2020</v>
      </c>
      <c r="P557" s="294">
        <f>MONTH(N557)</f>
        <v>4</v>
      </c>
      <c r="Q557" s="292" t="str">
        <f>IF(P557&gt;9,CONCATENATE(O557,P557),CONCATENATE(O557,"0",P557))</f>
        <v>202004</v>
      </c>
      <c r="R557" s="275">
        <v>0</v>
      </c>
      <c r="S557" s="281">
        <v>0</v>
      </c>
      <c r="T557" s="281">
        <v>0</v>
      </c>
      <c r="U557" s="416"/>
      <c r="V557" s="315"/>
      <c r="W557" s="313"/>
      <c r="X557" s="315"/>
      <c r="Y55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7" s="352"/>
      <c r="AA557" s="306"/>
      <c r="AB557" s="306"/>
      <c r="AC557" s="306"/>
      <c r="AD557" s="306"/>
      <c r="AE557" s="306"/>
      <c r="AF557" s="306"/>
      <c r="AG557" s="306"/>
      <c r="AH557" s="306"/>
      <c r="AI557" s="306"/>
      <c r="AJ557" s="306"/>
      <c r="AK557" s="306"/>
      <c r="AL557" s="306"/>
      <c r="AM557" s="306"/>
      <c r="AN557" s="306"/>
      <c r="AO557" s="306"/>
      <c r="AP557" s="306"/>
      <c r="AQ557" s="306"/>
      <c r="AR557" s="306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</row>
    <row r="558" spans="1:100" s="7" customFormat="1" ht="38.25" customHeight="1" x14ac:dyDescent="0.2">
      <c r="A558" s="319" t="s">
        <v>69</v>
      </c>
      <c r="B558" s="328"/>
      <c r="C558" s="320"/>
      <c r="D558" s="327" t="s">
        <v>2179</v>
      </c>
      <c r="E558" s="329" t="s">
        <v>115</v>
      </c>
      <c r="F558" s="312" t="s">
        <v>2180</v>
      </c>
      <c r="G558" s="415" t="s">
        <v>2181</v>
      </c>
      <c r="H558" s="415" t="s">
        <v>1074</v>
      </c>
      <c r="I558" s="383">
        <v>6000000</v>
      </c>
      <c r="J558" s="335">
        <f>-K2418/0.0833333333333333</f>
        <v>0</v>
      </c>
      <c r="K558" s="335"/>
      <c r="L558" s="322">
        <v>43537</v>
      </c>
      <c r="M558" s="322">
        <v>43589</v>
      </c>
      <c r="N558" s="323">
        <v>43954</v>
      </c>
      <c r="O558" s="324">
        <f>YEAR(N558)</f>
        <v>2020</v>
      </c>
      <c r="P558" s="324">
        <f>MONTH(N558)</f>
        <v>5</v>
      </c>
      <c r="Q558" s="325" t="str">
        <f>IF(P558&gt;9,CONCATENATE(O558,P558),CONCATENATE(O558,"0",P558))</f>
        <v>202005</v>
      </c>
      <c r="R558" s="311" t="s">
        <v>278</v>
      </c>
      <c r="S558" s="338">
        <v>0</v>
      </c>
      <c r="T558" s="338">
        <v>0</v>
      </c>
      <c r="U558" s="415"/>
      <c r="V558" s="306"/>
      <c r="W558" s="305"/>
      <c r="X558" s="306"/>
      <c r="Y55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8" s="305"/>
      <c r="AA558" s="306"/>
      <c r="AB558" s="306"/>
      <c r="AC558" s="306"/>
      <c r="AD558" s="306"/>
      <c r="AE558" s="306"/>
      <c r="AF558" s="306"/>
      <c r="AG558" s="306"/>
      <c r="AH558" s="306"/>
      <c r="AI558" s="306"/>
      <c r="AJ558" s="306"/>
      <c r="AK558" s="306"/>
      <c r="AL558" s="306"/>
      <c r="AM558" s="306"/>
      <c r="AN558" s="306"/>
      <c r="AO558" s="306"/>
      <c r="AP558" s="306"/>
      <c r="AQ558" s="306"/>
      <c r="AR558" s="306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</row>
    <row r="559" spans="1:100" s="7" customFormat="1" ht="38.25" customHeight="1" x14ac:dyDescent="0.2">
      <c r="A559" s="319" t="s">
        <v>69</v>
      </c>
      <c r="B559" s="319" t="s">
        <v>293</v>
      </c>
      <c r="C559" s="340" t="s">
        <v>294</v>
      </c>
      <c r="D559" s="316" t="s">
        <v>851</v>
      </c>
      <c r="E559" s="319" t="s">
        <v>115</v>
      </c>
      <c r="F559" s="277" t="s">
        <v>626</v>
      </c>
      <c r="G559" s="416" t="s">
        <v>627</v>
      </c>
      <c r="H559" s="416" t="s">
        <v>628</v>
      </c>
      <c r="I559" s="381">
        <v>247500</v>
      </c>
      <c r="J559" s="278">
        <f>-K2140/0.0833333333333333</f>
        <v>0</v>
      </c>
      <c r="K559" s="278"/>
      <c r="L559" s="279">
        <v>43537</v>
      </c>
      <c r="M559" s="279">
        <v>43591</v>
      </c>
      <c r="N559" s="280">
        <v>43956</v>
      </c>
      <c r="O559" s="294">
        <f>YEAR(N559)</f>
        <v>2020</v>
      </c>
      <c r="P559" s="294">
        <f>MONTH(N559)</f>
        <v>5</v>
      </c>
      <c r="Q559" s="286" t="str">
        <f>IF(P559&gt;9,CONCATENATE(O559,P559),CONCATENATE(O559,"0",P559))</f>
        <v>202005</v>
      </c>
      <c r="R559" s="311" t="s">
        <v>162</v>
      </c>
      <c r="S559" s="281">
        <v>0</v>
      </c>
      <c r="T559" s="281">
        <v>0</v>
      </c>
      <c r="U559" s="416"/>
      <c r="V559" s="315"/>
      <c r="W559" s="313"/>
      <c r="X559" s="315"/>
      <c r="Y55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9" s="332"/>
      <c r="AA559" s="313"/>
      <c r="AB559" s="313"/>
      <c r="AC559" s="313"/>
      <c r="AD559" s="313"/>
      <c r="AE559" s="313"/>
      <c r="AF559" s="313"/>
      <c r="AG559" s="313"/>
      <c r="AH559" s="313"/>
      <c r="AI559" s="313"/>
      <c r="AJ559" s="313"/>
      <c r="AK559" s="313"/>
      <c r="AL559" s="313"/>
      <c r="AM559" s="313"/>
      <c r="AN559" s="313"/>
      <c r="AO559" s="313"/>
      <c r="AP559" s="313"/>
      <c r="AQ559" s="313"/>
      <c r="AR559" s="306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</row>
    <row r="560" spans="1:100" s="7" customFormat="1" ht="38.25" customHeight="1" x14ac:dyDescent="0.2">
      <c r="A560" s="314" t="s">
        <v>69</v>
      </c>
      <c r="B560" s="314" t="s">
        <v>289</v>
      </c>
      <c r="C560" s="340" t="s">
        <v>294</v>
      </c>
      <c r="D560" s="319" t="s">
        <v>1043</v>
      </c>
      <c r="E560" s="314" t="s">
        <v>864</v>
      </c>
      <c r="F560" s="271" t="s">
        <v>865</v>
      </c>
      <c r="G560" s="417" t="s">
        <v>321</v>
      </c>
      <c r="H560" s="417" t="s">
        <v>866</v>
      </c>
      <c r="I560" s="382">
        <v>250000</v>
      </c>
      <c r="J560" s="273">
        <f>-K2216/0.0833333333333333</f>
        <v>0</v>
      </c>
      <c r="K560" s="273"/>
      <c r="L560" s="274">
        <v>42865</v>
      </c>
      <c r="M560" s="274">
        <v>42865</v>
      </c>
      <c r="N560" s="274">
        <v>43960</v>
      </c>
      <c r="O560" s="295">
        <f>YEAR(N560)</f>
        <v>2020</v>
      </c>
      <c r="P560" s="294">
        <f>MONTH(N560)</f>
        <v>5</v>
      </c>
      <c r="Q560" s="291" t="str">
        <f>IF(P560&gt;9,CONCATENATE(O560,P560),CONCATENATE(O560,"0",P560))</f>
        <v>202005</v>
      </c>
      <c r="R560" s="275" t="s">
        <v>278</v>
      </c>
      <c r="S560" s="276">
        <v>0.09</v>
      </c>
      <c r="T560" s="276">
        <v>0.02</v>
      </c>
      <c r="U560" s="417"/>
      <c r="V560" s="315"/>
      <c r="W560" s="313"/>
      <c r="X560" s="315"/>
      <c r="Y56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0" s="332"/>
      <c r="AA560" s="315"/>
      <c r="AB560" s="315"/>
      <c r="AC560" s="315"/>
      <c r="AD560" s="315"/>
      <c r="AE560" s="315"/>
      <c r="AF560" s="315"/>
      <c r="AG560" s="315"/>
      <c r="AH560" s="315"/>
      <c r="AI560" s="315"/>
      <c r="AJ560" s="315"/>
      <c r="AK560" s="315"/>
      <c r="AL560" s="315"/>
      <c r="AM560" s="315"/>
      <c r="AN560" s="315"/>
      <c r="AO560" s="315"/>
      <c r="AP560" s="315"/>
      <c r="AQ560" s="315"/>
      <c r="AR560" s="306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</row>
    <row r="561" spans="1:100" s="7" customFormat="1" ht="38.25" customHeight="1" x14ac:dyDescent="0.2">
      <c r="A561" s="314" t="s">
        <v>69</v>
      </c>
      <c r="B561" s="314" t="s">
        <v>289</v>
      </c>
      <c r="C561" s="340" t="s">
        <v>294</v>
      </c>
      <c r="D561" s="316" t="s">
        <v>1044</v>
      </c>
      <c r="E561" s="314" t="s">
        <v>864</v>
      </c>
      <c r="F561" s="271" t="s">
        <v>865</v>
      </c>
      <c r="G561" s="417" t="s">
        <v>321</v>
      </c>
      <c r="H561" s="417" t="s">
        <v>867</v>
      </c>
      <c r="I561" s="382">
        <v>250000</v>
      </c>
      <c r="J561" s="273">
        <f>-K2217/0.0833333333333333</f>
        <v>0</v>
      </c>
      <c r="K561" s="273"/>
      <c r="L561" s="274">
        <v>42865</v>
      </c>
      <c r="M561" s="274">
        <v>42865</v>
      </c>
      <c r="N561" s="274">
        <v>43960</v>
      </c>
      <c r="O561" s="295">
        <f>YEAR(N561)</f>
        <v>2020</v>
      </c>
      <c r="P561" s="294">
        <f>MONTH(N561)</f>
        <v>5</v>
      </c>
      <c r="Q561" s="291" t="str">
        <f>IF(P561&gt;9,CONCATENATE(O561,P561),CONCATENATE(O561,"0",P561))</f>
        <v>202005</v>
      </c>
      <c r="R561" s="275" t="s">
        <v>278</v>
      </c>
      <c r="S561" s="276">
        <v>0.09</v>
      </c>
      <c r="T561" s="276">
        <v>0.02</v>
      </c>
      <c r="U561" s="417"/>
      <c r="V561" s="315"/>
      <c r="W561" s="313"/>
      <c r="X561" s="315"/>
      <c r="Y56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1" s="332"/>
      <c r="AA561" s="315"/>
      <c r="AB561" s="315"/>
      <c r="AC561" s="315"/>
      <c r="AD561" s="315"/>
      <c r="AE561" s="315"/>
      <c r="AF561" s="315"/>
      <c r="AG561" s="315"/>
      <c r="AH561" s="315"/>
      <c r="AI561" s="315"/>
      <c r="AJ561" s="315"/>
      <c r="AK561" s="315"/>
      <c r="AL561" s="315"/>
      <c r="AM561" s="315"/>
      <c r="AN561" s="315"/>
      <c r="AO561" s="315"/>
      <c r="AP561" s="315"/>
      <c r="AQ561" s="315"/>
      <c r="AR561" s="306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</row>
    <row r="562" spans="1:100" s="7" customFormat="1" ht="38.25" customHeight="1" x14ac:dyDescent="0.2">
      <c r="A562" s="319" t="s">
        <v>69</v>
      </c>
      <c r="B562" s="319" t="s">
        <v>289</v>
      </c>
      <c r="C562" s="340" t="s">
        <v>294</v>
      </c>
      <c r="D562" s="316" t="s">
        <v>734</v>
      </c>
      <c r="E562" s="314" t="s">
        <v>115</v>
      </c>
      <c r="F562" s="271" t="s">
        <v>432</v>
      </c>
      <c r="G562" s="417" t="s">
        <v>138</v>
      </c>
      <c r="H562" s="423" t="s">
        <v>473</v>
      </c>
      <c r="I562" s="382">
        <v>1962000</v>
      </c>
      <c r="J562" s="273">
        <f>-K2768/0.0833333333333333</f>
        <v>0</v>
      </c>
      <c r="K562" s="273"/>
      <c r="L562" s="279">
        <v>43768</v>
      </c>
      <c r="M562" s="279">
        <v>43784</v>
      </c>
      <c r="N562" s="274">
        <v>43965</v>
      </c>
      <c r="O562" s="295">
        <f>YEAR(N562)</f>
        <v>2020</v>
      </c>
      <c r="P562" s="294">
        <f>MONTH(N562)</f>
        <v>5</v>
      </c>
      <c r="Q562" s="291" t="str">
        <f>IF(P562&gt;9,CONCATENATE(O562,P562),CONCATENATE(O562,"0",P562))</f>
        <v>202005</v>
      </c>
      <c r="R562" s="275">
        <v>0</v>
      </c>
      <c r="S562" s="276">
        <v>0</v>
      </c>
      <c r="T562" s="276">
        <v>0</v>
      </c>
      <c r="U562" s="435"/>
      <c r="V562" s="313"/>
      <c r="W562" s="313"/>
      <c r="X562" s="313"/>
      <c r="Y56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2" s="305"/>
      <c r="AA562" s="306"/>
      <c r="AB562" s="306"/>
      <c r="AC562" s="306"/>
      <c r="AD562" s="306"/>
      <c r="AE562" s="306"/>
      <c r="AF562" s="306"/>
      <c r="AG562" s="306"/>
      <c r="AH562" s="306"/>
      <c r="AI562" s="306"/>
      <c r="AJ562" s="306"/>
      <c r="AK562" s="306"/>
      <c r="AL562" s="306"/>
      <c r="AM562" s="306"/>
      <c r="AN562" s="306"/>
      <c r="AO562" s="306"/>
      <c r="AP562" s="306"/>
      <c r="AQ562" s="306"/>
      <c r="AR562" s="306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</row>
    <row r="563" spans="1:100" s="7" customFormat="1" ht="38.25" customHeight="1" x14ac:dyDescent="0.2">
      <c r="A563" s="329" t="s">
        <v>69</v>
      </c>
      <c r="B563" s="314" t="s">
        <v>293</v>
      </c>
      <c r="C563" s="340" t="s">
        <v>294</v>
      </c>
      <c r="D563" s="329" t="s">
        <v>547</v>
      </c>
      <c r="E563" s="314" t="s">
        <v>115</v>
      </c>
      <c r="F563" s="317" t="s">
        <v>375</v>
      </c>
      <c r="G563" s="417" t="s">
        <v>376</v>
      </c>
      <c r="H563" s="423" t="s">
        <v>377</v>
      </c>
      <c r="I563" s="379" t="s">
        <v>170</v>
      </c>
      <c r="J563" s="273">
        <f>-K2105/0.0833333333333333</f>
        <v>0</v>
      </c>
      <c r="K563" s="273"/>
      <c r="L563" s="274">
        <v>43600</v>
      </c>
      <c r="M563" s="274">
        <v>43613</v>
      </c>
      <c r="N563" s="274">
        <v>43978</v>
      </c>
      <c r="O563" s="295">
        <f>YEAR(N563)</f>
        <v>2020</v>
      </c>
      <c r="P563" s="294">
        <f>MONTH(N563)</f>
        <v>5</v>
      </c>
      <c r="Q563" s="291" t="str">
        <f>IF(P563&gt;9,CONCATENATE(O563,P563),CONCATENATE(O563,"0",P563))</f>
        <v>202005</v>
      </c>
      <c r="R563" s="275">
        <v>0</v>
      </c>
      <c r="S563" s="276">
        <v>0</v>
      </c>
      <c r="T563" s="276">
        <v>0</v>
      </c>
      <c r="U563" s="416"/>
      <c r="V563" s="315"/>
      <c r="W563" s="313"/>
      <c r="X563" s="315"/>
      <c r="Y56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3" s="305"/>
      <c r="AA563" s="305"/>
      <c r="AB563" s="305"/>
      <c r="AC563" s="305"/>
      <c r="AD563" s="305"/>
      <c r="AE563" s="305"/>
      <c r="AF563" s="305"/>
      <c r="AG563" s="305"/>
      <c r="AH563" s="305"/>
      <c r="AI563" s="305"/>
      <c r="AJ563" s="305"/>
      <c r="AK563" s="305"/>
      <c r="AL563" s="305"/>
      <c r="AM563" s="305"/>
      <c r="AN563" s="305"/>
      <c r="AO563" s="305"/>
      <c r="AP563" s="305"/>
      <c r="AQ563" s="305"/>
      <c r="AR563" s="305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</row>
    <row r="564" spans="1:100" s="7" customFormat="1" ht="38.25" customHeight="1" x14ac:dyDescent="0.2">
      <c r="A564" s="328" t="s">
        <v>69</v>
      </c>
      <c r="B564" s="404" t="s">
        <v>309</v>
      </c>
      <c r="C564" s="328" t="s">
        <v>294</v>
      </c>
      <c r="D564" s="297" t="s">
        <v>1015</v>
      </c>
      <c r="E564" s="404" t="s">
        <v>119</v>
      </c>
      <c r="F564" s="312" t="s">
        <v>629</v>
      </c>
      <c r="G564" s="427" t="s">
        <v>153</v>
      </c>
      <c r="H564" s="431" t="s">
        <v>630</v>
      </c>
      <c r="I564" s="378">
        <v>183795</v>
      </c>
      <c r="J564" s="260">
        <f>-K2156/0.0833333333333333</f>
        <v>0</v>
      </c>
      <c r="K564" s="260"/>
      <c r="L564" s="256">
        <v>43642</v>
      </c>
      <c r="M564" s="256">
        <v>43617</v>
      </c>
      <c r="N564" s="256">
        <v>43982</v>
      </c>
      <c r="O564" s="289">
        <f>YEAR(N564)</f>
        <v>2020</v>
      </c>
      <c r="P564" s="284">
        <f>MONTH(N564)</f>
        <v>5</v>
      </c>
      <c r="Q564" s="290" t="str">
        <f>IF(P564&gt;9,CONCATENATE(O564,P564),CONCATENATE(O564,"0",P564))</f>
        <v>202005</v>
      </c>
      <c r="R564" s="311" t="s">
        <v>162</v>
      </c>
      <c r="S564" s="245">
        <v>0</v>
      </c>
      <c r="T564" s="245">
        <v>0</v>
      </c>
      <c r="U564" s="427"/>
      <c r="V564" s="300"/>
      <c r="W564" s="302"/>
      <c r="X564" s="301"/>
      <c r="Y56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4" s="352"/>
      <c r="AA564" s="305"/>
      <c r="AB564" s="305"/>
      <c r="AC564" s="305"/>
      <c r="AD564" s="305"/>
      <c r="AE564" s="305"/>
      <c r="AF564" s="305"/>
      <c r="AG564" s="305"/>
      <c r="AH564" s="305"/>
      <c r="AI564" s="305"/>
      <c r="AJ564" s="305"/>
      <c r="AK564" s="305"/>
      <c r="AL564" s="305"/>
      <c r="AM564" s="305"/>
      <c r="AN564" s="305"/>
      <c r="AO564" s="305"/>
      <c r="AP564" s="305"/>
      <c r="AQ564" s="305"/>
      <c r="AR564" s="305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</row>
    <row r="565" spans="1:100" s="7" customFormat="1" ht="38.25" customHeight="1" x14ac:dyDescent="0.2">
      <c r="A565" s="319" t="s">
        <v>69</v>
      </c>
      <c r="B565" s="319" t="s">
        <v>293</v>
      </c>
      <c r="C565" s="340" t="s">
        <v>294</v>
      </c>
      <c r="D565" s="316" t="s">
        <v>876</v>
      </c>
      <c r="E565" s="319" t="s">
        <v>115</v>
      </c>
      <c r="F565" s="277" t="s">
        <v>637</v>
      </c>
      <c r="G565" s="416" t="s">
        <v>143</v>
      </c>
      <c r="H565" s="416" t="s">
        <v>877</v>
      </c>
      <c r="I565" s="381">
        <v>4704560</v>
      </c>
      <c r="J565" s="278">
        <f>-K2715/0.0833333333333333</f>
        <v>0</v>
      </c>
      <c r="K565" s="278"/>
      <c r="L565" s="279">
        <v>43605</v>
      </c>
      <c r="M565" s="279">
        <v>43617</v>
      </c>
      <c r="N565" s="280">
        <v>43982</v>
      </c>
      <c r="O565" s="294">
        <f>YEAR(N565)</f>
        <v>2020</v>
      </c>
      <c r="P565" s="294">
        <f>MONTH(N565)</f>
        <v>5</v>
      </c>
      <c r="Q565" s="286" t="str">
        <f>IF(P565&gt;9,CONCATENATE(O565,P565),CONCATENATE(O565,"0",P565))</f>
        <v>202005</v>
      </c>
      <c r="R565" s="311" t="s">
        <v>162</v>
      </c>
      <c r="S565" s="281">
        <v>0</v>
      </c>
      <c r="T565" s="281">
        <v>0</v>
      </c>
      <c r="U565" s="422"/>
      <c r="V565" s="315"/>
      <c r="W565" s="313"/>
      <c r="X565" s="315"/>
      <c r="Y56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5" s="305"/>
      <c r="AA565" s="305"/>
      <c r="AB565" s="305"/>
      <c r="AC565" s="305"/>
      <c r="AD565" s="305"/>
      <c r="AE565" s="305"/>
      <c r="AF565" s="305"/>
      <c r="AG565" s="305"/>
      <c r="AH565" s="305"/>
      <c r="AI565" s="305"/>
      <c r="AJ565" s="305"/>
      <c r="AK565" s="305"/>
      <c r="AL565" s="305"/>
      <c r="AM565" s="305"/>
      <c r="AN565" s="305"/>
      <c r="AO565" s="305"/>
      <c r="AP565" s="305"/>
      <c r="AQ565" s="305"/>
      <c r="AR565" s="306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</row>
    <row r="566" spans="1:100" s="7" customFormat="1" ht="38.25" customHeight="1" x14ac:dyDescent="0.2">
      <c r="A566" s="314" t="s">
        <v>69</v>
      </c>
      <c r="B566" s="314" t="s">
        <v>289</v>
      </c>
      <c r="C566" s="340" t="s">
        <v>294</v>
      </c>
      <c r="D566" s="316" t="s">
        <v>1050</v>
      </c>
      <c r="E566" s="314" t="s">
        <v>115</v>
      </c>
      <c r="F566" s="271" t="s">
        <v>645</v>
      </c>
      <c r="G566" s="417" t="s">
        <v>481</v>
      </c>
      <c r="H566" s="417" t="s">
        <v>646</v>
      </c>
      <c r="I566" s="382">
        <v>1800000</v>
      </c>
      <c r="J566" s="273">
        <f>-K2179/0.0833333333333333</f>
        <v>0</v>
      </c>
      <c r="K566" s="273"/>
      <c r="L566" s="274">
        <v>43614</v>
      </c>
      <c r="M566" s="274">
        <v>43617</v>
      </c>
      <c r="N566" s="274">
        <v>43982</v>
      </c>
      <c r="O566" s="295">
        <f>YEAR(N566)</f>
        <v>2020</v>
      </c>
      <c r="P566" s="294">
        <f>MONTH(N566)</f>
        <v>5</v>
      </c>
      <c r="Q566" s="291" t="str">
        <f>IF(P566&gt;9,CONCATENATE(O566,P566),CONCATENATE(O566,"0",P566))</f>
        <v>202005</v>
      </c>
      <c r="R566" s="311" t="s">
        <v>162</v>
      </c>
      <c r="S566" s="276">
        <v>0</v>
      </c>
      <c r="T566" s="276">
        <v>0</v>
      </c>
      <c r="U566" s="417"/>
      <c r="V566" s="313"/>
      <c r="W566" s="313"/>
      <c r="X566" s="313"/>
      <c r="Y56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6" s="313"/>
      <c r="AA566" s="315"/>
      <c r="AB566" s="315"/>
      <c r="AC566" s="315"/>
      <c r="AD566" s="315"/>
      <c r="AE566" s="315"/>
      <c r="AF566" s="315"/>
      <c r="AG566" s="315"/>
      <c r="AH566" s="315"/>
      <c r="AI566" s="315"/>
      <c r="AJ566" s="315"/>
      <c r="AK566" s="315"/>
      <c r="AL566" s="315"/>
      <c r="AM566" s="315"/>
      <c r="AN566" s="315"/>
      <c r="AO566" s="315"/>
      <c r="AP566" s="315"/>
      <c r="AQ566" s="315"/>
      <c r="AR566" s="306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</row>
    <row r="567" spans="1:100" s="7" customFormat="1" ht="38.25" customHeight="1" x14ac:dyDescent="0.2">
      <c r="A567" s="319" t="s">
        <v>69</v>
      </c>
      <c r="B567" s="328"/>
      <c r="C567" s="320"/>
      <c r="D567" s="328" t="s">
        <v>1179</v>
      </c>
      <c r="E567" s="328" t="s">
        <v>115</v>
      </c>
      <c r="F567" s="312" t="s">
        <v>20</v>
      </c>
      <c r="G567" s="415" t="s">
        <v>1180</v>
      </c>
      <c r="H567" s="415" t="s">
        <v>1181</v>
      </c>
      <c r="I567" s="379">
        <v>637097.92000000004</v>
      </c>
      <c r="J567" s="321">
        <f>-K2003/0.0833333333333333</f>
        <v>0</v>
      </c>
      <c r="K567" s="321"/>
      <c r="L567" s="322">
        <v>43407</v>
      </c>
      <c r="M567" s="322">
        <v>43407</v>
      </c>
      <c r="N567" s="323">
        <v>43982</v>
      </c>
      <c r="O567" s="324">
        <f>YEAR(N567)</f>
        <v>2020</v>
      </c>
      <c r="P567" s="324">
        <f>MONTH(N567)</f>
        <v>5</v>
      </c>
      <c r="Q567" s="325" t="str">
        <f>IF(P567&gt;9,CONCATENATE(O567,P567),CONCATENATE(O567,"0",P567))</f>
        <v>202005</v>
      </c>
      <c r="R567" s="311">
        <v>0</v>
      </c>
      <c r="S567" s="326">
        <v>0</v>
      </c>
      <c r="T567" s="326">
        <v>0</v>
      </c>
      <c r="U567" s="415"/>
      <c r="V567" s="306"/>
      <c r="W567" s="305"/>
      <c r="X567" s="306"/>
      <c r="Y56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7" s="352"/>
      <c r="AA567" s="305"/>
      <c r="AB567" s="305"/>
      <c r="AC567" s="305"/>
      <c r="AD567" s="305"/>
      <c r="AE567" s="305"/>
      <c r="AF567" s="305"/>
      <c r="AG567" s="305"/>
      <c r="AH567" s="305"/>
      <c r="AI567" s="305"/>
      <c r="AJ567" s="305"/>
      <c r="AK567" s="305"/>
      <c r="AL567" s="305"/>
      <c r="AM567" s="305"/>
      <c r="AN567" s="305"/>
      <c r="AO567" s="305"/>
      <c r="AP567" s="305"/>
      <c r="AQ567" s="305"/>
      <c r="AR567" s="306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</row>
    <row r="568" spans="1:100" s="7" customFormat="1" ht="38.25" customHeight="1" x14ac:dyDescent="0.2">
      <c r="A568" s="319" t="s">
        <v>69</v>
      </c>
      <c r="B568" s="328"/>
      <c r="C568" s="320"/>
      <c r="D568" s="328" t="s">
        <v>1300</v>
      </c>
      <c r="E568" s="328" t="s">
        <v>115</v>
      </c>
      <c r="F568" s="312" t="s">
        <v>1294</v>
      </c>
      <c r="G568" s="415" t="s">
        <v>1301</v>
      </c>
      <c r="H568" s="415" t="s">
        <v>1053</v>
      </c>
      <c r="I568" s="379">
        <v>7000000</v>
      </c>
      <c r="J568" s="321">
        <f>-K2061/0.0833333333333333</f>
        <v>0</v>
      </c>
      <c r="K568" s="321"/>
      <c r="L568" s="322">
        <v>42900</v>
      </c>
      <c r="M568" s="322">
        <v>42900</v>
      </c>
      <c r="N568" s="322">
        <v>43982</v>
      </c>
      <c r="O568" s="333">
        <f>YEAR(N568)</f>
        <v>2020</v>
      </c>
      <c r="P568" s="324">
        <f>MONTH(N568)</f>
        <v>5</v>
      </c>
      <c r="Q568" s="334" t="str">
        <f>IF(P568&gt;9,CONCATENATE(O568,P568),CONCATENATE(O568,"0",P568))</f>
        <v>202005</v>
      </c>
      <c r="R568" s="311" t="s">
        <v>179</v>
      </c>
      <c r="S568" s="326">
        <v>0</v>
      </c>
      <c r="T568" s="326">
        <v>0</v>
      </c>
      <c r="U568" s="415"/>
      <c r="V568" s="306"/>
      <c r="W568" s="305"/>
      <c r="X568" s="306"/>
      <c r="Y56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8" s="352"/>
      <c r="AA568" s="306"/>
      <c r="AB568" s="306"/>
      <c r="AC568" s="306"/>
      <c r="AD568" s="306"/>
      <c r="AE568" s="306"/>
      <c r="AF568" s="306"/>
      <c r="AG568" s="306"/>
      <c r="AH568" s="306"/>
      <c r="AI568" s="306"/>
      <c r="AJ568" s="306"/>
      <c r="AK568" s="306"/>
      <c r="AL568" s="306"/>
      <c r="AM568" s="306"/>
      <c r="AN568" s="306"/>
      <c r="AO568" s="306"/>
      <c r="AP568" s="306"/>
      <c r="AQ568" s="306"/>
      <c r="AR568" s="306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</row>
    <row r="569" spans="1:100" s="7" customFormat="1" ht="38.25" customHeight="1" x14ac:dyDescent="0.2">
      <c r="A569" s="328" t="s">
        <v>69</v>
      </c>
      <c r="B569" s="319"/>
      <c r="C569" s="340"/>
      <c r="D569" s="316" t="s">
        <v>1297</v>
      </c>
      <c r="E569" s="328" t="s">
        <v>115</v>
      </c>
      <c r="F569" s="312" t="s">
        <v>1294</v>
      </c>
      <c r="G569" s="416" t="s">
        <v>1298</v>
      </c>
      <c r="H569" s="416" t="s">
        <v>1299</v>
      </c>
      <c r="I569" s="381">
        <v>2000000</v>
      </c>
      <c r="J569" s="278">
        <f>-K2061/0.0833333333333333</f>
        <v>0</v>
      </c>
      <c r="K569" s="278"/>
      <c r="L569" s="279">
        <v>42900</v>
      </c>
      <c r="M569" s="279">
        <v>42887</v>
      </c>
      <c r="N569" s="279">
        <v>43982</v>
      </c>
      <c r="O569" s="296">
        <f>YEAR(N569)</f>
        <v>2020</v>
      </c>
      <c r="P569" s="294">
        <f>MONTH(N569)</f>
        <v>5</v>
      </c>
      <c r="Q569" s="292" t="str">
        <f>IF(P569&gt;9,CONCATENATE(O569,P569),CONCATENATE(O569,"0",P569))</f>
        <v>202005</v>
      </c>
      <c r="R569" s="311" t="s">
        <v>179</v>
      </c>
      <c r="S569" s="281">
        <v>0</v>
      </c>
      <c r="T569" s="281">
        <v>0</v>
      </c>
      <c r="U569" s="417"/>
      <c r="V569" s="313"/>
      <c r="W569" s="313"/>
      <c r="X569" s="313"/>
      <c r="Y56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9" s="332"/>
      <c r="AA569" s="315"/>
      <c r="AB569" s="315"/>
      <c r="AC569" s="315"/>
      <c r="AD569" s="315"/>
      <c r="AE569" s="315"/>
      <c r="AF569" s="315"/>
      <c r="AG569" s="315"/>
      <c r="AH569" s="315"/>
      <c r="AI569" s="315"/>
      <c r="AJ569" s="315"/>
      <c r="AK569" s="315"/>
      <c r="AL569" s="315"/>
      <c r="AM569" s="315"/>
      <c r="AN569" s="315"/>
      <c r="AO569" s="315"/>
      <c r="AP569" s="315"/>
      <c r="AQ569" s="315"/>
      <c r="AR569" s="315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</row>
    <row r="570" spans="1:100" s="7" customFormat="1" ht="38.25" customHeight="1" x14ac:dyDescent="0.2">
      <c r="A570" s="328" t="s">
        <v>69</v>
      </c>
      <c r="B570" s="328"/>
      <c r="C570" s="320"/>
      <c r="D570" s="327" t="s">
        <v>1293</v>
      </c>
      <c r="E570" s="328" t="s">
        <v>115</v>
      </c>
      <c r="F570" s="312" t="s">
        <v>1294</v>
      </c>
      <c r="G570" s="415" t="s">
        <v>1295</v>
      </c>
      <c r="H570" s="415" t="s">
        <v>1296</v>
      </c>
      <c r="I570" s="379">
        <v>1000000</v>
      </c>
      <c r="J570" s="321">
        <f>-K2061/0.0833333333333333</f>
        <v>0</v>
      </c>
      <c r="K570" s="321"/>
      <c r="L570" s="322">
        <v>42900</v>
      </c>
      <c r="M570" s="322">
        <v>42887</v>
      </c>
      <c r="N570" s="322">
        <v>43982</v>
      </c>
      <c r="O570" s="333">
        <f>YEAR(N570)</f>
        <v>2020</v>
      </c>
      <c r="P570" s="324">
        <f>MONTH(N570)</f>
        <v>5</v>
      </c>
      <c r="Q570" s="334" t="str">
        <f>IF(P570&gt;9,CONCATENATE(O570,P570),CONCATENATE(O570,"0",P570))</f>
        <v>202005</v>
      </c>
      <c r="R570" s="311" t="s">
        <v>179</v>
      </c>
      <c r="S570" s="281">
        <v>0</v>
      </c>
      <c r="T570" s="281">
        <v>0</v>
      </c>
      <c r="U570" s="423"/>
      <c r="V570" s="305"/>
      <c r="W570" s="305"/>
      <c r="X570" s="305"/>
      <c r="Y57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0" s="352"/>
      <c r="AA570" s="306"/>
      <c r="AB570" s="306"/>
      <c r="AC570" s="306"/>
      <c r="AD570" s="306"/>
      <c r="AE570" s="306"/>
      <c r="AF570" s="306"/>
      <c r="AG570" s="306"/>
      <c r="AH570" s="306"/>
      <c r="AI570" s="306"/>
      <c r="AJ570" s="306"/>
      <c r="AK570" s="306"/>
      <c r="AL570" s="306"/>
      <c r="AM570" s="306"/>
      <c r="AN570" s="306"/>
      <c r="AO570" s="306"/>
      <c r="AP570" s="306"/>
      <c r="AQ570" s="306"/>
      <c r="AR570" s="306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</row>
    <row r="571" spans="1:100" s="7" customFormat="1" ht="38.25" customHeight="1" x14ac:dyDescent="0.2">
      <c r="A571" s="328" t="s">
        <v>69</v>
      </c>
      <c r="B571" s="319" t="s">
        <v>309</v>
      </c>
      <c r="C571" s="340" t="s">
        <v>294</v>
      </c>
      <c r="D571" s="327" t="s">
        <v>949</v>
      </c>
      <c r="E571" s="319" t="s">
        <v>119</v>
      </c>
      <c r="F571" s="312" t="s">
        <v>25</v>
      </c>
      <c r="G571" s="416" t="s">
        <v>950</v>
      </c>
      <c r="H571" s="415" t="s">
        <v>2031</v>
      </c>
      <c r="I571" s="381">
        <v>425000</v>
      </c>
      <c r="J571" s="279">
        <v>42683</v>
      </c>
      <c r="K571" s="279">
        <v>42683</v>
      </c>
      <c r="L571" s="280">
        <v>43481</v>
      </c>
      <c r="M571" s="322">
        <v>42893</v>
      </c>
      <c r="N571" s="323">
        <v>43988</v>
      </c>
      <c r="O571" s="324">
        <f>YEAR(N571)</f>
        <v>2020</v>
      </c>
      <c r="P571" s="324">
        <f>MONTH(N571)</f>
        <v>6</v>
      </c>
      <c r="Q571" s="325" t="str">
        <f>IF(P571&gt;9,CONCATENATE(O571,P571),CONCATENATE(O571,"0",P571))</f>
        <v>202006</v>
      </c>
      <c r="R571" s="311">
        <v>0</v>
      </c>
      <c r="S571" s="276">
        <v>0</v>
      </c>
      <c r="T571" s="276">
        <v>0</v>
      </c>
      <c r="U571" s="415"/>
      <c r="V571" s="306"/>
      <c r="W571" s="305"/>
      <c r="X571" s="352"/>
      <c r="Y57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1" s="352"/>
      <c r="AA571" s="305"/>
      <c r="AB571" s="305"/>
      <c r="AC571" s="305"/>
      <c r="AD571" s="305"/>
      <c r="AE571" s="305"/>
      <c r="AF571" s="305"/>
      <c r="AG571" s="305"/>
      <c r="AH571" s="305"/>
      <c r="AI571" s="305"/>
      <c r="AJ571" s="305"/>
      <c r="AK571" s="305"/>
      <c r="AL571" s="305"/>
      <c r="AM571" s="305"/>
      <c r="AN571" s="305"/>
      <c r="AO571" s="305"/>
      <c r="AP571" s="305"/>
      <c r="AQ571" s="305"/>
      <c r="AR571" s="306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</row>
    <row r="572" spans="1:100" s="7" customFormat="1" ht="38.25" customHeight="1" x14ac:dyDescent="0.2">
      <c r="A572" s="314" t="s">
        <v>69</v>
      </c>
      <c r="B572" s="314" t="s">
        <v>289</v>
      </c>
      <c r="C572" s="340" t="s">
        <v>294</v>
      </c>
      <c r="D572" s="316" t="s">
        <v>911</v>
      </c>
      <c r="E572" s="314" t="s">
        <v>115</v>
      </c>
      <c r="F572" s="271" t="s">
        <v>25</v>
      </c>
      <c r="G572" s="417" t="s">
        <v>2675</v>
      </c>
      <c r="H572" s="417" t="s">
        <v>67</v>
      </c>
      <c r="I572" s="382">
        <v>1500000</v>
      </c>
      <c r="J572" s="273">
        <f>-K2703/0.0833333333333333</f>
        <v>0</v>
      </c>
      <c r="K572" s="273"/>
      <c r="L572" s="274">
        <v>43719</v>
      </c>
      <c r="M572" s="274">
        <v>42894</v>
      </c>
      <c r="N572" s="274">
        <v>43989</v>
      </c>
      <c r="O572" s="295">
        <f>YEAR(N572)</f>
        <v>2020</v>
      </c>
      <c r="P572" s="294">
        <f>MONTH(N572)</f>
        <v>6</v>
      </c>
      <c r="Q572" s="291" t="str">
        <f>IF(P572&gt;9,CONCATENATE(O572,P572),CONCATENATE(O572,"0",P572))</f>
        <v>202006</v>
      </c>
      <c r="R572" s="311" t="s">
        <v>278</v>
      </c>
      <c r="S572" s="276">
        <v>0</v>
      </c>
      <c r="T572" s="276">
        <v>0</v>
      </c>
      <c r="U572" s="417"/>
      <c r="V572" s="315"/>
      <c r="W572" s="313"/>
      <c r="X572" s="315"/>
      <c r="Y57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2" s="352"/>
      <c r="AA572" s="306"/>
      <c r="AB572" s="306"/>
      <c r="AC572" s="306"/>
      <c r="AD572" s="306"/>
      <c r="AE572" s="306"/>
      <c r="AF572" s="306"/>
      <c r="AG572" s="306"/>
      <c r="AH572" s="306"/>
      <c r="AI572" s="306"/>
      <c r="AJ572" s="306"/>
      <c r="AK572" s="306"/>
      <c r="AL572" s="306"/>
      <c r="AM572" s="306"/>
      <c r="AN572" s="306"/>
      <c r="AO572" s="306"/>
      <c r="AP572" s="306"/>
      <c r="AQ572" s="306"/>
      <c r="AR572" s="305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</row>
    <row r="573" spans="1:100" s="7" customFormat="1" ht="38.25" customHeight="1" x14ac:dyDescent="0.2">
      <c r="A573" s="319" t="s">
        <v>69</v>
      </c>
      <c r="B573" s="328"/>
      <c r="C573" s="320"/>
      <c r="D573" s="327" t="s">
        <v>1288</v>
      </c>
      <c r="E573" s="329" t="s">
        <v>123</v>
      </c>
      <c r="F573" s="317" t="s">
        <v>1291</v>
      </c>
      <c r="G573" s="423" t="s">
        <v>1289</v>
      </c>
      <c r="H573" s="423" t="s">
        <v>1290</v>
      </c>
      <c r="I573" s="383">
        <v>111600</v>
      </c>
      <c r="J573" s="335">
        <f>-K2070/0.0833333333333333</f>
        <v>0</v>
      </c>
      <c r="K573" s="335"/>
      <c r="L573" s="322"/>
      <c r="M573" s="322">
        <v>42905</v>
      </c>
      <c r="N573" s="318">
        <v>44000</v>
      </c>
      <c r="O573" s="336">
        <f>YEAR(N573)</f>
        <v>2020</v>
      </c>
      <c r="P573" s="324">
        <f>MONTH(N573)</f>
        <v>6</v>
      </c>
      <c r="Q573" s="337" t="str">
        <f>IF(P573&gt;9,CONCATENATE(O573,P573),CONCATENATE(O573,"0",P573))</f>
        <v>202006</v>
      </c>
      <c r="R573" s="275" t="s">
        <v>278</v>
      </c>
      <c r="S573" s="338">
        <v>0</v>
      </c>
      <c r="T573" s="338">
        <v>0</v>
      </c>
      <c r="U573" s="423"/>
      <c r="V573" s="305"/>
      <c r="W573" s="305"/>
      <c r="X573" s="305"/>
      <c r="Y57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3" s="305"/>
      <c r="AA573" s="306"/>
      <c r="AB573" s="306"/>
      <c r="AC573" s="306"/>
      <c r="AD573" s="306"/>
      <c r="AE573" s="306"/>
      <c r="AF573" s="306"/>
      <c r="AG573" s="306"/>
      <c r="AH573" s="306"/>
      <c r="AI573" s="306"/>
      <c r="AJ573" s="306"/>
      <c r="AK573" s="306"/>
      <c r="AL573" s="306"/>
      <c r="AM573" s="306"/>
      <c r="AN573" s="306"/>
      <c r="AO573" s="306"/>
      <c r="AP573" s="306"/>
      <c r="AQ573" s="306"/>
      <c r="AR573" s="306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</row>
    <row r="574" spans="1:100" s="7" customFormat="1" ht="38.25" customHeight="1" x14ac:dyDescent="0.2">
      <c r="A574" s="328" t="s">
        <v>69</v>
      </c>
      <c r="B574" s="328"/>
      <c r="C574" s="320"/>
      <c r="D574" s="328" t="s">
        <v>1786</v>
      </c>
      <c r="E574" s="328" t="s">
        <v>115</v>
      </c>
      <c r="F574" s="312" t="s">
        <v>1787</v>
      </c>
      <c r="G574" s="415" t="s">
        <v>1788</v>
      </c>
      <c r="H574" s="415" t="s">
        <v>1789</v>
      </c>
      <c r="I574" s="379">
        <v>460000</v>
      </c>
      <c r="J574" s="321">
        <f>-K2311/0.0833333333333333</f>
        <v>0</v>
      </c>
      <c r="K574" s="321"/>
      <c r="L574" s="322">
        <v>43719</v>
      </c>
      <c r="M574" s="322">
        <v>43720</v>
      </c>
      <c r="N574" s="323">
        <v>44012</v>
      </c>
      <c r="O574" s="324">
        <f>YEAR(N574)</f>
        <v>2020</v>
      </c>
      <c r="P574" s="324">
        <f>MONTH(N574)</f>
        <v>6</v>
      </c>
      <c r="Q574" s="325" t="str">
        <f>IF(P574&gt;9,CONCATENATE(O574,P574),CONCATENATE(O574,"0",P574))</f>
        <v>202006</v>
      </c>
      <c r="R574" s="275">
        <v>0</v>
      </c>
      <c r="S574" s="326">
        <v>0.02</v>
      </c>
      <c r="T574" s="326">
        <v>0.01</v>
      </c>
      <c r="U574" s="415"/>
      <c r="V574" s="305"/>
      <c r="W574" s="305"/>
      <c r="X574" s="305"/>
      <c r="Y57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4" s="352"/>
      <c r="AA574" s="306"/>
      <c r="AB574" s="306"/>
      <c r="AC574" s="306"/>
      <c r="AD574" s="306"/>
      <c r="AE574" s="306"/>
      <c r="AF574" s="306"/>
      <c r="AG574" s="306"/>
      <c r="AH574" s="306"/>
      <c r="AI574" s="306"/>
      <c r="AJ574" s="306"/>
      <c r="AK574" s="306"/>
      <c r="AL574" s="306"/>
      <c r="AM574" s="306"/>
      <c r="AN574" s="306"/>
      <c r="AO574" s="306"/>
      <c r="AP574" s="306"/>
      <c r="AQ574" s="306"/>
      <c r="AR574" s="306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</row>
    <row r="575" spans="1:100" s="7" customFormat="1" ht="38.25" customHeight="1" x14ac:dyDescent="0.2">
      <c r="A575" s="319" t="s">
        <v>69</v>
      </c>
      <c r="B575" s="328"/>
      <c r="C575" s="320"/>
      <c r="D575" s="327" t="s">
        <v>1269</v>
      </c>
      <c r="E575" s="329" t="s">
        <v>123</v>
      </c>
      <c r="F575" s="317" t="s">
        <v>25</v>
      </c>
      <c r="G575" s="423" t="s">
        <v>1270</v>
      </c>
      <c r="H575" s="423" t="s">
        <v>1271</v>
      </c>
      <c r="I575" s="383">
        <v>51207.99</v>
      </c>
      <c r="J575" s="335">
        <f>-K2060/0.0833333333333333</f>
        <v>0</v>
      </c>
      <c r="K575" s="335"/>
      <c r="L575" s="322">
        <v>43670</v>
      </c>
      <c r="M575" s="322">
        <v>43647</v>
      </c>
      <c r="N575" s="318">
        <v>44012</v>
      </c>
      <c r="O575" s="336">
        <f>YEAR(N575)</f>
        <v>2020</v>
      </c>
      <c r="P575" s="324">
        <f>MONTH(N575)</f>
        <v>6</v>
      </c>
      <c r="Q575" s="337" t="str">
        <f>IF(P575&gt;9,CONCATENATE(O575,P575),CONCATENATE(O575,"0",P575))</f>
        <v>202006</v>
      </c>
      <c r="R575" s="275">
        <v>0</v>
      </c>
      <c r="S575" s="338">
        <v>0</v>
      </c>
      <c r="T575" s="338">
        <v>0</v>
      </c>
      <c r="U575" s="423"/>
      <c r="V575" s="305"/>
      <c r="W575" s="305"/>
      <c r="X575" s="305"/>
      <c r="Y57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5" s="305"/>
      <c r="AA575" s="306"/>
      <c r="AB575" s="306"/>
      <c r="AC575" s="306"/>
      <c r="AD575" s="306"/>
      <c r="AE575" s="306"/>
      <c r="AF575" s="306"/>
      <c r="AG575" s="306"/>
      <c r="AH575" s="306"/>
      <c r="AI575" s="306"/>
      <c r="AJ575" s="306"/>
      <c r="AK575" s="306"/>
      <c r="AL575" s="306"/>
      <c r="AM575" s="306"/>
      <c r="AN575" s="306"/>
      <c r="AO575" s="306"/>
      <c r="AP575" s="306"/>
      <c r="AQ575" s="306"/>
      <c r="AR575" s="306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</row>
    <row r="576" spans="1:100" s="7" customFormat="1" ht="38.25" customHeight="1" x14ac:dyDescent="0.2">
      <c r="A576" s="319" t="s">
        <v>69</v>
      </c>
      <c r="B576" s="319" t="s">
        <v>289</v>
      </c>
      <c r="C576" s="340" t="s">
        <v>294</v>
      </c>
      <c r="D576" s="319" t="s">
        <v>912</v>
      </c>
      <c r="E576" s="319" t="s">
        <v>115</v>
      </c>
      <c r="F576" s="312" t="s">
        <v>671</v>
      </c>
      <c r="G576" s="415" t="s">
        <v>2627</v>
      </c>
      <c r="H576" s="416" t="s">
        <v>160</v>
      </c>
      <c r="I576" s="381">
        <v>1400000</v>
      </c>
      <c r="J576" s="278" t="s">
        <v>2413</v>
      </c>
      <c r="K576" s="278"/>
      <c r="L576" s="279">
        <v>43677</v>
      </c>
      <c r="M576" s="279">
        <v>43661</v>
      </c>
      <c r="N576" s="280">
        <v>44026</v>
      </c>
      <c r="O576" s="294">
        <f>YEAR(N576)</f>
        <v>2020</v>
      </c>
      <c r="P576" s="294">
        <f>MONTH(N576)</f>
        <v>7</v>
      </c>
      <c r="Q576" s="286" t="str">
        <f>IF(P576&gt;9,CONCATENATE(O576,P576),CONCATENATE(O576,"0",P576))</f>
        <v>202007</v>
      </c>
      <c r="R576" s="311" t="s">
        <v>162</v>
      </c>
      <c r="S576" s="281">
        <v>0</v>
      </c>
      <c r="T576" s="281">
        <v>0</v>
      </c>
      <c r="U576" s="416"/>
      <c r="V576" s="315"/>
      <c r="W576" s="313"/>
      <c r="X576" s="315"/>
      <c r="Y57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6" s="352"/>
      <c r="AA576" s="305"/>
      <c r="AB576" s="305"/>
      <c r="AC576" s="305"/>
      <c r="AD576" s="305"/>
      <c r="AE576" s="305"/>
      <c r="AF576" s="305"/>
      <c r="AG576" s="305"/>
      <c r="AH576" s="305"/>
      <c r="AI576" s="305"/>
      <c r="AJ576" s="305"/>
      <c r="AK576" s="305"/>
      <c r="AL576" s="305"/>
      <c r="AM576" s="305"/>
      <c r="AN576" s="305"/>
      <c r="AO576" s="305"/>
      <c r="AP576" s="305"/>
      <c r="AQ576" s="305"/>
      <c r="AR576" s="306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</row>
    <row r="577" spans="1:100" s="7" customFormat="1" ht="38.25" customHeight="1" x14ac:dyDescent="0.2">
      <c r="A577" s="328" t="s">
        <v>69</v>
      </c>
      <c r="B577" s="328" t="s">
        <v>289</v>
      </c>
      <c r="C577" s="320" t="s">
        <v>294</v>
      </c>
      <c r="D577" s="319" t="s">
        <v>913</v>
      </c>
      <c r="E577" s="328" t="s">
        <v>115</v>
      </c>
      <c r="F577" s="312" t="s">
        <v>671</v>
      </c>
      <c r="G577" s="415" t="s">
        <v>2626</v>
      </c>
      <c r="H577" s="415" t="s">
        <v>672</v>
      </c>
      <c r="I577" s="379">
        <v>50000</v>
      </c>
      <c r="J577" s="321">
        <f>-K2177/0.0833333333333333</f>
        <v>0</v>
      </c>
      <c r="K577" s="321"/>
      <c r="L577" s="279">
        <v>43677</v>
      </c>
      <c r="M577" s="279">
        <v>43661</v>
      </c>
      <c r="N577" s="280">
        <v>44026</v>
      </c>
      <c r="O577" s="324">
        <f>YEAR(N577)</f>
        <v>2020</v>
      </c>
      <c r="P577" s="324">
        <f>MONTH(N577)</f>
        <v>7</v>
      </c>
      <c r="Q577" s="325" t="str">
        <f>IF(P577&gt;9,CONCATENATE(O577,P577),CONCATENATE(O577,"0",P577))</f>
        <v>202007</v>
      </c>
      <c r="R577" s="311" t="s">
        <v>162</v>
      </c>
      <c r="S577" s="326">
        <v>0</v>
      </c>
      <c r="T577" s="326">
        <v>0</v>
      </c>
      <c r="U577" s="415"/>
      <c r="V577" s="306"/>
      <c r="W577" s="305"/>
      <c r="X577" s="306"/>
      <c r="Y57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7" s="352"/>
      <c r="AA577" s="305"/>
      <c r="AB577" s="305"/>
      <c r="AC577" s="305"/>
      <c r="AD577" s="305"/>
      <c r="AE577" s="305"/>
      <c r="AF577" s="305"/>
      <c r="AG577" s="305"/>
      <c r="AH577" s="305"/>
      <c r="AI577" s="305"/>
      <c r="AJ577" s="305"/>
      <c r="AK577" s="305"/>
      <c r="AL577" s="305"/>
      <c r="AM577" s="305"/>
      <c r="AN577" s="305"/>
      <c r="AO577" s="305"/>
      <c r="AP577" s="305"/>
      <c r="AQ577" s="305"/>
      <c r="AR577" s="306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</row>
    <row r="578" spans="1:100" s="7" customFormat="1" ht="38.25" customHeight="1" x14ac:dyDescent="0.2">
      <c r="A578" s="329" t="s">
        <v>69</v>
      </c>
      <c r="B578" s="328"/>
      <c r="C578" s="320"/>
      <c r="D578" s="329" t="s">
        <v>1755</v>
      </c>
      <c r="E578" s="329" t="s">
        <v>115</v>
      </c>
      <c r="F578" s="317" t="s">
        <v>1753</v>
      </c>
      <c r="G578" s="423" t="s">
        <v>2616</v>
      </c>
      <c r="H578" s="423" t="s">
        <v>1754</v>
      </c>
      <c r="I578" s="383">
        <v>500000</v>
      </c>
      <c r="J578" s="335">
        <f>-K2310/0.0833333333333333</f>
        <v>0</v>
      </c>
      <c r="K578" s="335"/>
      <c r="L578" s="318">
        <v>43677</v>
      </c>
      <c r="M578" s="318">
        <v>43678</v>
      </c>
      <c r="N578" s="318">
        <v>44043</v>
      </c>
      <c r="O578" s="336">
        <f>YEAR(N578)</f>
        <v>2020</v>
      </c>
      <c r="P578" s="324">
        <f>MONTH(N578)</f>
        <v>7</v>
      </c>
      <c r="Q578" s="337" t="str">
        <f>IF(P578&gt;9,CONCATENATE(O578,P578),CONCATENATE(O578,"0",P578))</f>
        <v>202007</v>
      </c>
      <c r="R578" s="311">
        <v>0</v>
      </c>
      <c r="S578" s="338">
        <v>0</v>
      </c>
      <c r="T578" s="338">
        <v>0</v>
      </c>
      <c r="U578" s="415"/>
      <c r="V578" s="305"/>
      <c r="W578" s="305"/>
      <c r="X578" s="305"/>
      <c r="Y57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8" s="352"/>
      <c r="AA578" s="306"/>
      <c r="AB578" s="306"/>
      <c r="AC578" s="306"/>
      <c r="AD578" s="306"/>
      <c r="AE578" s="306"/>
      <c r="AF578" s="306"/>
      <c r="AG578" s="306"/>
      <c r="AH578" s="306"/>
      <c r="AI578" s="306"/>
      <c r="AJ578" s="306"/>
      <c r="AK578" s="306"/>
      <c r="AL578" s="306"/>
      <c r="AM578" s="306"/>
      <c r="AN578" s="306"/>
      <c r="AO578" s="306"/>
      <c r="AP578" s="306"/>
      <c r="AQ578" s="306"/>
      <c r="AR578" s="306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</row>
    <row r="579" spans="1:100" s="7" customFormat="1" ht="38.25" customHeight="1" x14ac:dyDescent="0.2">
      <c r="A579" s="329" t="s">
        <v>69</v>
      </c>
      <c r="B579" s="328"/>
      <c r="C579" s="320"/>
      <c r="D579" s="329" t="s">
        <v>1756</v>
      </c>
      <c r="E579" s="329" t="s">
        <v>115</v>
      </c>
      <c r="F579" s="317" t="s">
        <v>1753</v>
      </c>
      <c r="G579" s="423" t="s">
        <v>2616</v>
      </c>
      <c r="H579" s="423" t="s">
        <v>1757</v>
      </c>
      <c r="I579" s="383">
        <v>390000</v>
      </c>
      <c r="J579" s="335">
        <f>-K2311/0.0833333333333333</f>
        <v>0</v>
      </c>
      <c r="K579" s="335"/>
      <c r="L579" s="318">
        <v>43677</v>
      </c>
      <c r="M579" s="318">
        <v>43678</v>
      </c>
      <c r="N579" s="318">
        <v>44043</v>
      </c>
      <c r="O579" s="336">
        <f>YEAR(N579)</f>
        <v>2020</v>
      </c>
      <c r="P579" s="324">
        <f>MONTH(N579)</f>
        <v>7</v>
      </c>
      <c r="Q579" s="337" t="str">
        <f>IF(P579&gt;9,CONCATENATE(O579,P579),CONCATENATE(O579,"0",P579))</f>
        <v>202007</v>
      </c>
      <c r="R579" s="311">
        <v>0</v>
      </c>
      <c r="S579" s="338">
        <v>0</v>
      </c>
      <c r="T579" s="338">
        <v>0</v>
      </c>
      <c r="U579" s="415"/>
      <c r="V579" s="305"/>
      <c r="W579" s="305"/>
      <c r="X579" s="305"/>
      <c r="Y57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9" s="352"/>
      <c r="AA579" s="306"/>
      <c r="AB579" s="306"/>
      <c r="AC579" s="306"/>
      <c r="AD579" s="306"/>
      <c r="AE579" s="306"/>
      <c r="AF579" s="306"/>
      <c r="AG579" s="306"/>
      <c r="AH579" s="306"/>
      <c r="AI579" s="306"/>
      <c r="AJ579" s="306"/>
      <c r="AK579" s="306"/>
      <c r="AL579" s="306"/>
      <c r="AM579" s="306"/>
      <c r="AN579" s="306"/>
      <c r="AO579" s="306"/>
      <c r="AP579" s="306"/>
      <c r="AQ579" s="306"/>
      <c r="AR579" s="306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</row>
    <row r="580" spans="1:100" s="7" customFormat="1" ht="38.25" customHeight="1" x14ac:dyDescent="0.2">
      <c r="A580" s="329" t="s">
        <v>69</v>
      </c>
      <c r="B580" s="328"/>
      <c r="C580" s="320"/>
      <c r="D580" s="329" t="s">
        <v>1758</v>
      </c>
      <c r="E580" s="329" t="s">
        <v>115</v>
      </c>
      <c r="F580" s="317" t="s">
        <v>1753</v>
      </c>
      <c r="G580" s="423" t="s">
        <v>2615</v>
      </c>
      <c r="H580" s="423" t="s">
        <v>1759</v>
      </c>
      <c r="I580" s="383">
        <v>110000</v>
      </c>
      <c r="J580" s="335">
        <f>-K2312/0.0833333333333333</f>
        <v>0</v>
      </c>
      <c r="K580" s="335"/>
      <c r="L580" s="318">
        <v>43677</v>
      </c>
      <c r="M580" s="318">
        <v>43678</v>
      </c>
      <c r="N580" s="318">
        <v>44043</v>
      </c>
      <c r="O580" s="336">
        <f>YEAR(N580)</f>
        <v>2020</v>
      </c>
      <c r="P580" s="324">
        <f>MONTH(N580)</f>
        <v>7</v>
      </c>
      <c r="Q580" s="337" t="str">
        <f>IF(P580&gt;9,CONCATENATE(O580,P580),CONCATENATE(O580,"0",P580))</f>
        <v>202007</v>
      </c>
      <c r="R580" s="311">
        <v>0</v>
      </c>
      <c r="S580" s="338">
        <v>0</v>
      </c>
      <c r="T580" s="338">
        <v>0</v>
      </c>
      <c r="U580" s="415"/>
      <c r="V580" s="305"/>
      <c r="W580" s="305"/>
      <c r="X580" s="305"/>
      <c r="Y58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0" s="352"/>
      <c r="AA580" s="306"/>
      <c r="AB580" s="306"/>
      <c r="AC580" s="306"/>
      <c r="AD580" s="306"/>
      <c r="AE580" s="306"/>
      <c r="AF580" s="306"/>
      <c r="AG580" s="306"/>
      <c r="AH580" s="306"/>
      <c r="AI580" s="306"/>
      <c r="AJ580" s="306"/>
      <c r="AK580" s="306"/>
      <c r="AL580" s="306"/>
      <c r="AM580" s="306"/>
      <c r="AN580" s="306"/>
      <c r="AO580" s="306"/>
      <c r="AP580" s="306"/>
      <c r="AQ580" s="306"/>
      <c r="AR580" s="306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</row>
    <row r="581" spans="1:100" s="7" customFormat="1" ht="38.25" customHeight="1" x14ac:dyDescent="0.2">
      <c r="A581" s="328" t="s">
        <v>69</v>
      </c>
      <c r="B581" s="328"/>
      <c r="C581" s="320"/>
      <c r="D581" s="327" t="s">
        <v>1054</v>
      </c>
      <c r="E581" s="328" t="s">
        <v>115</v>
      </c>
      <c r="F581" s="312" t="s">
        <v>25</v>
      </c>
      <c r="G581" s="415" t="s">
        <v>1192</v>
      </c>
      <c r="H581" s="415" t="s">
        <v>1053</v>
      </c>
      <c r="I581" s="379">
        <v>100000</v>
      </c>
      <c r="J581" s="321">
        <f>-K2011/0.0833333333333333</f>
        <v>0</v>
      </c>
      <c r="K581" s="321"/>
      <c r="L581" s="322">
        <v>43677</v>
      </c>
      <c r="M581" s="322">
        <v>43678</v>
      </c>
      <c r="N581" s="323">
        <v>44043</v>
      </c>
      <c r="O581" s="324">
        <f>YEAR(N581)</f>
        <v>2020</v>
      </c>
      <c r="P581" s="324">
        <f>MONTH(N581)</f>
        <v>7</v>
      </c>
      <c r="Q581" s="325" t="str">
        <f>IF(P581&gt;9,CONCATENATE(O581,P581),CONCATENATE(O581,"0",P581))</f>
        <v>202007</v>
      </c>
      <c r="R581" s="311">
        <v>0</v>
      </c>
      <c r="S581" s="326">
        <v>0</v>
      </c>
      <c r="T581" s="326">
        <v>0</v>
      </c>
      <c r="U581" s="415"/>
      <c r="V581" s="305"/>
      <c r="W581" s="305"/>
      <c r="X581" s="305"/>
      <c r="Y58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1" s="305"/>
      <c r="AA581" s="305"/>
      <c r="AB581" s="305"/>
      <c r="AC581" s="305"/>
      <c r="AD581" s="305"/>
      <c r="AE581" s="305"/>
      <c r="AF581" s="305"/>
      <c r="AG581" s="305"/>
      <c r="AH581" s="305"/>
      <c r="AI581" s="305"/>
      <c r="AJ581" s="305"/>
      <c r="AK581" s="305"/>
      <c r="AL581" s="305"/>
      <c r="AM581" s="305"/>
      <c r="AN581" s="305"/>
      <c r="AO581" s="305"/>
      <c r="AP581" s="305"/>
      <c r="AQ581" s="305"/>
      <c r="AR581" s="306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</row>
    <row r="582" spans="1:100" s="7" customFormat="1" ht="38.25" customHeight="1" x14ac:dyDescent="0.2">
      <c r="A582" s="328" t="s">
        <v>69</v>
      </c>
      <c r="B582" s="319" t="s">
        <v>289</v>
      </c>
      <c r="C582" s="340" t="s">
        <v>294</v>
      </c>
      <c r="D582" s="316" t="s">
        <v>566</v>
      </c>
      <c r="E582" s="319" t="s">
        <v>115</v>
      </c>
      <c r="F582" s="277" t="s">
        <v>25</v>
      </c>
      <c r="G582" s="416" t="s">
        <v>2617</v>
      </c>
      <c r="H582" s="416" t="s">
        <v>567</v>
      </c>
      <c r="I582" s="381">
        <v>209858</v>
      </c>
      <c r="J582" s="278">
        <f>-K2212/0.0833333333333333</f>
        <v>0</v>
      </c>
      <c r="K582" s="278"/>
      <c r="L582" s="279">
        <v>43677</v>
      </c>
      <c r="M582" s="279">
        <v>43678</v>
      </c>
      <c r="N582" s="323">
        <v>44043</v>
      </c>
      <c r="O582" s="294">
        <f>YEAR(N582)</f>
        <v>2020</v>
      </c>
      <c r="P582" s="294">
        <f>MONTH(N582)</f>
        <v>7</v>
      </c>
      <c r="Q582" s="286" t="str">
        <f>IF(P582&gt;9,CONCATENATE(O582,P582),CONCATENATE(O582,"0",P582))</f>
        <v>202007</v>
      </c>
      <c r="R582" s="311">
        <v>0</v>
      </c>
      <c r="S582" s="281">
        <v>0</v>
      </c>
      <c r="T582" s="281">
        <v>0</v>
      </c>
      <c r="U582" s="416"/>
      <c r="V582" s="315"/>
      <c r="W582" s="313"/>
      <c r="X582" s="315"/>
      <c r="Y58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2" s="332"/>
      <c r="AA582" s="315"/>
      <c r="AB582" s="315"/>
      <c r="AC582" s="315"/>
      <c r="AD582" s="315"/>
      <c r="AE582" s="315"/>
      <c r="AF582" s="315"/>
      <c r="AG582" s="315"/>
      <c r="AH582" s="315"/>
      <c r="AI582" s="315"/>
      <c r="AJ582" s="315"/>
      <c r="AK582" s="315"/>
      <c r="AL582" s="315"/>
      <c r="AM582" s="315"/>
      <c r="AN582" s="315"/>
      <c r="AO582" s="315"/>
      <c r="AP582" s="315"/>
      <c r="AQ582" s="315"/>
      <c r="AR582" s="306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</row>
    <row r="583" spans="1:100" s="7" customFormat="1" ht="38.25" customHeight="1" x14ac:dyDescent="0.2">
      <c r="A583" s="328" t="s">
        <v>69</v>
      </c>
      <c r="B583" s="329"/>
      <c r="C583" s="320"/>
      <c r="D583" s="329" t="s">
        <v>1194</v>
      </c>
      <c r="E583" s="314" t="s">
        <v>119</v>
      </c>
      <c r="F583" s="317" t="s">
        <v>20</v>
      </c>
      <c r="G583" s="423" t="s">
        <v>1195</v>
      </c>
      <c r="H583" s="423" t="s">
        <v>1196</v>
      </c>
      <c r="I583" s="383">
        <v>118475.86</v>
      </c>
      <c r="J583" s="335">
        <f>-K2130/0.0833333333333333</f>
        <v>0</v>
      </c>
      <c r="K583" s="335"/>
      <c r="L583" s="318">
        <v>42214</v>
      </c>
      <c r="M583" s="318">
        <v>42214</v>
      </c>
      <c r="N583" s="318">
        <v>44043</v>
      </c>
      <c r="O583" s="336">
        <f>YEAR(N583)</f>
        <v>2020</v>
      </c>
      <c r="P583" s="324">
        <f>MONTH(N583)</f>
        <v>7</v>
      </c>
      <c r="Q583" s="337" t="str">
        <f>IF(P583&gt;9,CONCATENATE(O583,P583),CONCATENATE(O583,"0",P583))</f>
        <v>202007</v>
      </c>
      <c r="R583" s="311">
        <v>0</v>
      </c>
      <c r="S583" s="338">
        <v>0</v>
      </c>
      <c r="T583" s="338">
        <v>0</v>
      </c>
      <c r="U583" s="423"/>
      <c r="V583" s="305"/>
      <c r="W583" s="305"/>
      <c r="X583" s="305"/>
      <c r="Y58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3" s="352"/>
      <c r="AA583" s="306"/>
      <c r="AB583" s="306"/>
      <c r="AC583" s="306"/>
      <c r="AD583" s="306"/>
      <c r="AE583" s="306"/>
      <c r="AF583" s="306"/>
      <c r="AG583" s="306"/>
      <c r="AH583" s="306"/>
      <c r="AI583" s="306"/>
      <c r="AJ583" s="306"/>
      <c r="AK583" s="306"/>
      <c r="AL583" s="306"/>
      <c r="AM583" s="306"/>
      <c r="AN583" s="306"/>
      <c r="AO583" s="306"/>
      <c r="AP583" s="306"/>
      <c r="AQ583" s="306"/>
      <c r="AR583" s="305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</row>
    <row r="584" spans="1:100" s="7" customFormat="1" ht="38.25" customHeight="1" x14ac:dyDescent="0.2">
      <c r="A584" s="328" t="s">
        <v>69</v>
      </c>
      <c r="B584" s="328"/>
      <c r="C584" s="320"/>
      <c r="D584" s="328" t="s">
        <v>1348</v>
      </c>
      <c r="E584" s="328" t="s">
        <v>115</v>
      </c>
      <c r="F584" s="312" t="s">
        <v>25</v>
      </c>
      <c r="G584" s="415" t="s">
        <v>1349</v>
      </c>
      <c r="H584" s="431" t="s">
        <v>1350</v>
      </c>
      <c r="I584" s="379">
        <v>150000</v>
      </c>
      <c r="J584" s="321">
        <f>-K2155/0.0833333333333333</f>
        <v>0</v>
      </c>
      <c r="K584" s="321"/>
      <c r="L584" s="318">
        <v>42956</v>
      </c>
      <c r="M584" s="322">
        <v>42956</v>
      </c>
      <c r="N584" s="323">
        <v>44051</v>
      </c>
      <c r="O584" s="324">
        <f>YEAR(N584)</f>
        <v>2020</v>
      </c>
      <c r="P584" s="324">
        <f>MONTH(N584)</f>
        <v>8</v>
      </c>
      <c r="Q584" s="325" t="str">
        <f>IF(P584&gt;9,CONCATENATE(O584,P584),CONCATENATE(O584,"0",P584))</f>
        <v>202008</v>
      </c>
      <c r="R584" s="311">
        <v>0</v>
      </c>
      <c r="S584" s="326">
        <v>0</v>
      </c>
      <c r="T584" s="326">
        <v>0</v>
      </c>
      <c r="U584" s="415"/>
      <c r="V584" s="306"/>
      <c r="W584" s="305"/>
      <c r="X584" s="352"/>
      <c r="Y58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4" s="352"/>
      <c r="AA584" s="305"/>
      <c r="AB584" s="305"/>
      <c r="AC584" s="305"/>
      <c r="AD584" s="305"/>
      <c r="AE584" s="305"/>
      <c r="AF584" s="305"/>
      <c r="AG584" s="305"/>
      <c r="AH584" s="305"/>
      <c r="AI584" s="305"/>
      <c r="AJ584" s="305"/>
      <c r="AK584" s="305"/>
      <c r="AL584" s="305"/>
      <c r="AM584" s="305"/>
      <c r="AN584" s="305"/>
      <c r="AO584" s="305"/>
      <c r="AP584" s="305"/>
      <c r="AQ584" s="305"/>
      <c r="AR584" s="306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</row>
    <row r="585" spans="1:100" s="7" customFormat="1" ht="38.25" customHeight="1" x14ac:dyDescent="0.2">
      <c r="A585" s="328" t="s">
        <v>69</v>
      </c>
      <c r="B585" s="319"/>
      <c r="C585" s="328"/>
      <c r="D585" s="327" t="s">
        <v>2634</v>
      </c>
      <c r="E585" s="319" t="s">
        <v>115</v>
      </c>
      <c r="F585" s="312" t="s">
        <v>685</v>
      </c>
      <c r="G585" s="416" t="s">
        <v>2635</v>
      </c>
      <c r="H585" s="416" t="s">
        <v>2636</v>
      </c>
      <c r="I585" s="381">
        <v>1600000</v>
      </c>
      <c r="J585" s="278">
        <f>-K2567/0.0833333333333333</f>
        <v>0</v>
      </c>
      <c r="K585" s="278"/>
      <c r="L585" s="279">
        <v>43670</v>
      </c>
      <c r="M585" s="279">
        <v>43687</v>
      </c>
      <c r="N585" s="280">
        <v>44052</v>
      </c>
      <c r="O585" s="294">
        <f>YEAR(N585)</f>
        <v>2020</v>
      </c>
      <c r="P585" s="294">
        <f>MONTH(N585)</f>
        <v>8</v>
      </c>
      <c r="Q585" s="286" t="str">
        <f>IF(P585&gt;9,CONCATENATE(O585,P585),CONCATENATE(O585,"0",P585))</f>
        <v>202008</v>
      </c>
      <c r="R585" s="311" t="s">
        <v>162</v>
      </c>
      <c r="S585" s="281">
        <v>0</v>
      </c>
      <c r="T585" s="281">
        <v>0</v>
      </c>
      <c r="U585" s="416"/>
      <c r="V585" s="315"/>
      <c r="W585" s="313"/>
      <c r="X585" s="315"/>
      <c r="Y58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5" s="332"/>
      <c r="AA585" s="313"/>
      <c r="AB585" s="313"/>
      <c r="AC585" s="313"/>
      <c r="AD585" s="313"/>
      <c r="AE585" s="313"/>
      <c r="AF585" s="313"/>
      <c r="AG585" s="313"/>
      <c r="AH585" s="313"/>
      <c r="AI585" s="313"/>
      <c r="AJ585" s="313"/>
      <c r="AK585" s="313"/>
      <c r="AL585" s="313"/>
      <c r="AM585" s="313"/>
      <c r="AN585" s="313"/>
      <c r="AO585" s="313"/>
      <c r="AP585" s="313"/>
      <c r="AQ585" s="313"/>
      <c r="AR585" s="305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</row>
    <row r="586" spans="1:100" s="7" customFormat="1" ht="38.25" customHeight="1" x14ac:dyDescent="0.2">
      <c r="A586" s="319" t="s">
        <v>69</v>
      </c>
      <c r="B586" s="319" t="s">
        <v>289</v>
      </c>
      <c r="C586" s="340" t="s">
        <v>294</v>
      </c>
      <c r="D586" s="316" t="s">
        <v>986</v>
      </c>
      <c r="E586" s="328" t="s">
        <v>115</v>
      </c>
      <c r="F586" s="312" t="s">
        <v>987</v>
      </c>
      <c r="G586" s="416" t="s">
        <v>2720</v>
      </c>
      <c r="H586" s="416" t="s">
        <v>351</v>
      </c>
      <c r="I586" s="381">
        <v>310000</v>
      </c>
      <c r="J586" s="278">
        <f>-K2198/0.0833333333333333</f>
        <v>0</v>
      </c>
      <c r="K586" s="278"/>
      <c r="L586" s="279">
        <v>43733</v>
      </c>
      <c r="M586" s="279">
        <v>43733</v>
      </c>
      <c r="N586" s="279">
        <v>44059</v>
      </c>
      <c r="O586" s="296">
        <f>YEAR(N586)</f>
        <v>2020</v>
      </c>
      <c r="P586" s="294">
        <f>MONTH(N586)</f>
        <v>8</v>
      </c>
      <c r="Q586" s="292" t="str">
        <f>IF(P586&gt;9,CONCATENATE(O586,P586),CONCATENATE(O586,"0",P586))</f>
        <v>202008</v>
      </c>
      <c r="R586" s="311" t="s">
        <v>162</v>
      </c>
      <c r="S586" s="281">
        <v>0</v>
      </c>
      <c r="T586" s="281">
        <v>0</v>
      </c>
      <c r="U586" s="417"/>
      <c r="V586" s="315"/>
      <c r="W586" s="313"/>
      <c r="X586" s="315"/>
      <c r="Y58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6" s="332"/>
      <c r="AA586" s="315"/>
      <c r="AB586" s="315"/>
      <c r="AC586" s="315"/>
      <c r="AD586" s="315"/>
      <c r="AE586" s="315"/>
      <c r="AF586" s="315"/>
      <c r="AG586" s="315"/>
      <c r="AH586" s="315"/>
      <c r="AI586" s="315"/>
      <c r="AJ586" s="315"/>
      <c r="AK586" s="315"/>
      <c r="AL586" s="315"/>
      <c r="AM586" s="315"/>
      <c r="AN586" s="315"/>
      <c r="AO586" s="315"/>
      <c r="AP586" s="315"/>
      <c r="AQ586" s="315"/>
      <c r="AR586" s="306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</row>
    <row r="587" spans="1:100" s="7" customFormat="1" ht="38.25" customHeight="1" x14ac:dyDescent="0.2">
      <c r="A587" s="328" t="s">
        <v>69</v>
      </c>
      <c r="B587" s="319" t="s">
        <v>289</v>
      </c>
      <c r="C587" s="340" t="s">
        <v>294</v>
      </c>
      <c r="D587" s="327" t="s">
        <v>538</v>
      </c>
      <c r="E587" s="319" t="s">
        <v>115</v>
      </c>
      <c r="F587" s="312" t="s">
        <v>535</v>
      </c>
      <c r="G587" s="416" t="s">
        <v>142</v>
      </c>
      <c r="H587" s="415" t="s">
        <v>1278</v>
      </c>
      <c r="I587" s="381">
        <v>195000</v>
      </c>
      <c r="J587" s="278" t="s">
        <v>2413</v>
      </c>
      <c r="K587" s="278"/>
      <c r="L587" s="279">
        <v>43740</v>
      </c>
      <c r="M587" s="279">
        <v>43709</v>
      </c>
      <c r="N587" s="280">
        <v>44074</v>
      </c>
      <c r="O587" s="294">
        <f>YEAR(N587)</f>
        <v>2020</v>
      </c>
      <c r="P587" s="294">
        <f>MONTH(N587)</f>
        <v>8</v>
      </c>
      <c r="Q587" s="286" t="str">
        <f>IF(P587&gt;9,CONCATENATE(O587,P587),CONCATENATE(O587,"0",P587))</f>
        <v>202008</v>
      </c>
      <c r="R587" s="311">
        <v>0</v>
      </c>
      <c r="S587" s="281">
        <v>0</v>
      </c>
      <c r="T587" s="281">
        <v>0</v>
      </c>
      <c r="U587" s="436"/>
      <c r="V587" s="313"/>
      <c r="W587" s="313" t="s">
        <v>288</v>
      </c>
      <c r="X587" s="313"/>
      <c r="Y58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87" s="305"/>
      <c r="AA587" s="306"/>
      <c r="AB587" s="306"/>
      <c r="AC587" s="306"/>
      <c r="AD587" s="306"/>
      <c r="AE587" s="306"/>
      <c r="AF587" s="306"/>
      <c r="AG587" s="306"/>
      <c r="AH587" s="306"/>
      <c r="AI587" s="306"/>
      <c r="AJ587" s="306"/>
      <c r="AK587" s="306"/>
      <c r="AL587" s="306"/>
      <c r="AM587" s="306"/>
      <c r="AN587" s="306"/>
      <c r="AO587" s="306"/>
      <c r="AP587" s="306"/>
      <c r="AQ587" s="306"/>
      <c r="AR587" s="306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</row>
    <row r="588" spans="1:100" s="7" customFormat="1" ht="38.25" customHeight="1" x14ac:dyDescent="0.2">
      <c r="A588" s="328" t="s">
        <v>69</v>
      </c>
      <c r="B588" s="319" t="s">
        <v>289</v>
      </c>
      <c r="C588" s="320" t="s">
        <v>294</v>
      </c>
      <c r="D588" s="327" t="s">
        <v>537</v>
      </c>
      <c r="E588" s="319" t="s">
        <v>115</v>
      </c>
      <c r="F588" s="312" t="s">
        <v>535</v>
      </c>
      <c r="G588" s="416" t="s">
        <v>142</v>
      </c>
      <c r="H588" s="431" t="s">
        <v>536</v>
      </c>
      <c r="I588" s="381">
        <v>555000</v>
      </c>
      <c r="J588" s="278">
        <f>-K2694/0.0833333333333333</f>
        <v>0</v>
      </c>
      <c r="K588" s="278"/>
      <c r="L588" s="279">
        <v>43740</v>
      </c>
      <c r="M588" s="279">
        <v>43709</v>
      </c>
      <c r="N588" s="280">
        <v>44074</v>
      </c>
      <c r="O588" s="294">
        <f>YEAR(N588)</f>
        <v>2020</v>
      </c>
      <c r="P588" s="294">
        <f>MONTH(N588)</f>
        <v>8</v>
      </c>
      <c r="Q588" s="286" t="str">
        <f>IF(P588&gt;9,CONCATENATE(O588,P588),CONCATENATE(O588,"0",P588))</f>
        <v>202008</v>
      </c>
      <c r="R588" s="311">
        <v>0</v>
      </c>
      <c r="S588" s="281">
        <v>0</v>
      </c>
      <c r="T588" s="281">
        <v>0</v>
      </c>
      <c r="U588" s="436"/>
      <c r="V588" s="315"/>
      <c r="W588" s="313" t="s">
        <v>288</v>
      </c>
      <c r="X588" s="332"/>
      <c r="Y58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88" s="305"/>
      <c r="AA588" s="306"/>
      <c r="AB588" s="306"/>
      <c r="AC588" s="306"/>
      <c r="AD588" s="306"/>
      <c r="AE588" s="306"/>
      <c r="AF588" s="306"/>
      <c r="AG588" s="306"/>
      <c r="AH588" s="306"/>
      <c r="AI588" s="306"/>
      <c r="AJ588" s="306"/>
      <c r="AK588" s="306"/>
      <c r="AL588" s="306"/>
      <c r="AM588" s="306"/>
      <c r="AN588" s="306"/>
      <c r="AO588" s="306"/>
      <c r="AP588" s="306"/>
      <c r="AQ588" s="306"/>
      <c r="AR588" s="306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</row>
    <row r="589" spans="1:100" s="7" customFormat="1" ht="38.25" customHeight="1" x14ac:dyDescent="0.2">
      <c r="A589" s="314" t="s">
        <v>69</v>
      </c>
      <c r="B589" s="314" t="s">
        <v>289</v>
      </c>
      <c r="C589" s="340" t="s">
        <v>294</v>
      </c>
      <c r="D589" s="316" t="s">
        <v>531</v>
      </c>
      <c r="E589" s="314" t="s">
        <v>115</v>
      </c>
      <c r="F589" s="271" t="s">
        <v>25</v>
      </c>
      <c r="G589" s="423" t="s">
        <v>2719</v>
      </c>
      <c r="H589" s="417" t="s">
        <v>347</v>
      </c>
      <c r="I589" s="382">
        <v>1200000</v>
      </c>
      <c r="J589" s="273">
        <f>-K2222/0.0833333333333333</f>
        <v>0</v>
      </c>
      <c r="K589" s="273"/>
      <c r="L589" s="274">
        <v>43733</v>
      </c>
      <c r="M589" s="274">
        <v>43709</v>
      </c>
      <c r="N589" s="274">
        <v>44074</v>
      </c>
      <c r="O589" s="295">
        <f>YEAR(N589)</f>
        <v>2020</v>
      </c>
      <c r="P589" s="294">
        <f>MONTH(N589)</f>
        <v>8</v>
      </c>
      <c r="Q589" s="291" t="str">
        <f>IF(P589&gt;9,CONCATENATE(O589,P589),CONCATENATE(O589,"0",P589))</f>
        <v>202008</v>
      </c>
      <c r="R589" s="275">
        <v>0</v>
      </c>
      <c r="S589" s="276">
        <v>0</v>
      </c>
      <c r="T589" s="276">
        <v>0</v>
      </c>
      <c r="U589" s="416"/>
      <c r="V589" s="315"/>
      <c r="W589" s="313"/>
      <c r="X589" s="315"/>
      <c r="Y58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9" s="313"/>
      <c r="AA589" s="313"/>
      <c r="AB589" s="313"/>
      <c r="AC589" s="313"/>
      <c r="AD589" s="313"/>
      <c r="AE589" s="313"/>
      <c r="AF589" s="313"/>
      <c r="AG589" s="313"/>
      <c r="AH589" s="313"/>
      <c r="AI589" s="313"/>
      <c r="AJ589" s="313"/>
      <c r="AK589" s="313"/>
      <c r="AL589" s="313"/>
      <c r="AM589" s="313"/>
      <c r="AN589" s="313"/>
      <c r="AO589" s="313"/>
      <c r="AP589" s="313"/>
      <c r="AQ589" s="313"/>
      <c r="AR589" s="306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</row>
    <row r="590" spans="1:100" s="7" customFormat="1" ht="38.25" customHeight="1" x14ac:dyDescent="0.2">
      <c r="A590" s="328" t="s">
        <v>69</v>
      </c>
      <c r="B590" s="329"/>
      <c r="C590" s="320"/>
      <c r="D590" s="329" t="s">
        <v>1769</v>
      </c>
      <c r="E590" s="329" t="s">
        <v>117</v>
      </c>
      <c r="F590" s="317" t="s">
        <v>20</v>
      </c>
      <c r="G590" s="423" t="s">
        <v>1770</v>
      </c>
      <c r="H590" s="423" t="s">
        <v>1771</v>
      </c>
      <c r="I590" s="383">
        <v>1</v>
      </c>
      <c r="J590" s="335">
        <f>-K2318/0.0833333333333333</f>
        <v>0</v>
      </c>
      <c r="K590" s="335"/>
      <c r="L590" s="318">
        <v>43411</v>
      </c>
      <c r="M590" s="318">
        <v>43397</v>
      </c>
      <c r="N590" s="318">
        <v>44074</v>
      </c>
      <c r="O590" s="336">
        <f>YEAR(N590)</f>
        <v>2020</v>
      </c>
      <c r="P590" s="324">
        <f>MONTH(N590)</f>
        <v>8</v>
      </c>
      <c r="Q590" s="337" t="str">
        <f>IF(P590&gt;9,CONCATENATE(O590,P590),CONCATENATE(O590,"0",P590))</f>
        <v>202008</v>
      </c>
      <c r="R590" s="311">
        <v>0</v>
      </c>
      <c r="S590" s="338">
        <v>0</v>
      </c>
      <c r="T590" s="338">
        <v>0</v>
      </c>
      <c r="U590" s="423"/>
      <c r="V590" s="305"/>
      <c r="W590" s="305"/>
      <c r="X590" s="305"/>
      <c r="Y59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0" s="352"/>
      <c r="AA590" s="306"/>
      <c r="AB590" s="306"/>
      <c r="AC590" s="306"/>
      <c r="AD590" s="306"/>
      <c r="AE590" s="306"/>
      <c r="AF590" s="306"/>
      <c r="AG590" s="306"/>
      <c r="AH590" s="306"/>
      <c r="AI590" s="306"/>
      <c r="AJ590" s="306"/>
      <c r="AK590" s="306"/>
      <c r="AL590" s="306"/>
      <c r="AM590" s="306"/>
      <c r="AN590" s="306"/>
      <c r="AO590" s="306"/>
      <c r="AP590" s="306"/>
      <c r="AQ590" s="306"/>
      <c r="AR590" s="305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</row>
    <row r="591" spans="1:100" s="7" customFormat="1" ht="38.25" customHeight="1" x14ac:dyDescent="0.2">
      <c r="A591" s="328" t="s">
        <v>69</v>
      </c>
      <c r="B591" s="329"/>
      <c r="C591" s="320"/>
      <c r="D591" s="329" t="s">
        <v>1404</v>
      </c>
      <c r="E591" s="319" t="s">
        <v>114</v>
      </c>
      <c r="F591" s="317" t="s">
        <v>1405</v>
      </c>
      <c r="G591" s="423" t="s">
        <v>1401</v>
      </c>
      <c r="H591" s="423" t="s">
        <v>1406</v>
      </c>
      <c r="I591" s="383">
        <v>400000</v>
      </c>
      <c r="J591" s="335">
        <f>-K2174/0.0833333333333333</f>
        <v>0</v>
      </c>
      <c r="K591" s="335"/>
      <c r="L591" s="318">
        <v>42970</v>
      </c>
      <c r="M591" s="318">
        <v>42979</v>
      </c>
      <c r="N591" s="318">
        <v>44074</v>
      </c>
      <c r="O591" s="336">
        <f>YEAR(N591)</f>
        <v>2020</v>
      </c>
      <c r="P591" s="324">
        <f>MONTH(N591)</f>
        <v>8</v>
      </c>
      <c r="Q591" s="337" t="str">
        <f>IF(P591&gt;9,CONCATENATE(O591,P591),CONCATENATE(O591,"0",P591))</f>
        <v>202008</v>
      </c>
      <c r="R591" s="275" t="s">
        <v>278</v>
      </c>
      <c r="S591" s="338">
        <v>0</v>
      </c>
      <c r="T591" s="338">
        <v>0</v>
      </c>
      <c r="U591" s="415"/>
      <c r="V591" s="305"/>
      <c r="W591" s="305"/>
      <c r="X591" s="305"/>
      <c r="Y59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1" s="352"/>
      <c r="AA591" s="306"/>
      <c r="AB591" s="306"/>
      <c r="AC591" s="306"/>
      <c r="AD591" s="306"/>
      <c r="AE591" s="306"/>
      <c r="AF591" s="306"/>
      <c r="AG591" s="306"/>
      <c r="AH591" s="306"/>
      <c r="AI591" s="306"/>
      <c r="AJ591" s="306"/>
      <c r="AK591" s="306"/>
      <c r="AL591" s="306"/>
      <c r="AM591" s="306"/>
      <c r="AN591" s="306"/>
      <c r="AO591" s="306"/>
      <c r="AP591" s="306"/>
      <c r="AQ591" s="306"/>
      <c r="AR591" s="306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</row>
    <row r="592" spans="1:100" s="7" customFormat="1" ht="38.25" customHeight="1" x14ac:dyDescent="0.2">
      <c r="A592" s="328" t="s">
        <v>69</v>
      </c>
      <c r="B592" s="329"/>
      <c r="C592" s="320"/>
      <c r="D592" s="329" t="s">
        <v>1694</v>
      </c>
      <c r="E592" s="319" t="s">
        <v>114</v>
      </c>
      <c r="F592" s="317" t="s">
        <v>1402</v>
      </c>
      <c r="G592" s="423" t="s">
        <v>1401</v>
      </c>
      <c r="H592" s="423" t="s">
        <v>1403</v>
      </c>
      <c r="I592" s="383">
        <v>400000</v>
      </c>
      <c r="J592" s="335">
        <f>-K2174/0.0833333333333333</f>
        <v>0</v>
      </c>
      <c r="K592" s="335"/>
      <c r="L592" s="318">
        <v>42970</v>
      </c>
      <c r="M592" s="318">
        <v>42979</v>
      </c>
      <c r="N592" s="318">
        <v>44074</v>
      </c>
      <c r="O592" s="336">
        <f>YEAR(N592)</f>
        <v>2020</v>
      </c>
      <c r="P592" s="324">
        <f>MONTH(N592)</f>
        <v>8</v>
      </c>
      <c r="Q592" s="337" t="str">
        <f>IF(P592&gt;9,CONCATENATE(O592,P592),CONCATENATE(O592,"0",P592))</f>
        <v>202008</v>
      </c>
      <c r="R592" s="275" t="s">
        <v>278</v>
      </c>
      <c r="S592" s="338">
        <v>0</v>
      </c>
      <c r="T592" s="338">
        <v>0</v>
      </c>
      <c r="U592" s="415"/>
      <c r="V592" s="305"/>
      <c r="W592" s="305"/>
      <c r="X592" s="305"/>
      <c r="Y59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2" s="352"/>
      <c r="AA592" s="306"/>
      <c r="AB592" s="306"/>
      <c r="AC592" s="306"/>
      <c r="AD592" s="306"/>
      <c r="AE592" s="306"/>
      <c r="AF592" s="306"/>
      <c r="AG592" s="306"/>
      <c r="AH592" s="306"/>
      <c r="AI592" s="306"/>
      <c r="AJ592" s="306"/>
      <c r="AK592" s="306"/>
      <c r="AL592" s="306"/>
      <c r="AM592" s="306"/>
      <c r="AN592" s="306"/>
      <c r="AO592" s="306"/>
      <c r="AP592" s="306"/>
      <c r="AQ592" s="306"/>
      <c r="AR592" s="306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</row>
    <row r="593" spans="1:100" s="7" customFormat="1" ht="38.25" customHeight="1" x14ac:dyDescent="0.2">
      <c r="A593" s="319" t="s">
        <v>69</v>
      </c>
      <c r="B593" s="328" t="s">
        <v>289</v>
      </c>
      <c r="C593" s="340" t="s">
        <v>294</v>
      </c>
      <c r="D593" s="327" t="s">
        <v>1056</v>
      </c>
      <c r="E593" s="319" t="s">
        <v>115</v>
      </c>
      <c r="F593" s="277" t="s">
        <v>25</v>
      </c>
      <c r="G593" s="415" t="s">
        <v>1055</v>
      </c>
      <c r="H593" s="415" t="s">
        <v>84</v>
      </c>
      <c r="I593" s="381">
        <v>600000</v>
      </c>
      <c r="J593" s="278">
        <f>-K2786/0.0833333333333333</f>
        <v>0</v>
      </c>
      <c r="K593" s="278"/>
      <c r="L593" s="279">
        <v>43733</v>
      </c>
      <c r="M593" s="279">
        <v>43722</v>
      </c>
      <c r="N593" s="280">
        <v>44087</v>
      </c>
      <c r="O593" s="294">
        <f>YEAR(N593)</f>
        <v>2020</v>
      </c>
      <c r="P593" s="294">
        <f>MONTH(N593)</f>
        <v>9</v>
      </c>
      <c r="Q593" s="286" t="str">
        <f>IF(P593&gt;9,CONCATENATE(O593,P593),CONCATENATE(O593,"0",P593))</f>
        <v>202009</v>
      </c>
      <c r="R593" s="311" t="s">
        <v>162</v>
      </c>
      <c r="S593" s="281">
        <v>0</v>
      </c>
      <c r="T593" s="281">
        <v>0</v>
      </c>
      <c r="U593" s="415"/>
      <c r="V593" s="313"/>
      <c r="W593" s="313"/>
      <c r="X593" s="313"/>
      <c r="Y59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3" s="352"/>
      <c r="AA593" s="306"/>
      <c r="AB593" s="306"/>
      <c r="AC593" s="306"/>
      <c r="AD593" s="306"/>
      <c r="AE593" s="306"/>
      <c r="AF593" s="306"/>
      <c r="AG593" s="306"/>
      <c r="AH593" s="306"/>
      <c r="AI593" s="306"/>
      <c r="AJ593" s="306"/>
      <c r="AK593" s="306"/>
      <c r="AL593" s="306"/>
      <c r="AM593" s="306"/>
      <c r="AN593" s="306"/>
      <c r="AO593" s="306"/>
      <c r="AP593" s="306"/>
      <c r="AQ593" s="306"/>
      <c r="AR593" s="306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</row>
    <row r="594" spans="1:100" s="7" customFormat="1" ht="38.25" customHeight="1" x14ac:dyDescent="0.2">
      <c r="A594" s="319" t="s">
        <v>69</v>
      </c>
      <c r="B594" s="319" t="s">
        <v>289</v>
      </c>
      <c r="C594" s="320" t="s">
        <v>294</v>
      </c>
      <c r="D594" s="327" t="s">
        <v>1060</v>
      </c>
      <c r="E594" s="319" t="s">
        <v>115</v>
      </c>
      <c r="F594" s="277" t="s">
        <v>702</v>
      </c>
      <c r="G594" s="416" t="s">
        <v>2660</v>
      </c>
      <c r="H594" s="415" t="s">
        <v>1062</v>
      </c>
      <c r="I594" s="381">
        <v>362500</v>
      </c>
      <c r="J594" s="278">
        <f>-K2759/0.0833333333333333</f>
        <v>0</v>
      </c>
      <c r="K594" s="278"/>
      <c r="L594" s="279">
        <v>43726</v>
      </c>
      <c r="M594" s="279">
        <v>43722</v>
      </c>
      <c r="N594" s="280">
        <v>44087</v>
      </c>
      <c r="O594" s="294">
        <f>YEAR(N594)</f>
        <v>2020</v>
      </c>
      <c r="P594" s="294">
        <f>MONTH(N594)</f>
        <v>9</v>
      </c>
      <c r="Q594" s="286" t="str">
        <f>IF(P594&gt;9,CONCATENATE(O594,P594),CONCATENATE(O594,"0",P594))</f>
        <v>202009</v>
      </c>
      <c r="R594" s="311" t="s">
        <v>162</v>
      </c>
      <c r="S594" s="281">
        <v>0</v>
      </c>
      <c r="T594" s="281">
        <v>0</v>
      </c>
      <c r="U594" s="416"/>
      <c r="V594" s="313" t="s">
        <v>288</v>
      </c>
      <c r="W594" s="313" t="s">
        <v>288</v>
      </c>
      <c r="X594" s="313"/>
      <c r="Y59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94" s="352"/>
      <c r="AA594" s="306"/>
      <c r="AB594" s="306"/>
      <c r="AC594" s="306"/>
      <c r="AD594" s="306"/>
      <c r="AE594" s="306"/>
      <c r="AF594" s="306"/>
      <c r="AG594" s="306"/>
      <c r="AH594" s="306"/>
      <c r="AI594" s="306"/>
      <c r="AJ594" s="306"/>
      <c r="AK594" s="306"/>
      <c r="AL594" s="306"/>
      <c r="AM594" s="306"/>
      <c r="AN594" s="306"/>
      <c r="AO594" s="306"/>
      <c r="AP594" s="306"/>
      <c r="AQ594" s="306"/>
      <c r="AR594" s="306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</row>
    <row r="595" spans="1:100" s="7" customFormat="1" ht="38.25" customHeight="1" x14ac:dyDescent="0.2">
      <c r="A595" s="319" t="s">
        <v>69</v>
      </c>
      <c r="B595" s="319" t="s">
        <v>289</v>
      </c>
      <c r="C595" s="320" t="s">
        <v>294</v>
      </c>
      <c r="D595" s="327" t="s">
        <v>1061</v>
      </c>
      <c r="E595" s="319" t="s">
        <v>115</v>
      </c>
      <c r="F595" s="277" t="s">
        <v>702</v>
      </c>
      <c r="G595" s="416" t="s">
        <v>2659</v>
      </c>
      <c r="H595" s="415" t="s">
        <v>1063</v>
      </c>
      <c r="I595" s="381">
        <v>162500</v>
      </c>
      <c r="J595" s="278">
        <f>-K2760/0.0833333333333333</f>
        <v>0</v>
      </c>
      <c r="K595" s="278"/>
      <c r="L595" s="279">
        <v>43726</v>
      </c>
      <c r="M595" s="279">
        <v>43722</v>
      </c>
      <c r="N595" s="280">
        <v>44087</v>
      </c>
      <c r="O595" s="294">
        <f>YEAR(N595)</f>
        <v>2020</v>
      </c>
      <c r="P595" s="294">
        <f>MONTH(N595)</f>
        <v>9</v>
      </c>
      <c r="Q595" s="286" t="str">
        <f>IF(P595&gt;9,CONCATENATE(O595,P595),CONCATENATE(O595,"0",P595))</f>
        <v>202009</v>
      </c>
      <c r="R595" s="311" t="s">
        <v>162</v>
      </c>
      <c r="S595" s="281">
        <v>0</v>
      </c>
      <c r="T595" s="281">
        <v>0</v>
      </c>
      <c r="U595" s="416"/>
      <c r="V595" s="313" t="s">
        <v>288</v>
      </c>
      <c r="W595" s="313" t="s">
        <v>288</v>
      </c>
      <c r="X595" s="313"/>
      <c r="Y59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95" s="352"/>
      <c r="AA595" s="306"/>
      <c r="AB595" s="306"/>
      <c r="AC595" s="306"/>
      <c r="AD595" s="306"/>
      <c r="AE595" s="306"/>
      <c r="AF595" s="306"/>
      <c r="AG595" s="306"/>
      <c r="AH595" s="306"/>
      <c r="AI595" s="306"/>
      <c r="AJ595" s="306"/>
      <c r="AK595" s="306"/>
      <c r="AL595" s="306"/>
      <c r="AM595" s="306"/>
      <c r="AN595" s="306"/>
      <c r="AO595" s="306"/>
      <c r="AP595" s="306"/>
      <c r="AQ595" s="306"/>
      <c r="AR595" s="306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</row>
    <row r="596" spans="1:100" s="7" customFormat="1" ht="38.25" customHeight="1" x14ac:dyDescent="0.2">
      <c r="A596" s="328" t="s">
        <v>69</v>
      </c>
      <c r="B596" s="319" t="s">
        <v>289</v>
      </c>
      <c r="C596" s="340" t="s">
        <v>294</v>
      </c>
      <c r="D596" s="316" t="s">
        <v>927</v>
      </c>
      <c r="E596" s="319" t="s">
        <v>115</v>
      </c>
      <c r="F596" s="277" t="s">
        <v>689</v>
      </c>
      <c r="G596" s="416" t="s">
        <v>216</v>
      </c>
      <c r="H596" s="416" t="s">
        <v>60</v>
      </c>
      <c r="I596" s="381">
        <v>500000</v>
      </c>
      <c r="J596" s="278">
        <f>-K2737/0.0833333333333333</f>
        <v>0</v>
      </c>
      <c r="K596" s="278"/>
      <c r="L596" s="279">
        <v>43733</v>
      </c>
      <c r="M596" s="279">
        <v>43731</v>
      </c>
      <c r="N596" s="280">
        <v>44096</v>
      </c>
      <c r="O596" s="294">
        <f>YEAR(N596)</f>
        <v>2020</v>
      </c>
      <c r="P596" s="294">
        <f>MONTH(N596)</f>
        <v>9</v>
      </c>
      <c r="Q596" s="286" t="str">
        <f>IF(P596&gt;9,CONCATENATE(O596,P596),CONCATENATE(O596,"0",P596))</f>
        <v>202009</v>
      </c>
      <c r="R596" s="311" t="s">
        <v>162</v>
      </c>
      <c r="S596" s="281">
        <v>0</v>
      </c>
      <c r="T596" s="281">
        <v>0</v>
      </c>
      <c r="U596" s="417"/>
      <c r="V596" s="313"/>
      <c r="W596" s="313"/>
      <c r="X596" s="313"/>
      <c r="Y59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6" s="352"/>
      <c r="AA596" s="306"/>
      <c r="AB596" s="306"/>
      <c r="AC596" s="306"/>
      <c r="AD596" s="306"/>
      <c r="AE596" s="306"/>
      <c r="AF596" s="306"/>
      <c r="AG596" s="306"/>
      <c r="AH596" s="306"/>
      <c r="AI596" s="306"/>
      <c r="AJ596" s="306"/>
      <c r="AK596" s="306"/>
      <c r="AL596" s="306"/>
      <c r="AM596" s="306"/>
      <c r="AN596" s="306"/>
      <c r="AO596" s="306"/>
      <c r="AP596" s="306"/>
      <c r="AQ596" s="306"/>
      <c r="AR596" s="306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</row>
    <row r="597" spans="1:100" s="233" customFormat="1" ht="38.25" customHeight="1" x14ac:dyDescent="0.2">
      <c r="A597" s="328" t="s">
        <v>69</v>
      </c>
      <c r="B597" s="314" t="s">
        <v>289</v>
      </c>
      <c r="C597" s="340" t="s">
        <v>294</v>
      </c>
      <c r="D597" s="314" t="s">
        <v>801</v>
      </c>
      <c r="E597" s="314" t="s">
        <v>117</v>
      </c>
      <c r="F597" s="271" t="s">
        <v>544</v>
      </c>
      <c r="G597" s="417" t="s">
        <v>545</v>
      </c>
      <c r="H597" s="417" t="s">
        <v>546</v>
      </c>
      <c r="I597" s="382">
        <v>1170036</v>
      </c>
      <c r="J597" s="273">
        <f>-K2167/0.0833333333333333</f>
        <v>0</v>
      </c>
      <c r="K597" s="273"/>
      <c r="L597" s="274">
        <v>43768</v>
      </c>
      <c r="M597" s="274">
        <v>43730</v>
      </c>
      <c r="N597" s="274">
        <v>44097</v>
      </c>
      <c r="O597" s="295">
        <f>YEAR(N597)</f>
        <v>2020</v>
      </c>
      <c r="P597" s="294">
        <f>MONTH(N597)</f>
        <v>9</v>
      </c>
      <c r="Q597" s="291" t="str">
        <f>IF(P597&gt;9,CONCATENATE(O597,P597),CONCATENATE(O597,"0",P597))</f>
        <v>202009</v>
      </c>
      <c r="R597" s="275">
        <v>0</v>
      </c>
      <c r="S597" s="276">
        <v>0.03</v>
      </c>
      <c r="T597" s="276">
        <v>0.01</v>
      </c>
      <c r="U597" s="422"/>
      <c r="V597" s="315"/>
      <c r="W597" s="313"/>
      <c r="X597" s="332"/>
      <c r="Y59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7" s="313"/>
      <c r="AA597" s="313"/>
      <c r="AB597" s="313"/>
      <c r="AC597" s="313"/>
      <c r="AD597" s="313"/>
      <c r="AE597" s="313"/>
      <c r="AF597" s="313"/>
      <c r="AG597" s="313"/>
      <c r="AH597" s="313"/>
      <c r="AI597" s="313"/>
      <c r="AJ597" s="313"/>
      <c r="AK597" s="313"/>
      <c r="AL597" s="313"/>
      <c r="AM597" s="313"/>
      <c r="AN597" s="313"/>
      <c r="AO597" s="313"/>
      <c r="AP597" s="313"/>
      <c r="AQ597" s="313"/>
      <c r="AR597" s="306"/>
      <c r="AS597" s="232"/>
      <c r="AT597" s="232"/>
      <c r="AU597" s="232"/>
      <c r="AV597" s="232"/>
      <c r="AW597" s="232"/>
      <c r="AX597" s="232"/>
      <c r="AY597" s="232"/>
      <c r="AZ597" s="232"/>
      <c r="BA597" s="232"/>
      <c r="BB597" s="232"/>
      <c r="BC597" s="232"/>
      <c r="BD597" s="232"/>
      <c r="BE597" s="232"/>
      <c r="BF597" s="232"/>
      <c r="BG597" s="232"/>
      <c r="BH597" s="232"/>
      <c r="BI597" s="232"/>
      <c r="BJ597" s="232"/>
      <c r="BK597" s="232"/>
      <c r="BL597" s="232"/>
      <c r="BM597" s="232"/>
      <c r="BN597" s="232"/>
      <c r="BO597" s="232"/>
      <c r="BP597" s="232"/>
      <c r="BQ597" s="232"/>
      <c r="BR597" s="232"/>
      <c r="BS597" s="232"/>
      <c r="BT597" s="232"/>
      <c r="BU597" s="232"/>
      <c r="BV597" s="232"/>
      <c r="BW597" s="232"/>
      <c r="BX597" s="232"/>
      <c r="BY597" s="232"/>
      <c r="BZ597" s="232"/>
      <c r="CA597" s="232"/>
      <c r="CB597" s="232"/>
      <c r="CC597" s="232"/>
      <c r="CD597" s="232"/>
      <c r="CE597" s="232"/>
      <c r="CF597" s="232"/>
      <c r="CG597" s="232"/>
      <c r="CH597" s="232"/>
      <c r="CI597" s="232"/>
      <c r="CJ597" s="232"/>
      <c r="CK597" s="232"/>
      <c r="CL597" s="232"/>
      <c r="CM597" s="232"/>
      <c r="CN597" s="232"/>
      <c r="CO597" s="232"/>
      <c r="CP597" s="232"/>
      <c r="CQ597" s="232"/>
      <c r="CR597" s="232"/>
      <c r="CS597" s="232"/>
      <c r="CT597" s="232"/>
      <c r="CU597" s="232"/>
      <c r="CV597" s="232"/>
    </row>
    <row r="598" spans="1:100" s="233" customFormat="1" ht="38.25" customHeight="1" x14ac:dyDescent="0.2">
      <c r="A598" s="328" t="s">
        <v>69</v>
      </c>
      <c r="B598" s="319"/>
      <c r="C598" s="328"/>
      <c r="D598" s="316" t="s">
        <v>2710</v>
      </c>
      <c r="E598" s="319" t="s">
        <v>128</v>
      </c>
      <c r="F598" s="277" t="s">
        <v>20</v>
      </c>
      <c r="G598" s="416" t="s">
        <v>2711</v>
      </c>
      <c r="H598" s="415" t="s">
        <v>2024</v>
      </c>
      <c r="I598" s="381">
        <v>30000</v>
      </c>
      <c r="J598" s="278">
        <f>-K2592/0.0833333333333333</f>
        <v>0</v>
      </c>
      <c r="K598" s="278"/>
      <c r="L598" s="279">
        <v>43733</v>
      </c>
      <c r="M598" s="279">
        <v>43739</v>
      </c>
      <c r="N598" s="280">
        <v>44104</v>
      </c>
      <c r="O598" s="294">
        <f>YEAR(N598)</f>
        <v>2020</v>
      </c>
      <c r="P598" s="294">
        <f>MONTH(N598)</f>
        <v>9</v>
      </c>
      <c r="Q598" s="286" t="str">
        <f>IF(P598&gt;9,CONCATENATE(O598,P598),CONCATENATE(O598,"0",P598))</f>
        <v>202009</v>
      </c>
      <c r="R598" s="311">
        <v>0</v>
      </c>
      <c r="S598" s="281">
        <v>0</v>
      </c>
      <c r="T598" s="281">
        <v>0</v>
      </c>
      <c r="U598" s="416"/>
      <c r="V598" s="315"/>
      <c r="W598" s="313"/>
      <c r="X598" s="315"/>
      <c r="Y59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8" s="332"/>
      <c r="AA598" s="313"/>
      <c r="AB598" s="313"/>
      <c r="AC598" s="313"/>
      <c r="AD598" s="313"/>
      <c r="AE598" s="313"/>
      <c r="AF598" s="313"/>
      <c r="AG598" s="313"/>
      <c r="AH598" s="313"/>
      <c r="AI598" s="313"/>
      <c r="AJ598" s="313"/>
      <c r="AK598" s="313"/>
      <c r="AL598" s="313"/>
      <c r="AM598" s="313"/>
      <c r="AN598" s="313"/>
      <c r="AO598" s="313"/>
      <c r="AP598" s="313"/>
      <c r="AQ598" s="313"/>
      <c r="AR598" s="305"/>
      <c r="AS598" s="232"/>
      <c r="AT598" s="232"/>
      <c r="AU598" s="232"/>
      <c r="AV598" s="232"/>
      <c r="AW598" s="232"/>
      <c r="AX598" s="232"/>
      <c r="AY598" s="232"/>
      <c r="AZ598" s="232"/>
      <c r="BA598" s="232"/>
      <c r="BB598" s="232"/>
      <c r="BC598" s="232"/>
      <c r="BD598" s="232"/>
      <c r="BE598" s="232"/>
      <c r="BF598" s="232"/>
      <c r="BG598" s="232"/>
      <c r="BH598" s="232"/>
      <c r="BI598" s="232"/>
      <c r="BJ598" s="232"/>
      <c r="BK598" s="232"/>
      <c r="BL598" s="232"/>
      <c r="BM598" s="232"/>
      <c r="BN598" s="232"/>
      <c r="BO598" s="232"/>
      <c r="BP598" s="232"/>
      <c r="BQ598" s="232"/>
      <c r="BR598" s="232"/>
      <c r="BS598" s="232"/>
      <c r="BT598" s="232"/>
      <c r="BU598" s="232"/>
      <c r="BV598" s="232"/>
      <c r="BW598" s="232"/>
      <c r="BX598" s="232"/>
      <c r="BY598" s="232"/>
      <c r="BZ598" s="232"/>
      <c r="CA598" s="232"/>
      <c r="CB598" s="232"/>
      <c r="CC598" s="232"/>
      <c r="CD598" s="232"/>
      <c r="CE598" s="232"/>
      <c r="CF598" s="232"/>
      <c r="CG598" s="232"/>
      <c r="CH598" s="232"/>
      <c r="CI598" s="232"/>
      <c r="CJ598" s="232"/>
      <c r="CK598" s="232"/>
      <c r="CL598" s="232"/>
      <c r="CM598" s="232"/>
      <c r="CN598" s="232"/>
      <c r="CO598" s="232"/>
      <c r="CP598" s="232"/>
      <c r="CQ598" s="232"/>
      <c r="CR598" s="232"/>
      <c r="CS598" s="232"/>
      <c r="CT598" s="232"/>
      <c r="CU598" s="232"/>
      <c r="CV598" s="232"/>
    </row>
    <row r="599" spans="1:100" s="233" customFormat="1" ht="38.25" customHeight="1" x14ac:dyDescent="0.2">
      <c r="A599" s="319" t="s">
        <v>69</v>
      </c>
      <c r="B599" s="328"/>
      <c r="C599" s="320"/>
      <c r="D599" s="327" t="s">
        <v>1390</v>
      </c>
      <c r="E599" s="329" t="s">
        <v>1392</v>
      </c>
      <c r="F599" s="317" t="s">
        <v>1393</v>
      </c>
      <c r="G599" s="423" t="s">
        <v>2709</v>
      </c>
      <c r="H599" s="423" t="s">
        <v>1391</v>
      </c>
      <c r="I599" s="383">
        <v>500000</v>
      </c>
      <c r="J599" s="335">
        <f>-K2142/0.0833333333333333</f>
        <v>0</v>
      </c>
      <c r="K599" s="335"/>
      <c r="L599" s="318">
        <v>43733</v>
      </c>
      <c r="M599" s="322">
        <v>43739</v>
      </c>
      <c r="N599" s="318">
        <v>44104</v>
      </c>
      <c r="O599" s="336">
        <f>YEAR(N599)</f>
        <v>2020</v>
      </c>
      <c r="P599" s="324">
        <f>MONTH(N599)</f>
        <v>9</v>
      </c>
      <c r="Q599" s="337" t="str">
        <f>IF(P599&gt;9,CONCATENATE(O599,P599),CONCATENATE(O599,"0",P599))</f>
        <v>202009</v>
      </c>
      <c r="R599" s="311" t="s">
        <v>278</v>
      </c>
      <c r="S599" s="338">
        <v>0</v>
      </c>
      <c r="T599" s="338">
        <v>0</v>
      </c>
      <c r="U599" s="423"/>
      <c r="V599" s="305"/>
      <c r="W599" s="305"/>
      <c r="X599" s="305"/>
      <c r="Y59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9" s="305"/>
      <c r="AA599" s="306"/>
      <c r="AB599" s="306"/>
      <c r="AC599" s="306"/>
      <c r="AD599" s="306"/>
      <c r="AE599" s="306"/>
      <c r="AF599" s="306"/>
      <c r="AG599" s="306"/>
      <c r="AH599" s="306"/>
      <c r="AI599" s="306"/>
      <c r="AJ599" s="306"/>
      <c r="AK599" s="306"/>
      <c r="AL599" s="306"/>
      <c r="AM599" s="306"/>
      <c r="AN599" s="306"/>
      <c r="AO599" s="306"/>
      <c r="AP599" s="306"/>
      <c r="AQ599" s="306"/>
      <c r="AR599" s="306"/>
      <c r="AS599" s="232"/>
      <c r="AT599" s="232"/>
      <c r="AU599" s="232"/>
      <c r="AV599" s="232"/>
      <c r="AW599" s="232"/>
      <c r="AX599" s="232"/>
      <c r="AY599" s="232"/>
      <c r="AZ599" s="232"/>
      <c r="BA599" s="232"/>
      <c r="BB599" s="232"/>
      <c r="BC599" s="232"/>
      <c r="BD599" s="232"/>
      <c r="BE599" s="232"/>
      <c r="BF599" s="232"/>
      <c r="BG599" s="232"/>
      <c r="BH599" s="232"/>
      <c r="BI599" s="232"/>
      <c r="BJ599" s="232"/>
      <c r="BK599" s="232"/>
      <c r="BL599" s="232"/>
      <c r="BM599" s="232"/>
      <c r="BN599" s="232"/>
      <c r="BO599" s="232"/>
      <c r="BP599" s="232"/>
      <c r="BQ599" s="232"/>
      <c r="BR599" s="232"/>
      <c r="BS599" s="232"/>
      <c r="BT599" s="232"/>
      <c r="BU599" s="232"/>
      <c r="BV599" s="232"/>
      <c r="BW599" s="232"/>
      <c r="BX599" s="232"/>
      <c r="BY599" s="232"/>
      <c r="BZ599" s="232"/>
      <c r="CA599" s="232"/>
      <c r="CB599" s="232"/>
      <c r="CC599" s="232"/>
      <c r="CD599" s="232"/>
      <c r="CE599" s="232"/>
      <c r="CF599" s="232"/>
      <c r="CG599" s="232"/>
      <c r="CH599" s="232"/>
      <c r="CI599" s="232"/>
      <c r="CJ599" s="232"/>
      <c r="CK599" s="232"/>
      <c r="CL599" s="232"/>
      <c r="CM599" s="232"/>
      <c r="CN599" s="232"/>
      <c r="CO599" s="232"/>
      <c r="CP599" s="232"/>
      <c r="CQ599" s="232"/>
      <c r="CR599" s="232"/>
      <c r="CS599" s="232"/>
      <c r="CT599" s="232"/>
      <c r="CU599" s="232"/>
      <c r="CV599" s="232"/>
    </row>
    <row r="600" spans="1:100" s="233" customFormat="1" ht="38.25" customHeight="1" x14ac:dyDescent="0.2">
      <c r="A600" s="319" t="s">
        <v>69</v>
      </c>
      <c r="B600" s="328"/>
      <c r="C600" s="320"/>
      <c r="D600" s="327" t="s">
        <v>1386</v>
      </c>
      <c r="E600" s="328" t="s">
        <v>115</v>
      </c>
      <c r="F600" s="312" t="s">
        <v>1389</v>
      </c>
      <c r="G600" s="415" t="s">
        <v>1387</v>
      </c>
      <c r="H600" s="415" t="s">
        <v>1388</v>
      </c>
      <c r="I600" s="379">
        <v>12000000</v>
      </c>
      <c r="J600" s="321">
        <f>-K2142/0.0833333333333333</f>
        <v>0</v>
      </c>
      <c r="K600" s="321"/>
      <c r="L600" s="318">
        <v>43733</v>
      </c>
      <c r="M600" s="322">
        <v>43739</v>
      </c>
      <c r="N600" s="318">
        <v>44104</v>
      </c>
      <c r="O600" s="333">
        <f>YEAR(N600)</f>
        <v>2020</v>
      </c>
      <c r="P600" s="324">
        <f>MONTH(N600)</f>
        <v>9</v>
      </c>
      <c r="Q600" s="334" t="str">
        <f>IF(P600&gt;9,CONCATENATE(O600,P600),CONCATENATE(O600,"0",P600))</f>
        <v>202009</v>
      </c>
      <c r="R600" s="311" t="s">
        <v>278</v>
      </c>
      <c r="S600" s="326">
        <v>0</v>
      </c>
      <c r="T600" s="326">
        <v>0</v>
      </c>
      <c r="U600" s="423"/>
      <c r="V600" s="306"/>
      <c r="W600" s="305"/>
      <c r="X600" s="306"/>
      <c r="Y60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0" s="352"/>
      <c r="AA600" s="306"/>
      <c r="AB600" s="306"/>
      <c r="AC600" s="306"/>
      <c r="AD600" s="306"/>
      <c r="AE600" s="306"/>
      <c r="AF600" s="306"/>
      <c r="AG600" s="306"/>
      <c r="AH600" s="306"/>
      <c r="AI600" s="306"/>
      <c r="AJ600" s="306"/>
      <c r="AK600" s="306"/>
      <c r="AL600" s="306"/>
      <c r="AM600" s="306"/>
      <c r="AN600" s="306"/>
      <c r="AO600" s="306"/>
      <c r="AP600" s="306"/>
      <c r="AQ600" s="306"/>
      <c r="AR600" s="306"/>
      <c r="AS600" s="232"/>
      <c r="AT600" s="232"/>
      <c r="AU600" s="232"/>
      <c r="AV600" s="232"/>
      <c r="AW600" s="232"/>
      <c r="AX600" s="232"/>
      <c r="AY600" s="232"/>
      <c r="AZ600" s="232"/>
      <c r="BA600" s="232"/>
      <c r="BB600" s="232"/>
      <c r="BC600" s="232"/>
      <c r="BD600" s="232"/>
      <c r="BE600" s="232"/>
      <c r="BF600" s="232"/>
      <c r="BG600" s="232"/>
      <c r="BH600" s="232"/>
      <c r="BI600" s="232"/>
      <c r="BJ600" s="232"/>
      <c r="BK600" s="232"/>
      <c r="BL600" s="232"/>
      <c r="BM600" s="232"/>
      <c r="BN600" s="232"/>
      <c r="BO600" s="232"/>
      <c r="BP600" s="232"/>
      <c r="BQ600" s="232"/>
      <c r="BR600" s="232"/>
      <c r="BS600" s="232"/>
      <c r="BT600" s="232"/>
      <c r="BU600" s="232"/>
      <c r="BV600" s="232"/>
      <c r="BW600" s="232"/>
      <c r="BX600" s="232"/>
      <c r="BY600" s="232"/>
      <c r="BZ600" s="232"/>
      <c r="CA600" s="232"/>
      <c r="CB600" s="232"/>
      <c r="CC600" s="232"/>
      <c r="CD600" s="232"/>
      <c r="CE600" s="232"/>
      <c r="CF600" s="232"/>
      <c r="CG600" s="232"/>
      <c r="CH600" s="232"/>
      <c r="CI600" s="232"/>
      <c r="CJ600" s="232"/>
      <c r="CK600" s="232"/>
      <c r="CL600" s="232"/>
      <c r="CM600" s="232"/>
      <c r="CN600" s="232"/>
      <c r="CO600" s="232"/>
      <c r="CP600" s="232"/>
      <c r="CQ600" s="232"/>
      <c r="CR600" s="232"/>
      <c r="CS600" s="232"/>
      <c r="CT600" s="232"/>
      <c r="CU600" s="232"/>
      <c r="CV600" s="232"/>
    </row>
    <row r="601" spans="1:100" s="7" customFormat="1" ht="38.25" customHeight="1" x14ac:dyDescent="0.2">
      <c r="A601" s="328" t="s">
        <v>69</v>
      </c>
      <c r="B601" s="314" t="s">
        <v>289</v>
      </c>
      <c r="C601" s="340" t="s">
        <v>294</v>
      </c>
      <c r="D601" s="314" t="s">
        <v>798</v>
      </c>
      <c r="E601" s="314" t="s">
        <v>115</v>
      </c>
      <c r="F601" s="271" t="s">
        <v>553</v>
      </c>
      <c r="G601" s="417" t="s">
        <v>554</v>
      </c>
      <c r="H601" s="417" t="s">
        <v>169</v>
      </c>
      <c r="I601" s="382">
        <v>200000</v>
      </c>
      <c r="J601" s="273">
        <f>-K2175/0.0833333333333333</f>
        <v>0</v>
      </c>
      <c r="K601" s="273"/>
      <c r="L601" s="274">
        <v>43733</v>
      </c>
      <c r="M601" s="274">
        <v>43745</v>
      </c>
      <c r="N601" s="274">
        <v>44110</v>
      </c>
      <c r="O601" s="295">
        <f>YEAR(N601)</f>
        <v>2020</v>
      </c>
      <c r="P601" s="294">
        <f>MONTH(N601)</f>
        <v>10</v>
      </c>
      <c r="Q601" s="291" t="str">
        <f>IF(P601&gt;9,CONCATENATE(O601,P601),CONCATENATE(O601,"0",P601))</f>
        <v>202010</v>
      </c>
      <c r="R601" s="311">
        <v>0</v>
      </c>
      <c r="S601" s="276">
        <v>0</v>
      </c>
      <c r="T601" s="276">
        <v>0</v>
      </c>
      <c r="U601" s="422"/>
      <c r="V601" s="315"/>
      <c r="W601" s="313"/>
      <c r="X601" s="332"/>
      <c r="Y60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1" s="313"/>
      <c r="AA601" s="313"/>
      <c r="AB601" s="313"/>
      <c r="AC601" s="313"/>
      <c r="AD601" s="313"/>
      <c r="AE601" s="313"/>
      <c r="AF601" s="313"/>
      <c r="AG601" s="313"/>
      <c r="AH601" s="313"/>
      <c r="AI601" s="313"/>
      <c r="AJ601" s="313"/>
      <c r="AK601" s="313"/>
      <c r="AL601" s="313"/>
      <c r="AM601" s="313"/>
      <c r="AN601" s="313"/>
      <c r="AO601" s="313"/>
      <c r="AP601" s="313"/>
      <c r="AQ601" s="313"/>
      <c r="AR601" s="306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</row>
    <row r="602" spans="1:100" s="7" customFormat="1" ht="38.25" customHeight="1" x14ac:dyDescent="0.2">
      <c r="A602" s="328" t="s">
        <v>69</v>
      </c>
      <c r="B602" s="314" t="s">
        <v>289</v>
      </c>
      <c r="C602" s="340" t="s">
        <v>294</v>
      </c>
      <c r="D602" s="314" t="s">
        <v>799</v>
      </c>
      <c r="E602" s="314" t="s">
        <v>115</v>
      </c>
      <c r="F602" s="271" t="s">
        <v>553</v>
      </c>
      <c r="G602" s="417" t="s">
        <v>554</v>
      </c>
      <c r="H602" s="417" t="s">
        <v>555</v>
      </c>
      <c r="I602" s="382">
        <v>2100000</v>
      </c>
      <c r="J602" s="273">
        <f>-K2176/0.0833333333333333</f>
        <v>0</v>
      </c>
      <c r="K602" s="273"/>
      <c r="L602" s="274">
        <v>43733</v>
      </c>
      <c r="M602" s="274">
        <v>43745</v>
      </c>
      <c r="N602" s="274">
        <v>44110</v>
      </c>
      <c r="O602" s="295">
        <f>YEAR(N602)</f>
        <v>2020</v>
      </c>
      <c r="P602" s="294">
        <f>MONTH(N602)</f>
        <v>10</v>
      </c>
      <c r="Q602" s="291" t="str">
        <f>IF(P602&gt;9,CONCATENATE(O602,P602),CONCATENATE(O602,"0",P602))</f>
        <v>202010</v>
      </c>
      <c r="R602" s="311">
        <v>0</v>
      </c>
      <c r="S602" s="276">
        <v>0</v>
      </c>
      <c r="T602" s="276">
        <v>0</v>
      </c>
      <c r="U602" s="422"/>
      <c r="V602" s="315"/>
      <c r="W602" s="313"/>
      <c r="X602" s="315"/>
      <c r="Y60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2" s="313"/>
      <c r="AA602" s="313"/>
      <c r="AB602" s="313"/>
      <c r="AC602" s="313"/>
      <c r="AD602" s="313"/>
      <c r="AE602" s="313"/>
      <c r="AF602" s="313"/>
      <c r="AG602" s="313"/>
      <c r="AH602" s="313"/>
      <c r="AI602" s="313"/>
      <c r="AJ602" s="313"/>
      <c r="AK602" s="313"/>
      <c r="AL602" s="313"/>
      <c r="AM602" s="313"/>
      <c r="AN602" s="313"/>
      <c r="AO602" s="313"/>
      <c r="AP602" s="313"/>
      <c r="AQ602" s="313"/>
      <c r="AR602" s="306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</row>
    <row r="603" spans="1:100" s="7" customFormat="1" ht="38.25" customHeight="1" x14ac:dyDescent="0.2">
      <c r="A603" s="328" t="s">
        <v>69</v>
      </c>
      <c r="B603" s="328"/>
      <c r="C603" s="320"/>
      <c r="D603" s="328" t="s">
        <v>1378</v>
      </c>
      <c r="E603" s="328" t="s">
        <v>119</v>
      </c>
      <c r="F603" s="312" t="s">
        <v>1380</v>
      </c>
      <c r="G603" s="415" t="s">
        <v>1379</v>
      </c>
      <c r="H603" s="431" t="s">
        <v>1204</v>
      </c>
      <c r="I603" s="379">
        <v>300000</v>
      </c>
      <c r="J603" s="321">
        <f>-K2179/0.0833333333333333</f>
        <v>0</v>
      </c>
      <c r="K603" s="321"/>
      <c r="L603" s="322">
        <v>42998</v>
      </c>
      <c r="M603" s="322">
        <v>43019</v>
      </c>
      <c r="N603" s="323">
        <v>44114</v>
      </c>
      <c r="O603" s="324">
        <f>YEAR(N603)</f>
        <v>2020</v>
      </c>
      <c r="P603" s="324">
        <f>MONTH(N603)</f>
        <v>10</v>
      </c>
      <c r="Q603" s="325" t="str">
        <f>IF(P603&gt;9,CONCATENATE(O603,P603),CONCATENATE(O603,"0",P603))</f>
        <v>202010</v>
      </c>
      <c r="R603" s="275" t="s">
        <v>278</v>
      </c>
      <c r="S603" s="281">
        <v>0</v>
      </c>
      <c r="T603" s="281">
        <v>0</v>
      </c>
      <c r="U603" s="415"/>
      <c r="V603" s="306"/>
      <c r="W603" s="305"/>
      <c r="X603" s="352"/>
      <c r="Y60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3" s="305"/>
      <c r="AA603" s="306"/>
      <c r="AB603" s="306"/>
      <c r="AC603" s="306"/>
      <c r="AD603" s="306"/>
      <c r="AE603" s="306"/>
      <c r="AF603" s="306"/>
      <c r="AG603" s="306"/>
      <c r="AH603" s="306"/>
      <c r="AI603" s="306"/>
      <c r="AJ603" s="306"/>
      <c r="AK603" s="306"/>
      <c r="AL603" s="306"/>
      <c r="AM603" s="306"/>
      <c r="AN603" s="306"/>
      <c r="AO603" s="306"/>
      <c r="AP603" s="306"/>
      <c r="AQ603" s="306"/>
      <c r="AR603" s="306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</row>
    <row r="604" spans="1:100" s="7" customFormat="1" ht="38.25" customHeight="1" x14ac:dyDescent="0.2">
      <c r="A604" s="319" t="s">
        <v>69</v>
      </c>
      <c r="B604" s="328"/>
      <c r="C604" s="320"/>
      <c r="D604" s="327" t="s">
        <v>1407</v>
      </c>
      <c r="E604" s="329" t="s">
        <v>114</v>
      </c>
      <c r="F604" s="312" t="s">
        <v>1408</v>
      </c>
      <c r="G604" s="415" t="s">
        <v>1409</v>
      </c>
      <c r="H604" s="415" t="s">
        <v>1410</v>
      </c>
      <c r="I604" s="379">
        <v>1395600</v>
      </c>
      <c r="J604" s="321">
        <f>-K2152/0.0833333333333333</f>
        <v>0</v>
      </c>
      <c r="K604" s="321"/>
      <c r="L604" s="322">
        <v>43726</v>
      </c>
      <c r="M604" s="322">
        <v>43753</v>
      </c>
      <c r="N604" s="322">
        <v>44118</v>
      </c>
      <c r="O604" s="333">
        <f>YEAR(N604)</f>
        <v>2020</v>
      </c>
      <c r="P604" s="324">
        <f>MONTH(N604)</f>
        <v>10</v>
      </c>
      <c r="Q604" s="334" t="str">
        <f>IF(P604&gt;9,CONCATENATE(O604,P604),CONCATENATE(O604,"0",P604))</f>
        <v>202010</v>
      </c>
      <c r="R604" s="311" t="s">
        <v>278</v>
      </c>
      <c r="S604" s="326">
        <v>0</v>
      </c>
      <c r="T604" s="326">
        <v>0</v>
      </c>
      <c r="U604" s="415"/>
      <c r="V604" s="306"/>
      <c r="W604" s="305"/>
      <c r="X604" s="352"/>
      <c r="Y60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4" s="305"/>
      <c r="AA604" s="306"/>
      <c r="AB604" s="306"/>
      <c r="AC604" s="306"/>
      <c r="AD604" s="306"/>
      <c r="AE604" s="306"/>
      <c r="AF604" s="306"/>
      <c r="AG604" s="306"/>
      <c r="AH604" s="306"/>
      <c r="AI604" s="306"/>
      <c r="AJ604" s="306"/>
      <c r="AK604" s="306"/>
      <c r="AL604" s="306"/>
      <c r="AM604" s="306"/>
      <c r="AN604" s="306"/>
      <c r="AO604" s="306"/>
      <c r="AP604" s="306"/>
      <c r="AQ604" s="306"/>
      <c r="AR604" s="306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</row>
    <row r="605" spans="1:100" s="7" customFormat="1" ht="38.25" customHeight="1" x14ac:dyDescent="0.2">
      <c r="A605" s="328" t="s">
        <v>69</v>
      </c>
      <c r="B605" s="314" t="s">
        <v>289</v>
      </c>
      <c r="C605" s="340" t="s">
        <v>294</v>
      </c>
      <c r="D605" s="314" t="s">
        <v>800</v>
      </c>
      <c r="E605" s="314" t="s">
        <v>117</v>
      </c>
      <c r="F605" s="271" t="s">
        <v>738</v>
      </c>
      <c r="G605" s="417" t="s">
        <v>2669</v>
      </c>
      <c r="H605" s="417" t="s">
        <v>739</v>
      </c>
      <c r="I605" s="382">
        <v>160000</v>
      </c>
      <c r="J605" s="273">
        <f>-K2219/0.0833333333333333</f>
        <v>0</v>
      </c>
      <c r="K605" s="273"/>
      <c r="L605" s="274">
        <v>43719</v>
      </c>
      <c r="M605" s="274">
        <v>43771</v>
      </c>
      <c r="N605" s="274">
        <v>44136</v>
      </c>
      <c r="O605" s="295">
        <f>YEAR(N605)</f>
        <v>2020</v>
      </c>
      <c r="P605" s="294">
        <f>MONTH(N605)</f>
        <v>11</v>
      </c>
      <c r="Q605" s="291" t="str">
        <f>IF(P605&gt;9,CONCATENATE(O605,P605),CONCATENATE(O605,"0",P605))</f>
        <v>202011</v>
      </c>
      <c r="R605" s="311" t="s">
        <v>162</v>
      </c>
      <c r="S605" s="276">
        <v>0</v>
      </c>
      <c r="T605" s="276">
        <v>0</v>
      </c>
      <c r="U605" s="417"/>
      <c r="V605" s="313"/>
      <c r="W605" s="313"/>
      <c r="X605" s="313"/>
      <c r="Y60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5" s="332"/>
      <c r="AA605" s="315"/>
      <c r="AB605" s="315"/>
      <c r="AC605" s="315"/>
      <c r="AD605" s="315"/>
      <c r="AE605" s="315"/>
      <c r="AF605" s="315"/>
      <c r="AG605" s="315"/>
      <c r="AH605" s="315"/>
      <c r="AI605" s="315"/>
      <c r="AJ605" s="315"/>
      <c r="AK605" s="315"/>
      <c r="AL605" s="315"/>
      <c r="AM605" s="315"/>
      <c r="AN605" s="315"/>
      <c r="AO605" s="315"/>
      <c r="AP605" s="315"/>
      <c r="AQ605" s="315"/>
      <c r="AR605" s="306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</row>
    <row r="606" spans="1:100" s="7" customFormat="1" ht="38.25" customHeight="1" x14ac:dyDescent="0.2">
      <c r="A606" s="319" t="s">
        <v>69</v>
      </c>
      <c r="B606" s="319" t="s">
        <v>289</v>
      </c>
      <c r="C606" s="340" t="s">
        <v>294</v>
      </c>
      <c r="D606" s="316" t="s">
        <v>619</v>
      </c>
      <c r="E606" s="314" t="s">
        <v>115</v>
      </c>
      <c r="F606" s="317" t="s">
        <v>723</v>
      </c>
      <c r="G606" s="417" t="s">
        <v>139</v>
      </c>
      <c r="H606" s="417" t="s">
        <v>618</v>
      </c>
      <c r="I606" s="382">
        <v>14500000</v>
      </c>
      <c r="J606" s="273">
        <f>-K2754/0.0833333333333333</f>
        <v>0</v>
      </c>
      <c r="K606" s="273"/>
      <c r="L606" s="279">
        <v>43733</v>
      </c>
      <c r="M606" s="279">
        <v>43787</v>
      </c>
      <c r="N606" s="274">
        <v>44152</v>
      </c>
      <c r="O606" s="295">
        <f>YEAR(N606)</f>
        <v>2020</v>
      </c>
      <c r="P606" s="294">
        <f>MONTH(N606)</f>
        <v>11</v>
      </c>
      <c r="Q606" s="291" t="str">
        <f>IF(P606&gt;9,CONCATENATE(O606,P606),CONCATENATE(O606,"0",P606))</f>
        <v>202011</v>
      </c>
      <c r="R606" s="311">
        <v>0</v>
      </c>
      <c r="S606" s="276">
        <v>0</v>
      </c>
      <c r="T606" s="276">
        <v>0</v>
      </c>
      <c r="U606" s="417"/>
      <c r="V606" s="315"/>
      <c r="W606" s="313"/>
      <c r="X606" s="315"/>
      <c r="Y60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6" s="305"/>
      <c r="AA606" s="306"/>
      <c r="AB606" s="306"/>
      <c r="AC606" s="306"/>
      <c r="AD606" s="306"/>
      <c r="AE606" s="306"/>
      <c r="AF606" s="306"/>
      <c r="AG606" s="306"/>
      <c r="AH606" s="306"/>
      <c r="AI606" s="306"/>
      <c r="AJ606" s="306"/>
      <c r="AK606" s="306"/>
      <c r="AL606" s="306"/>
      <c r="AM606" s="306"/>
      <c r="AN606" s="306"/>
      <c r="AO606" s="306"/>
      <c r="AP606" s="306"/>
      <c r="AQ606" s="306"/>
      <c r="AR606" s="306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</row>
    <row r="607" spans="1:100" s="7" customFormat="1" ht="38.25" customHeight="1" x14ac:dyDescent="0.2">
      <c r="A607" s="319" t="s">
        <v>69</v>
      </c>
      <c r="B607" s="328"/>
      <c r="C607" s="320"/>
      <c r="D607" s="327" t="s">
        <v>1432</v>
      </c>
      <c r="E607" s="328" t="s">
        <v>1392</v>
      </c>
      <c r="F607" s="312" t="s">
        <v>25</v>
      </c>
      <c r="G607" s="415" t="s">
        <v>1433</v>
      </c>
      <c r="H607" s="415" t="s">
        <v>1434</v>
      </c>
      <c r="I607" s="379">
        <v>1500000</v>
      </c>
      <c r="J607" s="321">
        <f>-K2169/0.0833333333333333</f>
        <v>0</v>
      </c>
      <c r="K607" s="321"/>
      <c r="L607" s="322">
        <v>43061</v>
      </c>
      <c r="M607" s="322">
        <v>43061</v>
      </c>
      <c r="N607" s="323">
        <v>44156</v>
      </c>
      <c r="O607" s="324">
        <f>YEAR(N607)</f>
        <v>2020</v>
      </c>
      <c r="P607" s="324">
        <f>MONTH(N607)</f>
        <v>11</v>
      </c>
      <c r="Q607" s="325" t="str">
        <f>IF(P607&gt;9,CONCATENATE(O607,P607),CONCATENATE(O607,"0",P607))</f>
        <v>202011</v>
      </c>
      <c r="R607" s="311">
        <v>0</v>
      </c>
      <c r="S607" s="326">
        <v>0</v>
      </c>
      <c r="T607" s="326">
        <v>0</v>
      </c>
      <c r="U607" s="423"/>
      <c r="V607" s="305"/>
      <c r="W607" s="305"/>
      <c r="X607" s="305"/>
      <c r="Y60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7" s="305"/>
      <c r="AA607" s="305"/>
      <c r="AB607" s="305"/>
      <c r="AC607" s="305"/>
      <c r="AD607" s="305"/>
      <c r="AE607" s="305"/>
      <c r="AF607" s="305"/>
      <c r="AG607" s="305"/>
      <c r="AH607" s="305"/>
      <c r="AI607" s="305"/>
      <c r="AJ607" s="305"/>
      <c r="AK607" s="305"/>
      <c r="AL607" s="305"/>
      <c r="AM607" s="305"/>
      <c r="AN607" s="305"/>
      <c r="AO607" s="305"/>
      <c r="AP607" s="305"/>
      <c r="AQ607" s="305"/>
      <c r="AR607" s="306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</row>
    <row r="608" spans="1:100" s="233" customFormat="1" ht="38.25" customHeight="1" x14ac:dyDescent="0.2">
      <c r="A608" s="319" t="s">
        <v>69</v>
      </c>
      <c r="B608" s="328"/>
      <c r="C608" s="320"/>
      <c r="D608" s="327" t="s">
        <v>1429</v>
      </c>
      <c r="E608" s="328" t="s">
        <v>1392</v>
      </c>
      <c r="F608" s="312" t="s">
        <v>25</v>
      </c>
      <c r="G608" s="415" t="s">
        <v>1430</v>
      </c>
      <c r="H608" s="415" t="s">
        <v>1431</v>
      </c>
      <c r="I608" s="379">
        <v>1500000</v>
      </c>
      <c r="J608" s="321">
        <f>-K2169/0.0833333333333333</f>
        <v>0</v>
      </c>
      <c r="K608" s="321"/>
      <c r="L608" s="322">
        <v>43061</v>
      </c>
      <c r="M608" s="322">
        <v>43062</v>
      </c>
      <c r="N608" s="323">
        <v>44157</v>
      </c>
      <c r="O608" s="324">
        <f>YEAR(N608)</f>
        <v>2020</v>
      </c>
      <c r="P608" s="324">
        <f>MONTH(N608)</f>
        <v>11</v>
      </c>
      <c r="Q608" s="325" t="str">
        <f>IF(P608&gt;9,CONCATENATE(O608,P608),CONCATENATE(O608,"0",P608))</f>
        <v>202011</v>
      </c>
      <c r="R608" s="311">
        <v>0</v>
      </c>
      <c r="S608" s="326">
        <v>0</v>
      </c>
      <c r="T608" s="326">
        <v>0</v>
      </c>
      <c r="U608" s="423"/>
      <c r="V608" s="305"/>
      <c r="W608" s="305"/>
      <c r="X608" s="305"/>
      <c r="Y60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8" s="305"/>
      <c r="AA608" s="305"/>
      <c r="AB608" s="305"/>
      <c r="AC608" s="305"/>
      <c r="AD608" s="305"/>
      <c r="AE608" s="305"/>
      <c r="AF608" s="305"/>
      <c r="AG608" s="305"/>
      <c r="AH608" s="305"/>
      <c r="AI608" s="305"/>
      <c r="AJ608" s="305"/>
      <c r="AK608" s="305"/>
      <c r="AL608" s="305"/>
      <c r="AM608" s="305"/>
      <c r="AN608" s="305"/>
      <c r="AO608" s="305"/>
      <c r="AP608" s="305"/>
      <c r="AQ608" s="305"/>
      <c r="AR608" s="306"/>
    </row>
    <row r="609" spans="1:100" s="8" customFormat="1" ht="38.25" customHeight="1" x14ac:dyDescent="0.2">
      <c r="A609" s="328" t="s">
        <v>69</v>
      </c>
      <c r="B609" s="328"/>
      <c r="C609" s="320"/>
      <c r="D609" s="328" t="s">
        <v>1130</v>
      </c>
      <c r="E609" s="328" t="s">
        <v>115</v>
      </c>
      <c r="F609" s="312" t="s">
        <v>25</v>
      </c>
      <c r="G609" s="415" t="s">
        <v>1131</v>
      </c>
      <c r="H609" s="415" t="s">
        <v>1132</v>
      </c>
      <c r="I609" s="379">
        <v>60000</v>
      </c>
      <c r="J609" s="321">
        <f>-K2109/0.0833333333333333</f>
        <v>0</v>
      </c>
      <c r="K609" s="321"/>
      <c r="L609" s="322">
        <v>43082</v>
      </c>
      <c r="M609" s="322">
        <v>43075</v>
      </c>
      <c r="N609" s="323">
        <v>44170</v>
      </c>
      <c r="O609" s="324">
        <f>YEAR(N609)</f>
        <v>2020</v>
      </c>
      <c r="P609" s="324">
        <f>MONTH(N609)</f>
        <v>12</v>
      </c>
      <c r="Q609" s="325" t="str">
        <f>IF(P609&gt;9,CONCATENATE(O609,P609),CONCATENATE(O609,"0",P609))</f>
        <v>202012</v>
      </c>
      <c r="R609" s="311">
        <v>0</v>
      </c>
      <c r="S609" s="281">
        <v>0</v>
      </c>
      <c r="T609" s="281">
        <v>0</v>
      </c>
      <c r="U609" s="415"/>
      <c r="V609" s="306"/>
      <c r="W609" s="305"/>
      <c r="X609" s="352"/>
      <c r="Y60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9" s="352"/>
      <c r="AA609" s="305"/>
      <c r="AB609" s="305"/>
      <c r="AC609" s="305"/>
      <c r="AD609" s="305"/>
      <c r="AE609" s="305"/>
      <c r="AF609" s="305"/>
      <c r="AG609" s="305"/>
      <c r="AH609" s="305"/>
      <c r="AI609" s="305"/>
      <c r="AJ609" s="305"/>
      <c r="AK609" s="305"/>
      <c r="AL609" s="305"/>
      <c r="AM609" s="305"/>
      <c r="AN609" s="305"/>
      <c r="AO609" s="305"/>
      <c r="AP609" s="305"/>
      <c r="AQ609" s="305"/>
      <c r="AR609" s="306"/>
    </row>
    <row r="610" spans="1:100" s="8" customFormat="1" ht="38.25" customHeight="1" x14ac:dyDescent="0.2">
      <c r="A610" s="314" t="s">
        <v>69</v>
      </c>
      <c r="B610" s="314" t="s">
        <v>289</v>
      </c>
      <c r="C610" s="340" t="s">
        <v>294</v>
      </c>
      <c r="D610" s="319" t="s">
        <v>1040</v>
      </c>
      <c r="E610" s="314" t="s">
        <v>115</v>
      </c>
      <c r="F610" s="271" t="s">
        <v>732</v>
      </c>
      <c r="G610" s="417" t="s">
        <v>733</v>
      </c>
      <c r="H610" s="417" t="s">
        <v>0</v>
      </c>
      <c r="I610" s="382">
        <v>645000</v>
      </c>
      <c r="J610" s="273">
        <f>-K2764/0.0833333333333333</f>
        <v>0</v>
      </c>
      <c r="K610" s="273"/>
      <c r="L610" s="274">
        <v>42662</v>
      </c>
      <c r="M610" s="274">
        <v>42736</v>
      </c>
      <c r="N610" s="274">
        <v>44196</v>
      </c>
      <c r="O610" s="295">
        <f>YEAR(N610)</f>
        <v>2020</v>
      </c>
      <c r="P610" s="294">
        <f>MONTH(N610)</f>
        <v>12</v>
      </c>
      <c r="Q610" s="291" t="str">
        <f>IF(P610&gt;9,CONCATENATE(O610,P610),CONCATENATE(O610,"0",P610))</f>
        <v>202012</v>
      </c>
      <c r="R610" s="275" t="s">
        <v>278</v>
      </c>
      <c r="S610" s="276">
        <v>0.04</v>
      </c>
      <c r="T610" s="276">
        <v>0.02</v>
      </c>
      <c r="U610" s="416"/>
      <c r="V610" s="315"/>
      <c r="W610" s="313"/>
      <c r="X610" s="315"/>
      <c r="Y61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0" s="352"/>
      <c r="AA610" s="306"/>
      <c r="AB610" s="306"/>
      <c r="AC610" s="306"/>
      <c r="AD610" s="306"/>
      <c r="AE610" s="306"/>
      <c r="AF610" s="306"/>
      <c r="AG610" s="306"/>
      <c r="AH610" s="306"/>
      <c r="AI610" s="306"/>
      <c r="AJ610" s="306"/>
      <c r="AK610" s="306"/>
      <c r="AL610" s="306"/>
      <c r="AM610" s="306"/>
      <c r="AN610" s="306"/>
      <c r="AO610" s="306"/>
      <c r="AP610" s="306"/>
      <c r="AQ610" s="306"/>
      <c r="AR610" s="306"/>
    </row>
    <row r="611" spans="1:100" s="8" customFormat="1" ht="38.25" customHeight="1" x14ac:dyDescent="0.2">
      <c r="A611" s="329" t="s">
        <v>69</v>
      </c>
      <c r="B611" s="328"/>
      <c r="C611" s="320"/>
      <c r="D611" s="328" t="s">
        <v>1511</v>
      </c>
      <c r="E611" s="319" t="s">
        <v>115</v>
      </c>
      <c r="F611" s="312" t="s">
        <v>1512</v>
      </c>
      <c r="G611" s="415" t="s">
        <v>1513</v>
      </c>
      <c r="H611" s="415" t="s">
        <v>1514</v>
      </c>
      <c r="I611" s="379">
        <v>15048753.689999999</v>
      </c>
      <c r="J611" s="321">
        <f>-K2210/0.0833333333333333</f>
        <v>0</v>
      </c>
      <c r="K611" s="321"/>
      <c r="L611" s="322">
        <v>43124</v>
      </c>
      <c r="M611" s="322">
        <v>43108</v>
      </c>
      <c r="N611" s="323">
        <v>44203</v>
      </c>
      <c r="O611" s="324">
        <f>YEAR(N611)</f>
        <v>2021</v>
      </c>
      <c r="P611" s="324">
        <f>MONTH(N611)</f>
        <v>1</v>
      </c>
      <c r="Q611" s="325" t="str">
        <f>IF(P611&gt;9,CONCATENATE(O611,P611),CONCATENATE(O611,"0",P611))</f>
        <v>202101</v>
      </c>
      <c r="R611" s="311">
        <v>0</v>
      </c>
      <c r="S611" s="326">
        <v>0.05</v>
      </c>
      <c r="T611" s="326">
        <v>0.02</v>
      </c>
      <c r="U611" s="415"/>
      <c r="V611" s="305"/>
      <c r="W611" s="305"/>
      <c r="X611" s="305"/>
      <c r="Y61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1" s="305"/>
      <c r="AA611" s="305"/>
      <c r="AB611" s="305"/>
      <c r="AC611" s="305"/>
      <c r="AD611" s="305"/>
      <c r="AE611" s="305"/>
      <c r="AF611" s="305"/>
      <c r="AG611" s="305"/>
      <c r="AH611" s="305"/>
      <c r="AI611" s="305"/>
      <c r="AJ611" s="305"/>
      <c r="AK611" s="305"/>
      <c r="AL611" s="305"/>
      <c r="AM611" s="305"/>
      <c r="AN611" s="305"/>
      <c r="AO611" s="305"/>
      <c r="AP611" s="305"/>
      <c r="AQ611" s="305"/>
      <c r="AR611" s="306"/>
    </row>
    <row r="612" spans="1:100" s="8" customFormat="1" ht="38.25" customHeight="1" x14ac:dyDescent="0.2">
      <c r="A612" s="329" t="s">
        <v>69</v>
      </c>
      <c r="B612" s="319"/>
      <c r="C612" s="340"/>
      <c r="D612" s="319" t="s">
        <v>1496</v>
      </c>
      <c r="E612" s="319" t="s">
        <v>115</v>
      </c>
      <c r="F612" s="277" t="s">
        <v>1497</v>
      </c>
      <c r="G612" s="416" t="s">
        <v>1498</v>
      </c>
      <c r="H612" s="416" t="s">
        <v>1499</v>
      </c>
      <c r="I612" s="381">
        <v>500000</v>
      </c>
      <c r="J612" s="278">
        <f>-K2208/0.0833333333333333</f>
        <v>0</v>
      </c>
      <c r="K612" s="278"/>
      <c r="L612" s="279">
        <v>43117</v>
      </c>
      <c r="M612" s="279">
        <v>43117</v>
      </c>
      <c r="N612" s="280">
        <v>44212</v>
      </c>
      <c r="O612" s="294">
        <f>YEAR(N612)</f>
        <v>2021</v>
      </c>
      <c r="P612" s="294">
        <f>MONTH(N612)</f>
        <v>1</v>
      </c>
      <c r="Q612" s="286" t="str">
        <f>IF(P612&gt;9,CONCATENATE(O612,P612),CONCATENATE(O612,"0",P612))</f>
        <v>202101</v>
      </c>
      <c r="R612" s="275">
        <v>0</v>
      </c>
      <c r="S612" s="281">
        <v>0</v>
      </c>
      <c r="T612" s="281">
        <v>0</v>
      </c>
      <c r="U612" s="416"/>
      <c r="V612" s="313"/>
      <c r="W612" s="313"/>
      <c r="X612" s="313"/>
      <c r="Y61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2" s="313"/>
      <c r="AA612" s="313"/>
      <c r="AB612" s="313"/>
      <c r="AC612" s="313"/>
      <c r="AD612" s="313"/>
      <c r="AE612" s="313"/>
      <c r="AF612" s="313"/>
      <c r="AG612" s="313"/>
      <c r="AH612" s="313"/>
      <c r="AI612" s="313"/>
      <c r="AJ612" s="313"/>
      <c r="AK612" s="313"/>
      <c r="AL612" s="313"/>
      <c r="AM612" s="313"/>
      <c r="AN612" s="313"/>
      <c r="AO612" s="313"/>
      <c r="AP612" s="313"/>
      <c r="AQ612" s="313"/>
      <c r="AR612" s="315"/>
    </row>
    <row r="613" spans="1:100" s="8" customFormat="1" ht="38.25" customHeight="1" x14ac:dyDescent="0.2">
      <c r="A613" s="329" t="s">
        <v>69</v>
      </c>
      <c r="B613" s="328"/>
      <c r="C613" s="320"/>
      <c r="D613" s="328" t="s">
        <v>1500</v>
      </c>
      <c r="E613" s="319" t="s">
        <v>115</v>
      </c>
      <c r="F613" s="312" t="s">
        <v>1497</v>
      </c>
      <c r="G613" s="415" t="s">
        <v>1501</v>
      </c>
      <c r="H613" s="415" t="s">
        <v>1501</v>
      </c>
      <c r="I613" s="379">
        <v>500000</v>
      </c>
      <c r="J613" s="321">
        <f>-K2209/0.0833333333333333</f>
        <v>0</v>
      </c>
      <c r="K613" s="321"/>
      <c r="L613" s="279">
        <v>43117</v>
      </c>
      <c r="M613" s="279">
        <v>43117</v>
      </c>
      <c r="N613" s="280">
        <v>44212</v>
      </c>
      <c r="O613" s="324">
        <f>YEAR(N613)</f>
        <v>2021</v>
      </c>
      <c r="P613" s="324">
        <f>MONTH(N613)</f>
        <v>1</v>
      </c>
      <c r="Q613" s="325" t="str">
        <f>IF(P613&gt;9,CONCATENATE(O613,P613),CONCATENATE(O613,"0",P613))</f>
        <v>202101</v>
      </c>
      <c r="R613" s="275">
        <v>0</v>
      </c>
      <c r="S613" s="281">
        <v>0</v>
      </c>
      <c r="T613" s="281">
        <v>0</v>
      </c>
      <c r="U613" s="415"/>
      <c r="V613" s="305"/>
      <c r="W613" s="305"/>
      <c r="X613" s="305"/>
      <c r="Y61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3" s="305"/>
      <c r="AA613" s="305"/>
      <c r="AB613" s="305"/>
      <c r="AC613" s="305"/>
      <c r="AD613" s="305"/>
      <c r="AE613" s="305"/>
      <c r="AF613" s="305"/>
      <c r="AG613" s="305"/>
      <c r="AH613" s="305"/>
      <c r="AI613" s="305"/>
      <c r="AJ613" s="305"/>
      <c r="AK613" s="305"/>
      <c r="AL613" s="305"/>
      <c r="AM613" s="305"/>
      <c r="AN613" s="305"/>
      <c r="AO613" s="305"/>
      <c r="AP613" s="305"/>
      <c r="AQ613" s="305"/>
      <c r="AR613" s="306"/>
    </row>
    <row r="614" spans="1:100" s="8" customFormat="1" ht="38.25" customHeight="1" x14ac:dyDescent="0.2">
      <c r="A614" s="319" t="s">
        <v>69</v>
      </c>
      <c r="B614" s="328"/>
      <c r="C614" s="320"/>
      <c r="D614" s="327" t="s">
        <v>2019</v>
      </c>
      <c r="E614" s="329" t="s">
        <v>117</v>
      </c>
      <c r="F614" s="312" t="s">
        <v>2020</v>
      </c>
      <c r="G614" s="415" t="s">
        <v>2021</v>
      </c>
      <c r="H614" s="415" t="s">
        <v>2022</v>
      </c>
      <c r="I614" s="383">
        <v>1500000</v>
      </c>
      <c r="J614" s="335">
        <f>-K2425/0.0833333333333333</f>
        <v>0</v>
      </c>
      <c r="K614" s="335"/>
      <c r="L614" s="322">
        <v>43488</v>
      </c>
      <c r="M614" s="322">
        <v>43497</v>
      </c>
      <c r="N614" s="323">
        <v>44227</v>
      </c>
      <c r="O614" s="324">
        <f>YEAR(N614)</f>
        <v>2021</v>
      </c>
      <c r="P614" s="324">
        <f>MONTH(N614)</f>
        <v>1</v>
      </c>
      <c r="Q614" s="325" t="str">
        <f>IF(P614&gt;9,CONCATENATE(O614,P614),CONCATENATE(O614,"0",P614))</f>
        <v>202101</v>
      </c>
      <c r="R614" s="311" t="s">
        <v>278</v>
      </c>
      <c r="S614" s="338">
        <v>0.12</v>
      </c>
      <c r="T614" s="338">
        <v>0</v>
      </c>
      <c r="U614" s="415"/>
      <c r="V614" s="306"/>
      <c r="W614" s="305"/>
      <c r="X614" s="306"/>
      <c r="Y61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4" s="305"/>
      <c r="AA614" s="306"/>
      <c r="AB614" s="306"/>
      <c r="AC614" s="306"/>
      <c r="AD614" s="306"/>
      <c r="AE614" s="306"/>
      <c r="AF614" s="306"/>
      <c r="AG614" s="306"/>
      <c r="AH614" s="306"/>
      <c r="AI614" s="306"/>
      <c r="AJ614" s="306"/>
      <c r="AK614" s="306"/>
      <c r="AL614" s="306"/>
      <c r="AM614" s="306"/>
      <c r="AN614" s="306"/>
      <c r="AO614" s="306"/>
      <c r="AP614" s="306"/>
      <c r="AQ614" s="306"/>
      <c r="AR614" s="306"/>
    </row>
    <row r="615" spans="1:100" s="8" customFormat="1" ht="38.25" customHeight="1" x14ac:dyDescent="0.2">
      <c r="A615" s="319" t="s">
        <v>69</v>
      </c>
      <c r="B615" s="328"/>
      <c r="C615" s="320"/>
      <c r="D615" s="327" t="s">
        <v>2023</v>
      </c>
      <c r="E615" s="329" t="s">
        <v>117</v>
      </c>
      <c r="F615" s="312" t="s">
        <v>2020</v>
      </c>
      <c r="G615" s="415" t="s">
        <v>2021</v>
      </c>
      <c r="H615" s="415" t="s">
        <v>2024</v>
      </c>
      <c r="I615" s="383">
        <v>1500000</v>
      </c>
      <c r="J615" s="335">
        <f>-K2421/0.0833333333333333</f>
        <v>0</v>
      </c>
      <c r="K615" s="335"/>
      <c r="L615" s="322">
        <v>43488</v>
      </c>
      <c r="M615" s="322">
        <v>43497</v>
      </c>
      <c r="N615" s="323">
        <v>44227</v>
      </c>
      <c r="O615" s="324">
        <f>YEAR(N615)</f>
        <v>2021</v>
      </c>
      <c r="P615" s="324">
        <f>MONTH(N615)</f>
        <v>1</v>
      </c>
      <c r="Q615" s="325" t="str">
        <f>IF(P615&gt;9,CONCATENATE(O615,P615),CONCATENATE(O615,"0",P615))</f>
        <v>202101</v>
      </c>
      <c r="R615" s="311" t="s">
        <v>278</v>
      </c>
      <c r="S615" s="338">
        <v>0.12</v>
      </c>
      <c r="T615" s="338">
        <v>0</v>
      </c>
      <c r="U615" s="415"/>
      <c r="V615" s="306"/>
      <c r="W615" s="305"/>
      <c r="X615" s="306"/>
      <c r="Y61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5" s="305"/>
      <c r="AA615" s="306"/>
      <c r="AB615" s="306"/>
      <c r="AC615" s="306"/>
      <c r="AD615" s="306"/>
      <c r="AE615" s="306"/>
      <c r="AF615" s="306"/>
      <c r="AG615" s="306"/>
      <c r="AH615" s="306"/>
      <c r="AI615" s="306"/>
      <c r="AJ615" s="306"/>
      <c r="AK615" s="306"/>
      <c r="AL615" s="306"/>
      <c r="AM615" s="306"/>
      <c r="AN615" s="306"/>
      <c r="AO615" s="306"/>
      <c r="AP615" s="306"/>
      <c r="AQ615" s="306"/>
      <c r="AR615" s="306"/>
    </row>
    <row r="616" spans="1:100" s="8" customFormat="1" ht="38.25" customHeight="1" x14ac:dyDescent="0.2">
      <c r="A616" s="329" t="s">
        <v>69</v>
      </c>
      <c r="B616" s="328"/>
      <c r="C616" s="320"/>
      <c r="D616" s="327" t="s">
        <v>1574</v>
      </c>
      <c r="E616" s="328" t="s">
        <v>115</v>
      </c>
      <c r="F616" s="312" t="s">
        <v>25</v>
      </c>
      <c r="G616" s="415" t="s">
        <v>1575</v>
      </c>
      <c r="H616" s="431" t="s">
        <v>1576</v>
      </c>
      <c r="I616" s="379">
        <v>500000</v>
      </c>
      <c r="J616" s="321">
        <f>-K2266/0.0833333333333333</f>
        <v>0</v>
      </c>
      <c r="K616" s="321"/>
      <c r="L616" s="322">
        <v>43222</v>
      </c>
      <c r="M616" s="322">
        <v>43221</v>
      </c>
      <c r="N616" s="323">
        <v>44316</v>
      </c>
      <c r="O616" s="324">
        <f>YEAR(N616)</f>
        <v>2021</v>
      </c>
      <c r="P616" s="324">
        <f>MONTH(N616)</f>
        <v>4</v>
      </c>
      <c r="Q616" s="325" t="str">
        <f>IF(P616&gt;9,CONCATENATE(O616,P616),CONCATENATE(O616,"0",P616))</f>
        <v>202104</v>
      </c>
      <c r="R616" s="311">
        <v>0</v>
      </c>
      <c r="S616" s="326">
        <v>0</v>
      </c>
      <c r="T616" s="326">
        <v>0</v>
      </c>
      <c r="U616" s="415"/>
      <c r="V616" s="306"/>
      <c r="W616" s="305"/>
      <c r="X616" s="306"/>
      <c r="Y616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6" s="352"/>
      <c r="AA616" s="352"/>
      <c r="AB616" s="306"/>
      <c r="AC616" s="306"/>
      <c r="AD616" s="306"/>
      <c r="AE616" s="306"/>
      <c r="AF616" s="306"/>
      <c r="AG616" s="306"/>
      <c r="AH616" s="306"/>
      <c r="AI616" s="306"/>
      <c r="AJ616" s="306"/>
      <c r="AK616" s="306"/>
      <c r="AL616" s="306"/>
      <c r="AM616" s="306"/>
      <c r="AN616" s="306"/>
      <c r="AO616" s="306"/>
      <c r="AP616" s="306"/>
      <c r="AQ616" s="306"/>
      <c r="AR616" s="305"/>
    </row>
    <row r="617" spans="1:100" s="7" customFormat="1" ht="38.25" customHeight="1" x14ac:dyDescent="0.2">
      <c r="A617" s="329" t="s">
        <v>69</v>
      </c>
      <c r="B617" s="329"/>
      <c r="C617" s="320"/>
      <c r="D617" s="328" t="s">
        <v>1150</v>
      </c>
      <c r="E617" s="329" t="s">
        <v>117</v>
      </c>
      <c r="F617" s="317" t="s">
        <v>20</v>
      </c>
      <c r="G617" s="423" t="s">
        <v>1151</v>
      </c>
      <c r="H617" s="423" t="s">
        <v>1152</v>
      </c>
      <c r="I617" s="383">
        <v>1073466.3400000001</v>
      </c>
      <c r="J617" s="335">
        <f>-K2036/0.0833333333333333</f>
        <v>0</v>
      </c>
      <c r="K617" s="335"/>
      <c r="L617" s="318">
        <v>41744</v>
      </c>
      <c r="M617" s="318">
        <v>41744</v>
      </c>
      <c r="N617" s="318">
        <v>44330</v>
      </c>
      <c r="O617" s="336">
        <f>YEAR(N617)</f>
        <v>2021</v>
      </c>
      <c r="P617" s="324">
        <f>MONTH(N617)</f>
        <v>5</v>
      </c>
      <c r="Q617" s="337" t="str">
        <f>IF(P617&gt;9,CONCATENATE(O617,P617),CONCATENATE(O617,"0",P617))</f>
        <v>202105</v>
      </c>
      <c r="R617" s="311">
        <v>0</v>
      </c>
      <c r="S617" s="338">
        <v>0</v>
      </c>
      <c r="T617" s="338">
        <v>0</v>
      </c>
      <c r="U617" s="423"/>
      <c r="V617" s="305"/>
      <c r="W617" s="305"/>
      <c r="X617" s="305"/>
      <c r="Y61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7" s="352"/>
      <c r="AA617" s="306"/>
      <c r="AB617" s="306"/>
      <c r="AC617" s="306"/>
      <c r="AD617" s="306"/>
      <c r="AE617" s="306"/>
      <c r="AF617" s="306"/>
      <c r="AG617" s="306"/>
      <c r="AH617" s="306"/>
      <c r="AI617" s="306"/>
      <c r="AJ617" s="306"/>
      <c r="AK617" s="306"/>
      <c r="AL617" s="306"/>
      <c r="AM617" s="306"/>
      <c r="AN617" s="306"/>
      <c r="AO617" s="306"/>
      <c r="AP617" s="306"/>
      <c r="AQ617" s="306"/>
      <c r="AR617" s="306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</row>
    <row r="618" spans="1:100" s="8" customFormat="1" ht="38.25" customHeight="1" x14ac:dyDescent="0.2">
      <c r="A618" s="328" t="s">
        <v>69</v>
      </c>
      <c r="B618" s="314"/>
      <c r="C618" s="340"/>
      <c r="D618" s="314" t="s">
        <v>1617</v>
      </c>
      <c r="E618" s="314" t="s">
        <v>115</v>
      </c>
      <c r="F618" s="271" t="s">
        <v>1618</v>
      </c>
      <c r="G618" s="417" t="s">
        <v>1619</v>
      </c>
      <c r="H618" s="417" t="s">
        <v>1620</v>
      </c>
      <c r="I618" s="382">
        <v>1495000</v>
      </c>
      <c r="J618" s="273">
        <f>-K2291/0.0833333333333333</f>
        <v>0</v>
      </c>
      <c r="K618" s="273"/>
      <c r="L618" s="274">
        <v>43278</v>
      </c>
      <c r="M618" s="274">
        <v>43278</v>
      </c>
      <c r="N618" s="274">
        <v>44373</v>
      </c>
      <c r="O618" s="295">
        <f>YEAR(N618)</f>
        <v>2021</v>
      </c>
      <c r="P618" s="294">
        <f>MONTH(N618)</f>
        <v>6</v>
      </c>
      <c r="Q618" s="291" t="str">
        <f>IF(P618&gt;9,CONCATENATE(O618,P618),CONCATENATE(O618,"0",P618))</f>
        <v>202106</v>
      </c>
      <c r="R618" s="311" t="s">
        <v>278</v>
      </c>
      <c r="S618" s="276">
        <v>7.0000000000000007E-2</v>
      </c>
      <c r="T618" s="276">
        <v>0.02</v>
      </c>
      <c r="U618" s="416"/>
      <c r="V618" s="315"/>
      <c r="W618" s="313"/>
      <c r="X618" s="315"/>
      <c r="Y61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8" s="313"/>
      <c r="AA618" s="313"/>
      <c r="AB618" s="313"/>
      <c r="AC618" s="313"/>
      <c r="AD618" s="313"/>
      <c r="AE618" s="313"/>
      <c r="AF618" s="313"/>
      <c r="AG618" s="313"/>
      <c r="AH618" s="313"/>
      <c r="AI618" s="313"/>
      <c r="AJ618" s="313"/>
      <c r="AK618" s="313"/>
      <c r="AL618" s="313"/>
      <c r="AM618" s="313"/>
      <c r="AN618" s="313"/>
      <c r="AO618" s="313"/>
      <c r="AP618" s="313"/>
      <c r="AQ618" s="313"/>
      <c r="AR618" s="313"/>
    </row>
    <row r="619" spans="1:100" s="8" customFormat="1" ht="38.25" customHeight="1" x14ac:dyDescent="0.2">
      <c r="A619" s="328" t="s">
        <v>69</v>
      </c>
      <c r="B619" s="328"/>
      <c r="C619" s="320"/>
      <c r="D619" s="328" t="s">
        <v>1236</v>
      </c>
      <c r="E619" s="314" t="s">
        <v>119</v>
      </c>
      <c r="F619" s="312" t="s">
        <v>20</v>
      </c>
      <c r="G619" s="415" t="s">
        <v>1237</v>
      </c>
      <c r="H619" s="415" t="s">
        <v>1238</v>
      </c>
      <c r="I619" s="379">
        <v>271311.96000000002</v>
      </c>
      <c r="J619" s="321">
        <f>-K2157/0.0833333333333333</f>
        <v>0</v>
      </c>
      <c r="K619" s="321"/>
      <c r="L619" s="322">
        <v>42917</v>
      </c>
      <c r="M619" s="322">
        <v>42917</v>
      </c>
      <c r="N619" s="322">
        <v>44377</v>
      </c>
      <c r="O619" s="333">
        <f>YEAR(N619)</f>
        <v>2021</v>
      </c>
      <c r="P619" s="324">
        <f>MONTH(N619)</f>
        <v>6</v>
      </c>
      <c r="Q619" s="334" t="str">
        <f>IF(P619&gt;9,CONCATENATE(O619,P619),CONCATENATE(O619,"0",P619))</f>
        <v>202106</v>
      </c>
      <c r="R619" s="311" t="s">
        <v>201</v>
      </c>
      <c r="S619" s="326">
        <v>0</v>
      </c>
      <c r="T619" s="326">
        <v>0</v>
      </c>
      <c r="U619" s="415"/>
      <c r="V619" s="306"/>
      <c r="W619" s="305"/>
      <c r="X619" s="306"/>
      <c r="Y61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9" s="352"/>
      <c r="AA619" s="305"/>
      <c r="AB619" s="305"/>
      <c r="AC619" s="305"/>
      <c r="AD619" s="305"/>
      <c r="AE619" s="305"/>
      <c r="AF619" s="305"/>
      <c r="AG619" s="305"/>
      <c r="AH619" s="305"/>
      <c r="AI619" s="305"/>
      <c r="AJ619" s="305"/>
      <c r="AK619" s="305"/>
      <c r="AL619" s="305"/>
      <c r="AM619" s="305"/>
      <c r="AN619" s="305"/>
      <c r="AO619" s="305"/>
      <c r="AP619" s="305"/>
      <c r="AQ619" s="305"/>
      <c r="AR619" s="306"/>
    </row>
    <row r="620" spans="1:100" s="8" customFormat="1" ht="38.25" customHeight="1" x14ac:dyDescent="0.2">
      <c r="A620" s="328" t="s">
        <v>69</v>
      </c>
      <c r="B620" s="328"/>
      <c r="C620" s="320"/>
      <c r="D620" s="328" t="s">
        <v>1222</v>
      </c>
      <c r="E620" s="314" t="s">
        <v>119</v>
      </c>
      <c r="F620" s="312" t="s">
        <v>20</v>
      </c>
      <c r="G620" s="415" t="s">
        <v>1223</v>
      </c>
      <c r="H620" s="415" t="s">
        <v>1224</v>
      </c>
      <c r="I620" s="379">
        <v>211509.6</v>
      </c>
      <c r="J620" s="321"/>
      <c r="K620" s="321"/>
      <c r="L620" s="322">
        <v>42592</v>
      </c>
      <c r="M620" s="322">
        <v>42592</v>
      </c>
      <c r="N620" s="322">
        <v>44377</v>
      </c>
      <c r="O620" s="333"/>
      <c r="P620" s="324">
        <f>MONTH(N620)</f>
        <v>6</v>
      </c>
      <c r="Q620" s="334"/>
      <c r="R620" s="311">
        <v>0</v>
      </c>
      <c r="S620" s="326">
        <v>0</v>
      </c>
      <c r="T620" s="326">
        <v>0</v>
      </c>
      <c r="U620" s="415"/>
      <c r="V620" s="306"/>
      <c r="W620" s="305"/>
      <c r="X620" s="306"/>
      <c r="Y620" s="327"/>
      <c r="Z620" s="352"/>
      <c r="AA620" s="305"/>
      <c r="AB620" s="305"/>
      <c r="AC620" s="305"/>
      <c r="AD620" s="305"/>
      <c r="AE620" s="305"/>
      <c r="AF620" s="305"/>
      <c r="AG620" s="305"/>
      <c r="AH620" s="305"/>
      <c r="AI620" s="305"/>
      <c r="AJ620" s="305"/>
      <c r="AK620" s="305"/>
      <c r="AL620" s="305"/>
      <c r="AM620" s="305"/>
      <c r="AN620" s="305"/>
      <c r="AO620" s="305"/>
      <c r="AP620" s="305"/>
      <c r="AQ620" s="305"/>
      <c r="AR620" s="306"/>
    </row>
    <row r="621" spans="1:100" s="8" customFormat="1" ht="38.25" customHeight="1" x14ac:dyDescent="0.2">
      <c r="A621" s="319" t="s">
        <v>69</v>
      </c>
      <c r="B621" s="328"/>
      <c r="C621" s="320"/>
      <c r="D621" s="327" t="s">
        <v>1313</v>
      </c>
      <c r="E621" s="319" t="s">
        <v>115</v>
      </c>
      <c r="F621" s="312" t="s">
        <v>25</v>
      </c>
      <c r="G621" s="415" t="s">
        <v>1314</v>
      </c>
      <c r="H621" s="415" t="s">
        <v>1315</v>
      </c>
      <c r="I621" s="379">
        <v>134547.12</v>
      </c>
      <c r="J621" s="321">
        <f>-K2129/0.0833333333333333</f>
        <v>0</v>
      </c>
      <c r="K621" s="321"/>
      <c r="L621" s="322">
        <v>42704</v>
      </c>
      <c r="M621" s="322">
        <v>42552</v>
      </c>
      <c r="N621" s="322">
        <v>44377</v>
      </c>
      <c r="O621" s="333">
        <f>YEAR(N621)</f>
        <v>2021</v>
      </c>
      <c r="P621" s="324">
        <f>MONTH(N621)</f>
        <v>6</v>
      </c>
      <c r="Q621" s="334" t="str">
        <f>IF(P621&gt;9,CONCATENATE(O621,P621),CONCATENATE(O621,"0",P621))</f>
        <v>202106</v>
      </c>
      <c r="R621" s="311">
        <v>0</v>
      </c>
      <c r="S621" s="326">
        <v>0</v>
      </c>
      <c r="T621" s="326">
        <v>0</v>
      </c>
      <c r="U621" s="423"/>
      <c r="V621" s="306"/>
      <c r="W621" s="305"/>
      <c r="X621" s="306"/>
      <c r="Y62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1" s="352"/>
      <c r="AA621" s="306"/>
      <c r="AB621" s="306"/>
      <c r="AC621" s="306"/>
      <c r="AD621" s="306"/>
      <c r="AE621" s="306"/>
      <c r="AF621" s="306"/>
      <c r="AG621" s="306"/>
      <c r="AH621" s="306"/>
      <c r="AI621" s="306"/>
      <c r="AJ621" s="306"/>
      <c r="AK621" s="306"/>
      <c r="AL621" s="306"/>
      <c r="AM621" s="306"/>
      <c r="AN621" s="306"/>
      <c r="AO621" s="306"/>
      <c r="AP621" s="306"/>
      <c r="AQ621" s="306"/>
      <c r="AR621" s="306"/>
    </row>
    <row r="622" spans="1:100" s="8" customFormat="1" ht="38.25" customHeight="1" x14ac:dyDescent="0.2">
      <c r="A622" s="319" t="s">
        <v>69</v>
      </c>
      <c r="B622" s="328"/>
      <c r="C622" s="320"/>
      <c r="D622" s="328" t="s">
        <v>1420</v>
      </c>
      <c r="E622" s="328" t="s">
        <v>115</v>
      </c>
      <c r="F622" s="271" t="s">
        <v>25</v>
      </c>
      <c r="G622" s="415" t="s">
        <v>1167</v>
      </c>
      <c r="H622" s="415" t="s">
        <v>1168</v>
      </c>
      <c r="I622" s="379">
        <v>100000</v>
      </c>
      <c r="J622" s="321">
        <f>-K2177/0.0833333333333333</f>
        <v>0</v>
      </c>
      <c r="K622" s="321"/>
      <c r="L622" s="322">
        <v>42930</v>
      </c>
      <c r="M622" s="322">
        <v>42944</v>
      </c>
      <c r="N622" s="323">
        <v>44404</v>
      </c>
      <c r="O622" s="324">
        <f>YEAR(N622)</f>
        <v>2021</v>
      </c>
      <c r="P622" s="324">
        <f>MONTH(N622)</f>
        <v>7</v>
      </c>
      <c r="Q622" s="325" t="str">
        <f>IF(P622&gt;9,CONCATENATE(O622,P622),CONCATENATE(O622,"0",P622))</f>
        <v>202107</v>
      </c>
      <c r="R622" s="311">
        <v>0</v>
      </c>
      <c r="S622" s="326">
        <v>0</v>
      </c>
      <c r="T622" s="326">
        <v>0</v>
      </c>
      <c r="U622" s="423"/>
      <c r="V622" s="306"/>
      <c r="W622" s="305"/>
      <c r="X622" s="306"/>
      <c r="Y62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2" s="352"/>
      <c r="AA622" s="305"/>
      <c r="AB622" s="305"/>
      <c r="AC622" s="305"/>
      <c r="AD622" s="305"/>
      <c r="AE622" s="305"/>
      <c r="AF622" s="305"/>
      <c r="AG622" s="305"/>
      <c r="AH622" s="305"/>
      <c r="AI622" s="305"/>
      <c r="AJ622" s="305"/>
      <c r="AK622" s="305"/>
      <c r="AL622" s="305"/>
      <c r="AM622" s="305"/>
      <c r="AN622" s="305"/>
      <c r="AO622" s="305"/>
      <c r="AP622" s="305"/>
      <c r="AQ622" s="305"/>
      <c r="AR622" s="306"/>
    </row>
    <row r="623" spans="1:100" s="8" customFormat="1" ht="38.25" customHeight="1" x14ac:dyDescent="0.2">
      <c r="A623" s="328" t="s">
        <v>69</v>
      </c>
      <c r="B623" s="319"/>
      <c r="C623" s="340"/>
      <c r="D623" s="319" t="s">
        <v>1645</v>
      </c>
      <c r="E623" s="319" t="s">
        <v>115</v>
      </c>
      <c r="F623" s="277" t="s">
        <v>25</v>
      </c>
      <c r="G623" s="416" t="s">
        <v>1646</v>
      </c>
      <c r="H623" s="422" t="s">
        <v>1647</v>
      </c>
      <c r="I623" s="381">
        <v>225000</v>
      </c>
      <c r="J623" s="278">
        <f>-K2330/0.0833333333333333</f>
        <v>0</v>
      </c>
      <c r="K623" s="278"/>
      <c r="L623" s="279">
        <v>43327</v>
      </c>
      <c r="M623" s="279">
        <v>43327</v>
      </c>
      <c r="N623" s="280">
        <v>44422</v>
      </c>
      <c r="O623" s="294">
        <f>YEAR(N623)</f>
        <v>2021</v>
      </c>
      <c r="P623" s="294">
        <f>MONTH(N623)</f>
        <v>8</v>
      </c>
      <c r="Q623" s="286" t="str">
        <f>IF(P623&gt;9,CONCATENATE(O623,P623),CONCATENATE(O623,"0",P623))</f>
        <v>202108</v>
      </c>
      <c r="R623" s="275">
        <v>0</v>
      </c>
      <c r="S623" s="281">
        <v>0</v>
      </c>
      <c r="T623" s="281">
        <v>0</v>
      </c>
      <c r="U623" s="417"/>
      <c r="V623" s="313"/>
      <c r="W623" s="313"/>
      <c r="X623" s="313"/>
      <c r="Y623" s="31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3" s="313"/>
      <c r="AA623" s="313"/>
      <c r="AB623" s="313"/>
      <c r="AC623" s="313"/>
      <c r="AD623" s="313"/>
      <c r="AE623" s="313"/>
      <c r="AF623" s="313"/>
      <c r="AG623" s="313"/>
      <c r="AH623" s="313"/>
      <c r="AI623" s="313"/>
      <c r="AJ623" s="313"/>
      <c r="AK623" s="313"/>
      <c r="AL623" s="313"/>
      <c r="AM623" s="313"/>
      <c r="AN623" s="313"/>
      <c r="AO623" s="313"/>
      <c r="AP623" s="313"/>
      <c r="AQ623" s="313"/>
      <c r="AR623" s="315"/>
    </row>
    <row r="624" spans="1:100" s="8" customFormat="1" ht="38.25" customHeight="1" x14ac:dyDescent="0.2">
      <c r="A624" s="328" t="s">
        <v>69</v>
      </c>
      <c r="B624" s="314"/>
      <c r="C624" s="340"/>
      <c r="D624" s="314" t="s">
        <v>1681</v>
      </c>
      <c r="E624" s="314" t="s">
        <v>115</v>
      </c>
      <c r="F624" s="271" t="s">
        <v>1682</v>
      </c>
      <c r="G624" s="417" t="s">
        <v>1683</v>
      </c>
      <c r="H624" s="417" t="s">
        <v>168</v>
      </c>
      <c r="I624" s="382">
        <v>150000</v>
      </c>
      <c r="J624" s="273">
        <f>-K2321/0.0833333333333333</f>
        <v>0</v>
      </c>
      <c r="K624" s="273"/>
      <c r="L624" s="274">
        <v>43341</v>
      </c>
      <c r="M624" s="274">
        <v>43344</v>
      </c>
      <c r="N624" s="274">
        <v>44439</v>
      </c>
      <c r="O624" s="295">
        <f>YEAR(N624)</f>
        <v>2021</v>
      </c>
      <c r="P624" s="294">
        <f>MONTH(N624)</f>
        <v>8</v>
      </c>
      <c r="Q624" s="291" t="str">
        <f>IF(P624&gt;9,CONCATENATE(O624,P624),CONCATENATE(O624,"0",P624))</f>
        <v>202108</v>
      </c>
      <c r="R624" s="311" t="s">
        <v>278</v>
      </c>
      <c r="S624" s="276">
        <v>0.08</v>
      </c>
      <c r="T624" s="276">
        <v>0</v>
      </c>
      <c r="U624" s="416"/>
      <c r="V624" s="315"/>
      <c r="W624" s="313"/>
      <c r="X624" s="315"/>
      <c r="Y62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4" s="313"/>
      <c r="AA624" s="313"/>
      <c r="AB624" s="313"/>
      <c r="AC624" s="313"/>
      <c r="AD624" s="313"/>
      <c r="AE624" s="313"/>
      <c r="AF624" s="313"/>
      <c r="AG624" s="313"/>
      <c r="AH624" s="313"/>
      <c r="AI624" s="313"/>
      <c r="AJ624" s="313"/>
      <c r="AK624" s="313"/>
      <c r="AL624" s="313"/>
      <c r="AM624" s="313"/>
      <c r="AN624" s="313"/>
      <c r="AO624" s="313"/>
      <c r="AP624" s="313"/>
      <c r="AQ624" s="313"/>
      <c r="AR624" s="313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</row>
    <row r="625" spans="1:100" s="8" customFormat="1" ht="38.25" customHeight="1" x14ac:dyDescent="0.2">
      <c r="A625" s="328" t="s">
        <v>69</v>
      </c>
      <c r="B625" s="329"/>
      <c r="C625" s="320"/>
      <c r="D625" s="329" t="s">
        <v>1704</v>
      </c>
      <c r="E625" s="314" t="s">
        <v>115</v>
      </c>
      <c r="F625" s="317" t="s">
        <v>1705</v>
      </c>
      <c r="G625" s="423" t="s">
        <v>590</v>
      </c>
      <c r="H625" s="423" t="s">
        <v>1706</v>
      </c>
      <c r="I625" s="383">
        <v>500000</v>
      </c>
      <c r="J625" s="335">
        <f>-K2329/0.0833333333333333</f>
        <v>0</v>
      </c>
      <c r="K625" s="335"/>
      <c r="L625" s="318">
        <v>43369</v>
      </c>
      <c r="M625" s="318">
        <v>43374</v>
      </c>
      <c r="N625" s="318">
        <v>44469</v>
      </c>
      <c r="O625" s="336">
        <f>YEAR(N625)</f>
        <v>2021</v>
      </c>
      <c r="P625" s="324">
        <f>MONTH(N625)</f>
        <v>9</v>
      </c>
      <c r="Q625" s="337" t="str">
        <f>IF(P625&gt;9,CONCATENATE(O625,P625),CONCATENATE(O625,"0",P625))</f>
        <v>202109</v>
      </c>
      <c r="R625" s="311">
        <v>0</v>
      </c>
      <c r="S625" s="338">
        <v>0</v>
      </c>
      <c r="T625" s="338">
        <v>0</v>
      </c>
      <c r="U625" s="415"/>
      <c r="V625" s="306"/>
      <c r="W625" s="305"/>
      <c r="X625" s="306"/>
      <c r="Y62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5" s="305"/>
      <c r="AA625" s="305"/>
      <c r="AB625" s="305"/>
      <c r="AC625" s="305"/>
      <c r="AD625" s="305"/>
      <c r="AE625" s="305"/>
      <c r="AF625" s="305"/>
      <c r="AG625" s="305"/>
      <c r="AH625" s="305"/>
      <c r="AI625" s="305"/>
      <c r="AJ625" s="305"/>
      <c r="AK625" s="305"/>
      <c r="AL625" s="305"/>
      <c r="AM625" s="305"/>
      <c r="AN625" s="305"/>
      <c r="AO625" s="305"/>
      <c r="AP625" s="305"/>
      <c r="AQ625" s="305"/>
      <c r="AR625" s="305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</row>
    <row r="626" spans="1:100" s="8" customFormat="1" ht="38.25" customHeight="1" x14ac:dyDescent="0.2">
      <c r="A626" s="328" t="s">
        <v>69</v>
      </c>
      <c r="B626" s="328"/>
      <c r="C626" s="320"/>
      <c r="D626" s="328" t="s">
        <v>1719</v>
      </c>
      <c r="E626" s="328" t="s">
        <v>115</v>
      </c>
      <c r="F626" s="312" t="s">
        <v>25</v>
      </c>
      <c r="G626" s="415" t="s">
        <v>1720</v>
      </c>
      <c r="H626" s="431" t="s">
        <v>1309</v>
      </c>
      <c r="I626" s="379">
        <v>500000</v>
      </c>
      <c r="J626" s="321">
        <f>-K2353/0.0833333333333333</f>
        <v>0</v>
      </c>
      <c r="K626" s="321"/>
      <c r="L626" s="322">
        <v>43481</v>
      </c>
      <c r="M626" s="322">
        <v>43397</v>
      </c>
      <c r="N626" s="323">
        <v>44485</v>
      </c>
      <c r="O626" s="324">
        <f>YEAR(N626)</f>
        <v>2021</v>
      </c>
      <c r="P626" s="324">
        <f>MONTH(N626)</f>
        <v>10</v>
      </c>
      <c r="Q626" s="325" t="str">
        <f>IF(P626&gt;9,CONCATENATE(O626,P626),CONCATENATE(O626,"0",P626))</f>
        <v>202110</v>
      </c>
      <c r="R626" s="311">
        <v>0</v>
      </c>
      <c r="S626" s="326">
        <v>0</v>
      </c>
      <c r="T626" s="326">
        <v>0</v>
      </c>
      <c r="U626" s="423"/>
      <c r="V626" s="305"/>
      <c r="W626" s="305"/>
      <c r="X626" s="305"/>
      <c r="Y62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6" s="305"/>
      <c r="AA626" s="305"/>
      <c r="AB626" s="305"/>
      <c r="AC626" s="305"/>
      <c r="AD626" s="305"/>
      <c r="AE626" s="305"/>
      <c r="AF626" s="305"/>
      <c r="AG626" s="305"/>
      <c r="AH626" s="305"/>
      <c r="AI626" s="305"/>
      <c r="AJ626" s="305"/>
      <c r="AK626" s="305"/>
      <c r="AL626" s="305"/>
      <c r="AM626" s="305"/>
      <c r="AN626" s="305"/>
      <c r="AO626" s="305"/>
      <c r="AP626" s="305"/>
      <c r="AQ626" s="305"/>
      <c r="AR626" s="306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</row>
    <row r="627" spans="1:100" s="8" customFormat="1" ht="38.25" customHeight="1" x14ac:dyDescent="0.2">
      <c r="A627" s="314" t="s">
        <v>69</v>
      </c>
      <c r="B627" s="329"/>
      <c r="C627" s="320"/>
      <c r="D627" s="327" t="s">
        <v>1802</v>
      </c>
      <c r="E627" s="314" t="s">
        <v>115</v>
      </c>
      <c r="F627" s="317" t="s">
        <v>25</v>
      </c>
      <c r="G627" s="423" t="s">
        <v>1803</v>
      </c>
      <c r="H627" s="423" t="s">
        <v>1309</v>
      </c>
      <c r="I627" s="383">
        <v>600000</v>
      </c>
      <c r="J627" s="335">
        <f>-K2365/0.0833333333333333</f>
        <v>0</v>
      </c>
      <c r="K627" s="335"/>
      <c r="L627" s="318">
        <v>43418</v>
      </c>
      <c r="M627" s="318">
        <v>43419</v>
      </c>
      <c r="N627" s="318">
        <v>44514</v>
      </c>
      <c r="O627" s="336">
        <f>YEAR(N627)</f>
        <v>2021</v>
      </c>
      <c r="P627" s="324">
        <f>MONTH(N627)</f>
        <v>11</v>
      </c>
      <c r="Q627" s="337" t="str">
        <f>IF(P627&gt;9,CONCATENATE(O627,P627),CONCATENATE(O627,"0",P627))</f>
        <v>202111</v>
      </c>
      <c r="R627" s="311">
        <v>0</v>
      </c>
      <c r="S627" s="338">
        <v>0</v>
      </c>
      <c r="T627" s="338">
        <v>0</v>
      </c>
      <c r="U627" s="423"/>
      <c r="V627" s="305"/>
      <c r="W627" s="305"/>
      <c r="X627" s="305"/>
      <c r="Y62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7" s="305"/>
      <c r="AA627" s="306"/>
      <c r="AB627" s="306"/>
      <c r="AC627" s="306"/>
      <c r="AD627" s="306"/>
      <c r="AE627" s="306"/>
      <c r="AF627" s="306"/>
      <c r="AG627" s="306"/>
      <c r="AH627" s="306"/>
      <c r="AI627" s="306"/>
      <c r="AJ627" s="306"/>
      <c r="AK627" s="306"/>
      <c r="AL627" s="306"/>
      <c r="AM627" s="306"/>
      <c r="AN627" s="306"/>
      <c r="AO627" s="306"/>
      <c r="AP627" s="306"/>
      <c r="AQ627" s="306"/>
      <c r="AR627" s="306"/>
    </row>
    <row r="628" spans="1:100" s="8" customFormat="1" ht="38.25" customHeight="1" x14ac:dyDescent="0.2">
      <c r="A628" s="329" t="s">
        <v>69</v>
      </c>
      <c r="B628" s="328"/>
      <c r="C628" s="320"/>
      <c r="D628" s="329" t="s">
        <v>1821</v>
      </c>
      <c r="E628" s="329" t="s">
        <v>115</v>
      </c>
      <c r="F628" s="317" t="s">
        <v>25</v>
      </c>
      <c r="G628" s="423" t="s">
        <v>1822</v>
      </c>
      <c r="H628" s="423" t="s">
        <v>1823</v>
      </c>
      <c r="I628" s="383">
        <v>120000</v>
      </c>
      <c r="J628" s="335">
        <f>-K2374/0.0833333333333333</f>
        <v>0</v>
      </c>
      <c r="K628" s="335"/>
      <c r="L628" s="318">
        <v>43425</v>
      </c>
      <c r="M628" s="318">
        <v>43425</v>
      </c>
      <c r="N628" s="318">
        <v>44520</v>
      </c>
      <c r="O628" s="336">
        <f>YEAR(N628)</f>
        <v>2021</v>
      </c>
      <c r="P628" s="324">
        <f>MONTH(N628)</f>
        <v>11</v>
      </c>
      <c r="Q628" s="337" t="str">
        <f>IF(P628&gt;9,CONCATENATE(O628,P628),CONCATENATE(O628,"0",P628))</f>
        <v>202111</v>
      </c>
      <c r="R628" s="311">
        <v>0</v>
      </c>
      <c r="S628" s="338">
        <v>0</v>
      </c>
      <c r="T628" s="338">
        <v>0</v>
      </c>
      <c r="U628" s="415"/>
      <c r="V628" s="305"/>
      <c r="W628" s="305"/>
      <c r="X628" s="305"/>
      <c r="Y62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8" s="352"/>
      <c r="AA628" s="306"/>
      <c r="AB628" s="306"/>
      <c r="AC628" s="306"/>
      <c r="AD628" s="306"/>
      <c r="AE628" s="306"/>
      <c r="AF628" s="306"/>
      <c r="AG628" s="306"/>
      <c r="AH628" s="306"/>
      <c r="AI628" s="306"/>
      <c r="AJ628" s="306"/>
      <c r="AK628" s="306"/>
      <c r="AL628" s="306"/>
      <c r="AM628" s="306"/>
      <c r="AN628" s="306"/>
      <c r="AO628" s="306"/>
      <c r="AP628" s="306"/>
      <c r="AQ628" s="306"/>
      <c r="AR628" s="306"/>
    </row>
    <row r="629" spans="1:100" s="8" customFormat="1" ht="38.25" customHeight="1" x14ac:dyDescent="0.2">
      <c r="A629" s="329" t="s">
        <v>69</v>
      </c>
      <c r="B629" s="328"/>
      <c r="C629" s="320"/>
      <c r="D629" s="329" t="s">
        <v>1883</v>
      </c>
      <c r="E629" s="329" t="s">
        <v>115</v>
      </c>
      <c r="F629" s="317" t="s">
        <v>25</v>
      </c>
      <c r="G629" s="423" t="s">
        <v>1885</v>
      </c>
      <c r="H629" s="423" t="s">
        <v>1884</v>
      </c>
      <c r="I629" s="383">
        <v>200000</v>
      </c>
      <c r="J629" s="335">
        <f>-K2390/0.0833333333333333</f>
        <v>0</v>
      </c>
      <c r="K629" s="335"/>
      <c r="L629" s="318">
        <v>43446</v>
      </c>
      <c r="M629" s="318">
        <v>43446</v>
      </c>
      <c r="N629" s="318">
        <v>44541</v>
      </c>
      <c r="O629" s="336">
        <f>YEAR(N629)</f>
        <v>2021</v>
      </c>
      <c r="P629" s="324">
        <f>MONTH(N629)</f>
        <v>12</v>
      </c>
      <c r="Q629" s="337" t="str">
        <f>IF(P629&gt;9,CONCATENATE(O629,P629),CONCATENATE(O629,"0",P629))</f>
        <v>202112</v>
      </c>
      <c r="R629" s="311">
        <v>0</v>
      </c>
      <c r="S629" s="338">
        <v>0</v>
      </c>
      <c r="T629" s="338">
        <v>0</v>
      </c>
      <c r="U629" s="415"/>
      <c r="V629" s="305"/>
      <c r="W629" s="305"/>
      <c r="X629" s="305"/>
      <c r="Y62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9" s="352"/>
      <c r="AA629" s="306"/>
      <c r="AB629" s="306"/>
      <c r="AC629" s="306"/>
      <c r="AD629" s="306"/>
      <c r="AE629" s="306"/>
      <c r="AF629" s="306"/>
      <c r="AG629" s="306"/>
      <c r="AH629" s="306"/>
      <c r="AI629" s="306"/>
      <c r="AJ629" s="306"/>
      <c r="AK629" s="306"/>
      <c r="AL629" s="306"/>
      <c r="AM629" s="306"/>
      <c r="AN629" s="306"/>
      <c r="AO629" s="306"/>
      <c r="AP629" s="306"/>
      <c r="AQ629" s="306"/>
      <c r="AR629" s="306"/>
    </row>
    <row r="630" spans="1:100" s="8" customFormat="1" ht="38.25" customHeight="1" x14ac:dyDescent="0.2">
      <c r="A630" s="319" t="s">
        <v>69</v>
      </c>
      <c r="B630" s="328"/>
      <c r="C630" s="320"/>
      <c r="D630" s="327" t="s">
        <v>1942</v>
      </c>
      <c r="E630" s="314" t="s">
        <v>115</v>
      </c>
      <c r="F630" s="312" t="s">
        <v>25</v>
      </c>
      <c r="G630" s="415" t="s">
        <v>1943</v>
      </c>
      <c r="H630" s="415" t="s">
        <v>1944</v>
      </c>
      <c r="I630" s="383">
        <v>250000</v>
      </c>
      <c r="J630" s="335">
        <f>-K2410/0.0833333333333333</f>
        <v>0</v>
      </c>
      <c r="K630" s="335"/>
      <c r="L630" s="322">
        <v>43481</v>
      </c>
      <c r="M630" s="322">
        <v>43481</v>
      </c>
      <c r="N630" s="323">
        <v>44576</v>
      </c>
      <c r="O630" s="324">
        <f>YEAR(N630)</f>
        <v>2022</v>
      </c>
      <c r="P630" s="324">
        <f>MONTH(N630)</f>
        <v>1</v>
      </c>
      <c r="Q630" s="325" t="str">
        <f>IF(P630&gt;9,CONCATENATE(O630,P630),CONCATENATE(O630,"0",P630))</f>
        <v>202201</v>
      </c>
      <c r="R630" s="311">
        <v>0</v>
      </c>
      <c r="S630" s="338">
        <v>0</v>
      </c>
      <c r="T630" s="338">
        <v>0</v>
      </c>
      <c r="U630" s="415"/>
      <c r="V630" s="306"/>
      <c r="W630" s="305"/>
      <c r="X630" s="306"/>
      <c r="Y63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0" s="305"/>
      <c r="AA630" s="306"/>
      <c r="AB630" s="306"/>
      <c r="AC630" s="306"/>
      <c r="AD630" s="306"/>
      <c r="AE630" s="306"/>
      <c r="AF630" s="306"/>
      <c r="AG630" s="306"/>
      <c r="AH630" s="306"/>
      <c r="AI630" s="306"/>
      <c r="AJ630" s="306"/>
      <c r="AK630" s="306"/>
      <c r="AL630" s="306"/>
      <c r="AM630" s="306"/>
      <c r="AN630" s="306"/>
      <c r="AO630" s="306"/>
      <c r="AP630" s="306"/>
      <c r="AQ630" s="306"/>
      <c r="AR630" s="306"/>
    </row>
    <row r="631" spans="1:100" s="8" customFormat="1" ht="38.25" customHeight="1" x14ac:dyDescent="0.2">
      <c r="A631" s="328" t="s">
        <v>69</v>
      </c>
      <c r="B631" s="314" t="s">
        <v>309</v>
      </c>
      <c r="C631" s="340" t="s">
        <v>294</v>
      </c>
      <c r="D631" s="314" t="s">
        <v>1001</v>
      </c>
      <c r="E631" s="314" t="s">
        <v>119</v>
      </c>
      <c r="F631" s="271" t="s">
        <v>25</v>
      </c>
      <c r="G631" s="417" t="s">
        <v>824</v>
      </c>
      <c r="H631" s="417" t="s">
        <v>825</v>
      </c>
      <c r="I631" s="382">
        <v>75000</v>
      </c>
      <c r="J631" s="273">
        <f>-K2210/0.0833333333333333</f>
        <v>0</v>
      </c>
      <c r="K631" s="273"/>
      <c r="L631" s="274">
        <v>42781</v>
      </c>
      <c r="M631" s="274">
        <v>42781</v>
      </c>
      <c r="N631" s="274">
        <v>44606</v>
      </c>
      <c r="O631" s="295">
        <f>YEAR(N631)</f>
        <v>2022</v>
      </c>
      <c r="P631" s="294">
        <f>MONTH(N631)</f>
        <v>2</v>
      </c>
      <c r="Q631" s="291" t="str">
        <f>IF(P631&gt;9,CONCATENATE(O631,P631),CONCATENATE(O631,"0",P631))</f>
        <v>202202</v>
      </c>
      <c r="R631" s="275">
        <v>0</v>
      </c>
      <c r="S631" s="276">
        <v>0</v>
      </c>
      <c r="T631" s="276">
        <v>0</v>
      </c>
      <c r="U631" s="417"/>
      <c r="V631" s="313"/>
      <c r="W631" s="313"/>
      <c r="X631" s="313"/>
      <c r="Y63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1" s="332"/>
      <c r="AA631" s="315"/>
      <c r="AB631" s="315"/>
      <c r="AC631" s="315"/>
      <c r="AD631" s="315"/>
      <c r="AE631" s="315"/>
      <c r="AF631" s="315"/>
      <c r="AG631" s="315"/>
      <c r="AH631" s="315"/>
      <c r="AI631" s="315"/>
      <c r="AJ631" s="315"/>
      <c r="AK631" s="315"/>
      <c r="AL631" s="315"/>
      <c r="AM631" s="315"/>
      <c r="AN631" s="315"/>
      <c r="AO631" s="315"/>
      <c r="AP631" s="315"/>
      <c r="AQ631" s="315"/>
      <c r="AR631" s="305"/>
    </row>
    <row r="632" spans="1:100" s="8" customFormat="1" ht="38.25" customHeight="1" x14ac:dyDescent="0.2">
      <c r="A632" s="319" t="s">
        <v>69</v>
      </c>
      <c r="B632" s="328"/>
      <c r="C632" s="320"/>
      <c r="D632" s="327" t="s">
        <v>2152</v>
      </c>
      <c r="E632" s="329" t="s">
        <v>115</v>
      </c>
      <c r="F632" s="312" t="s">
        <v>2153</v>
      </c>
      <c r="G632" s="415" t="s">
        <v>2154</v>
      </c>
      <c r="H632" s="415" t="s">
        <v>2155</v>
      </c>
      <c r="I632" s="383">
        <v>320000</v>
      </c>
      <c r="J632" s="335">
        <f>-K2487/0.0833333333333333</f>
        <v>0</v>
      </c>
      <c r="K632" s="335"/>
      <c r="L632" s="322">
        <v>43612</v>
      </c>
      <c r="M632" s="322">
        <v>43525</v>
      </c>
      <c r="N632" s="323">
        <v>44620</v>
      </c>
      <c r="O632" s="324">
        <f>YEAR(N632)</f>
        <v>2022</v>
      </c>
      <c r="P632" s="324">
        <f>MONTH(N632)</f>
        <v>2</v>
      </c>
      <c r="Q632" s="325" t="str">
        <f>IF(P632&gt;9,CONCATENATE(O632,P632),CONCATENATE(O632,"0",P632))</f>
        <v>202202</v>
      </c>
      <c r="R632" s="311" t="s">
        <v>278</v>
      </c>
      <c r="S632" s="338">
        <v>0</v>
      </c>
      <c r="T632" s="338">
        <v>0</v>
      </c>
      <c r="U632" s="415"/>
      <c r="V632" s="306"/>
      <c r="W632" s="305"/>
      <c r="X632" s="306"/>
      <c r="Y63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2" s="305"/>
      <c r="AA632" s="306"/>
      <c r="AB632" s="306"/>
      <c r="AC632" s="306"/>
      <c r="AD632" s="306"/>
      <c r="AE632" s="306"/>
      <c r="AF632" s="306"/>
      <c r="AG632" s="306"/>
      <c r="AH632" s="306"/>
      <c r="AI632" s="306"/>
      <c r="AJ632" s="306"/>
      <c r="AK632" s="306"/>
      <c r="AL632" s="306"/>
      <c r="AM632" s="306"/>
      <c r="AN632" s="306"/>
      <c r="AO632" s="306"/>
      <c r="AP632" s="306"/>
      <c r="AQ632" s="306"/>
      <c r="AR632" s="306"/>
    </row>
    <row r="633" spans="1:100" s="8" customFormat="1" ht="38.25" customHeight="1" x14ac:dyDescent="0.2">
      <c r="A633" s="319" t="s">
        <v>69</v>
      </c>
      <c r="B633" s="328"/>
      <c r="C633" s="320"/>
      <c r="D633" s="327" t="s">
        <v>1953</v>
      </c>
      <c r="E633" s="329" t="s">
        <v>115</v>
      </c>
      <c r="F633" s="312" t="s">
        <v>2141</v>
      </c>
      <c r="G633" s="415" t="s">
        <v>1955</v>
      </c>
      <c r="H633" s="415" t="s">
        <v>1956</v>
      </c>
      <c r="I633" s="383">
        <v>3500000</v>
      </c>
      <c r="J633" s="335">
        <f>-K2485/0.0833333333333333</f>
        <v>0</v>
      </c>
      <c r="K633" s="335"/>
      <c r="L633" s="322">
        <v>43537</v>
      </c>
      <c r="M633" s="322">
        <v>43539</v>
      </c>
      <c r="N633" s="323">
        <v>44634</v>
      </c>
      <c r="O633" s="324">
        <f>YEAR(N633)</f>
        <v>2022</v>
      </c>
      <c r="P633" s="324">
        <f>MONTH(N633)</f>
        <v>3</v>
      </c>
      <c r="Q633" s="325" t="str">
        <f>IF(P633&gt;9,CONCATENATE(O633,P633),CONCATENATE(O633,"0",P633))</f>
        <v>202203</v>
      </c>
      <c r="R633" s="311" t="s">
        <v>278</v>
      </c>
      <c r="S633" s="338">
        <v>0.15</v>
      </c>
      <c r="T633" s="338">
        <v>7.0000000000000007E-2</v>
      </c>
      <c r="U633" s="415"/>
      <c r="V633" s="306"/>
      <c r="W633" s="305"/>
      <c r="X633" s="306"/>
      <c r="Y63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3" s="305"/>
      <c r="AA633" s="306"/>
      <c r="AB633" s="306"/>
      <c r="AC633" s="306"/>
      <c r="AD633" s="306"/>
      <c r="AE633" s="306"/>
      <c r="AF633" s="306"/>
      <c r="AG633" s="306"/>
      <c r="AH633" s="306"/>
      <c r="AI633" s="306"/>
      <c r="AJ633" s="306"/>
      <c r="AK633" s="306"/>
      <c r="AL633" s="306"/>
      <c r="AM633" s="306"/>
      <c r="AN633" s="306"/>
      <c r="AO633" s="306"/>
      <c r="AP633" s="306"/>
      <c r="AQ633" s="306"/>
      <c r="AR633" s="306"/>
    </row>
    <row r="634" spans="1:100" s="8" customFormat="1" ht="38.25" customHeight="1" x14ac:dyDescent="0.2">
      <c r="A634" s="319" t="s">
        <v>69</v>
      </c>
      <c r="B634" s="328"/>
      <c r="C634" s="320"/>
      <c r="D634" s="327" t="s">
        <v>1953</v>
      </c>
      <c r="E634" s="314" t="s">
        <v>115</v>
      </c>
      <c r="F634" s="312" t="s">
        <v>1954</v>
      </c>
      <c r="G634" s="415" t="s">
        <v>1955</v>
      </c>
      <c r="H634" s="415" t="s">
        <v>1956</v>
      </c>
      <c r="I634" s="383">
        <v>3500000</v>
      </c>
      <c r="J634" s="335">
        <f>-K2418/0.0833333333333333</f>
        <v>0</v>
      </c>
      <c r="K634" s="335"/>
      <c r="L634" s="322">
        <v>43481</v>
      </c>
      <c r="M634" s="322">
        <v>43490</v>
      </c>
      <c r="N634" s="323">
        <v>44634</v>
      </c>
      <c r="O634" s="324">
        <f>YEAR(N634)</f>
        <v>2022</v>
      </c>
      <c r="P634" s="324">
        <f>MONTH(N634)</f>
        <v>3</v>
      </c>
      <c r="Q634" s="325" t="str">
        <f>IF(P634&gt;9,CONCATENATE(O634,P634),CONCATENATE(O634,"0",P634))</f>
        <v>202203</v>
      </c>
      <c r="R634" s="311" t="s">
        <v>278</v>
      </c>
      <c r="S634" s="338">
        <v>0.15</v>
      </c>
      <c r="T634" s="338">
        <v>0.05</v>
      </c>
      <c r="U634" s="415"/>
      <c r="V634" s="306"/>
      <c r="W634" s="305"/>
      <c r="X634" s="306"/>
      <c r="Y63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4" s="305"/>
      <c r="AA634" s="306"/>
      <c r="AB634" s="306"/>
      <c r="AC634" s="306"/>
      <c r="AD634" s="306"/>
      <c r="AE634" s="306"/>
      <c r="AF634" s="306"/>
      <c r="AG634" s="306"/>
      <c r="AH634" s="306"/>
      <c r="AI634" s="306"/>
      <c r="AJ634" s="306"/>
      <c r="AK634" s="306"/>
      <c r="AL634" s="306"/>
      <c r="AM634" s="306"/>
      <c r="AN634" s="306"/>
      <c r="AO634" s="306"/>
      <c r="AP634" s="306"/>
      <c r="AQ634" s="306"/>
      <c r="AR634" s="306"/>
    </row>
    <row r="635" spans="1:100" s="8" customFormat="1" ht="38.25" customHeight="1" x14ac:dyDescent="0.2">
      <c r="A635" s="319" t="s">
        <v>69</v>
      </c>
      <c r="B635" s="328"/>
      <c r="C635" s="320"/>
      <c r="D635" s="327" t="s">
        <v>2251</v>
      </c>
      <c r="E635" s="329" t="s">
        <v>117</v>
      </c>
      <c r="F635" s="312" t="s">
        <v>2252</v>
      </c>
      <c r="G635" s="415" t="s">
        <v>2253</v>
      </c>
      <c r="H635" s="415" t="s">
        <v>168</v>
      </c>
      <c r="I635" s="383">
        <v>3000000</v>
      </c>
      <c r="J635" s="335">
        <f>-K2512/0.0833333333333333</f>
        <v>0</v>
      </c>
      <c r="K635" s="335"/>
      <c r="L635" s="322">
        <v>43572</v>
      </c>
      <c r="M635" s="322">
        <v>43572</v>
      </c>
      <c r="N635" s="323">
        <v>44667</v>
      </c>
      <c r="O635" s="324">
        <f>YEAR(N635)</f>
        <v>2022</v>
      </c>
      <c r="P635" s="324">
        <f>MONTH(N635)</f>
        <v>4</v>
      </c>
      <c r="Q635" s="325" t="str">
        <f>IF(P635&gt;9,CONCATENATE(O635,P635),CONCATENATE(O635,"0",P635))</f>
        <v>202204</v>
      </c>
      <c r="R635" s="311" t="s">
        <v>278</v>
      </c>
      <c r="S635" s="338">
        <v>0.38</v>
      </c>
      <c r="T635" s="338">
        <v>0.05</v>
      </c>
      <c r="U635" s="415"/>
      <c r="V635" s="306"/>
      <c r="W635" s="305"/>
      <c r="X635" s="306"/>
      <c r="Y63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5" s="305"/>
      <c r="AA635" s="306"/>
      <c r="AB635" s="306"/>
      <c r="AC635" s="306"/>
      <c r="AD635" s="306"/>
      <c r="AE635" s="306"/>
      <c r="AF635" s="306"/>
      <c r="AG635" s="306"/>
      <c r="AH635" s="306"/>
      <c r="AI635" s="306"/>
      <c r="AJ635" s="306"/>
      <c r="AK635" s="306"/>
      <c r="AL635" s="306"/>
      <c r="AM635" s="306"/>
      <c r="AN635" s="306"/>
      <c r="AO635" s="306"/>
      <c r="AP635" s="306"/>
      <c r="AQ635" s="306"/>
      <c r="AR635" s="306"/>
    </row>
    <row r="636" spans="1:100" s="8" customFormat="1" ht="38.25" customHeight="1" x14ac:dyDescent="0.2">
      <c r="A636" s="319" t="s">
        <v>69</v>
      </c>
      <c r="B636" s="328"/>
      <c r="C636" s="320"/>
      <c r="D636" s="327" t="s">
        <v>2254</v>
      </c>
      <c r="E636" s="329" t="s">
        <v>117</v>
      </c>
      <c r="F636" s="312" t="s">
        <v>2252</v>
      </c>
      <c r="G636" s="415" t="s">
        <v>2253</v>
      </c>
      <c r="H636" s="415" t="s">
        <v>2067</v>
      </c>
      <c r="I636" s="383">
        <v>1500000</v>
      </c>
      <c r="J636" s="335">
        <f>-K2513/0.0833333333333333</f>
        <v>0</v>
      </c>
      <c r="K636" s="335"/>
      <c r="L636" s="322">
        <v>43572</v>
      </c>
      <c r="M636" s="322">
        <v>43572</v>
      </c>
      <c r="N636" s="323">
        <v>44667</v>
      </c>
      <c r="O636" s="324">
        <f>YEAR(N636)</f>
        <v>2022</v>
      </c>
      <c r="P636" s="324">
        <f>MONTH(N636)</f>
        <v>4</v>
      </c>
      <c r="Q636" s="325" t="str">
        <f>IF(P636&gt;9,CONCATENATE(O636,P636),CONCATENATE(O636,"0",P636))</f>
        <v>202204</v>
      </c>
      <c r="R636" s="311" t="s">
        <v>278</v>
      </c>
      <c r="S636" s="338">
        <v>0.38</v>
      </c>
      <c r="T636" s="338">
        <v>0.05</v>
      </c>
      <c r="U636" s="415"/>
      <c r="V636" s="306"/>
      <c r="W636" s="305"/>
      <c r="X636" s="306"/>
      <c r="Y63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6" s="305"/>
      <c r="AA636" s="306"/>
      <c r="AB636" s="306"/>
      <c r="AC636" s="306"/>
      <c r="AD636" s="306"/>
      <c r="AE636" s="306"/>
      <c r="AF636" s="306"/>
      <c r="AG636" s="306"/>
      <c r="AH636" s="306"/>
      <c r="AI636" s="306"/>
      <c r="AJ636" s="306"/>
      <c r="AK636" s="306"/>
      <c r="AL636" s="306"/>
      <c r="AM636" s="306"/>
      <c r="AN636" s="306"/>
      <c r="AO636" s="306"/>
      <c r="AP636" s="306"/>
      <c r="AQ636" s="306"/>
      <c r="AR636" s="306"/>
    </row>
    <row r="637" spans="1:100" s="8" customFormat="1" ht="38.25" customHeight="1" x14ac:dyDescent="0.2">
      <c r="A637" s="319" t="s">
        <v>69</v>
      </c>
      <c r="B637" s="328"/>
      <c r="C637" s="320"/>
      <c r="D637" s="327" t="s">
        <v>2255</v>
      </c>
      <c r="E637" s="329" t="s">
        <v>117</v>
      </c>
      <c r="F637" s="312" t="s">
        <v>2252</v>
      </c>
      <c r="G637" s="415" t="s">
        <v>2253</v>
      </c>
      <c r="H637" s="415" t="s">
        <v>2256</v>
      </c>
      <c r="I637" s="383">
        <v>500000</v>
      </c>
      <c r="J637" s="335">
        <f>-K2514/0.0833333333333333</f>
        <v>0</v>
      </c>
      <c r="K637" s="335"/>
      <c r="L637" s="322">
        <v>43572</v>
      </c>
      <c r="M637" s="322">
        <v>43572</v>
      </c>
      <c r="N637" s="323">
        <v>44667</v>
      </c>
      <c r="O637" s="324">
        <f>YEAR(N637)</f>
        <v>2022</v>
      </c>
      <c r="P637" s="324">
        <f>MONTH(N637)</f>
        <v>4</v>
      </c>
      <c r="Q637" s="325" t="str">
        <f>IF(P637&gt;9,CONCATENATE(O637,P637),CONCATENATE(O637,"0",P637))</f>
        <v>202204</v>
      </c>
      <c r="R637" s="311" t="s">
        <v>278</v>
      </c>
      <c r="S637" s="338">
        <v>0.38</v>
      </c>
      <c r="T637" s="338">
        <v>0.05</v>
      </c>
      <c r="U637" s="415"/>
      <c r="V637" s="306"/>
      <c r="W637" s="305"/>
      <c r="X637" s="306"/>
      <c r="Y63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7" s="305"/>
      <c r="AA637" s="306"/>
      <c r="AB637" s="306"/>
      <c r="AC637" s="306"/>
      <c r="AD637" s="306"/>
      <c r="AE637" s="306"/>
      <c r="AF637" s="306"/>
      <c r="AG637" s="306"/>
      <c r="AH637" s="306"/>
      <c r="AI637" s="306"/>
      <c r="AJ637" s="306"/>
      <c r="AK637" s="306"/>
      <c r="AL637" s="306"/>
      <c r="AM637" s="306"/>
      <c r="AN637" s="306"/>
      <c r="AO637" s="306"/>
      <c r="AP637" s="306"/>
      <c r="AQ637" s="306"/>
      <c r="AR637" s="306"/>
    </row>
    <row r="638" spans="1:100" s="8" customFormat="1" ht="38.25" customHeight="1" x14ac:dyDescent="0.2">
      <c r="A638" s="319" t="s">
        <v>69</v>
      </c>
      <c r="B638" s="328"/>
      <c r="C638" s="320"/>
      <c r="D638" s="327" t="s">
        <v>2257</v>
      </c>
      <c r="E638" s="329" t="s">
        <v>117</v>
      </c>
      <c r="F638" s="312" t="s">
        <v>2252</v>
      </c>
      <c r="G638" s="415" t="s">
        <v>2253</v>
      </c>
      <c r="H638" s="415" t="s">
        <v>2258</v>
      </c>
      <c r="I638" s="383">
        <v>500000</v>
      </c>
      <c r="J638" s="335">
        <f>-K2515/0.0833333333333333</f>
        <v>0</v>
      </c>
      <c r="K638" s="335"/>
      <c r="L638" s="322">
        <v>43572</v>
      </c>
      <c r="M638" s="322">
        <v>43572</v>
      </c>
      <c r="N638" s="323">
        <v>44667</v>
      </c>
      <c r="O638" s="324">
        <f>YEAR(N638)</f>
        <v>2022</v>
      </c>
      <c r="P638" s="324">
        <f>MONTH(N638)</f>
        <v>4</v>
      </c>
      <c r="Q638" s="325" t="str">
        <f>IF(P638&gt;9,CONCATENATE(O638,P638),CONCATENATE(O638,"0",P638))</f>
        <v>202204</v>
      </c>
      <c r="R638" s="311" t="s">
        <v>278</v>
      </c>
      <c r="S638" s="338">
        <v>0.38</v>
      </c>
      <c r="T638" s="338">
        <v>0.05</v>
      </c>
      <c r="U638" s="415"/>
      <c r="V638" s="306"/>
      <c r="W638" s="305"/>
      <c r="X638" s="306"/>
      <c r="Y63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8" s="305"/>
      <c r="AA638" s="306"/>
      <c r="AB638" s="306"/>
      <c r="AC638" s="306"/>
      <c r="AD638" s="306"/>
      <c r="AE638" s="306"/>
      <c r="AF638" s="306"/>
      <c r="AG638" s="306"/>
      <c r="AH638" s="306"/>
      <c r="AI638" s="306"/>
      <c r="AJ638" s="306"/>
      <c r="AK638" s="306"/>
      <c r="AL638" s="306"/>
      <c r="AM638" s="306"/>
      <c r="AN638" s="306"/>
      <c r="AO638" s="306"/>
      <c r="AP638" s="306"/>
      <c r="AQ638" s="306"/>
      <c r="AR638" s="306"/>
    </row>
    <row r="639" spans="1:100" s="8" customFormat="1" ht="38.25" customHeight="1" x14ac:dyDescent="0.2">
      <c r="A639" s="319" t="s">
        <v>69</v>
      </c>
      <c r="B639" s="328"/>
      <c r="C639" s="320"/>
      <c r="D639" s="327" t="s">
        <v>2259</v>
      </c>
      <c r="E639" s="329" t="s">
        <v>117</v>
      </c>
      <c r="F639" s="312" t="s">
        <v>2252</v>
      </c>
      <c r="G639" s="415" t="s">
        <v>2253</v>
      </c>
      <c r="H639" s="415" t="s">
        <v>2260</v>
      </c>
      <c r="I639" s="383">
        <v>500000</v>
      </c>
      <c r="J639" s="335">
        <f>-K2516/0.0833333333333333</f>
        <v>0</v>
      </c>
      <c r="K639" s="335"/>
      <c r="L639" s="322">
        <v>43572</v>
      </c>
      <c r="M639" s="322">
        <v>43572</v>
      </c>
      <c r="N639" s="323">
        <v>44667</v>
      </c>
      <c r="O639" s="324">
        <f>YEAR(N639)</f>
        <v>2022</v>
      </c>
      <c r="P639" s="324">
        <f>MONTH(N639)</f>
        <v>4</v>
      </c>
      <c r="Q639" s="325" t="str">
        <f>IF(P639&gt;9,CONCATENATE(O639,P639),CONCATENATE(O639,"0",P639))</f>
        <v>202204</v>
      </c>
      <c r="R639" s="311" t="s">
        <v>278</v>
      </c>
      <c r="S639" s="338">
        <v>0.38</v>
      </c>
      <c r="T639" s="338">
        <v>0.05</v>
      </c>
      <c r="U639" s="415"/>
      <c r="V639" s="306"/>
      <c r="W639" s="305"/>
      <c r="X639" s="306"/>
      <c r="Y63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9" s="305"/>
      <c r="AA639" s="306"/>
      <c r="AB639" s="306"/>
      <c r="AC639" s="306"/>
      <c r="AD639" s="306"/>
      <c r="AE639" s="306"/>
      <c r="AF639" s="306"/>
      <c r="AG639" s="306"/>
      <c r="AH639" s="306"/>
      <c r="AI639" s="306"/>
      <c r="AJ639" s="306"/>
      <c r="AK639" s="306"/>
      <c r="AL639" s="306"/>
      <c r="AM639" s="306"/>
      <c r="AN639" s="306"/>
      <c r="AO639" s="306"/>
      <c r="AP639" s="306"/>
      <c r="AQ639" s="306"/>
      <c r="AR639" s="306"/>
    </row>
    <row r="640" spans="1:100" s="8" customFormat="1" ht="38.25" customHeight="1" x14ac:dyDescent="0.2">
      <c r="A640" s="319" t="s">
        <v>69</v>
      </c>
      <c r="B640" s="328"/>
      <c r="C640" s="320"/>
      <c r="D640" s="327" t="s">
        <v>2374</v>
      </c>
      <c r="E640" s="329" t="s">
        <v>115</v>
      </c>
      <c r="F640" s="312" t="s">
        <v>25</v>
      </c>
      <c r="G640" s="415" t="s">
        <v>2375</v>
      </c>
      <c r="H640" s="415" t="s">
        <v>2376</v>
      </c>
      <c r="I640" s="383">
        <v>600000</v>
      </c>
      <c r="J640" s="335">
        <f>-K2546/0.0833333333333333</f>
        <v>0</v>
      </c>
      <c r="K640" s="335"/>
      <c r="L640" s="322">
        <v>43600</v>
      </c>
      <c r="M640" s="322">
        <v>43617</v>
      </c>
      <c r="N640" s="323">
        <v>44712</v>
      </c>
      <c r="O640" s="324">
        <f>YEAR(N640)</f>
        <v>2022</v>
      </c>
      <c r="P640" s="324">
        <f>MONTH(N640)</f>
        <v>5</v>
      </c>
      <c r="Q640" s="325" t="str">
        <f>IF(P640&gt;9,CONCATENATE(O640,P640),CONCATENATE(O640,"0",P640))</f>
        <v>202205</v>
      </c>
      <c r="R640" s="311">
        <v>0</v>
      </c>
      <c r="S640" s="338">
        <v>0</v>
      </c>
      <c r="T640" s="338">
        <v>0</v>
      </c>
      <c r="U640" s="415"/>
      <c r="V640" s="306"/>
      <c r="W640" s="305"/>
      <c r="X640" s="306"/>
      <c r="Y64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0" s="305"/>
      <c r="AA640" s="306"/>
      <c r="AB640" s="306"/>
      <c r="AC640" s="306"/>
      <c r="AD640" s="306"/>
      <c r="AE640" s="306"/>
      <c r="AF640" s="306"/>
      <c r="AG640" s="306"/>
      <c r="AH640" s="306"/>
      <c r="AI640" s="306"/>
      <c r="AJ640" s="306"/>
      <c r="AK640" s="306"/>
      <c r="AL640" s="306"/>
      <c r="AM640" s="306"/>
      <c r="AN640" s="306"/>
      <c r="AO640" s="306"/>
      <c r="AP640" s="306"/>
      <c r="AQ640" s="306"/>
      <c r="AR640" s="306"/>
    </row>
    <row r="641" spans="1:100" s="8" customFormat="1" ht="38.25" customHeight="1" x14ac:dyDescent="0.2">
      <c r="A641" s="328" t="s">
        <v>69</v>
      </c>
      <c r="B641" s="319"/>
      <c r="C641" s="328"/>
      <c r="D641" s="316" t="s">
        <v>2721</v>
      </c>
      <c r="E641" s="319" t="s">
        <v>117</v>
      </c>
      <c r="F641" s="277" t="s">
        <v>2725</v>
      </c>
      <c r="G641" s="416" t="s">
        <v>2726</v>
      </c>
      <c r="H641" s="416" t="s">
        <v>2727</v>
      </c>
      <c r="I641" s="381">
        <v>1500000</v>
      </c>
      <c r="J641" s="278">
        <f>-K2641/0.0833333333333333</f>
        <v>0</v>
      </c>
      <c r="K641" s="278"/>
      <c r="L641" s="279">
        <v>43642</v>
      </c>
      <c r="M641" s="279">
        <v>43678</v>
      </c>
      <c r="N641" s="280">
        <v>44773</v>
      </c>
      <c r="O641" s="294">
        <f>YEAR(N641)</f>
        <v>2022</v>
      </c>
      <c r="P641" s="294">
        <f>MONTH(N641)</f>
        <v>7</v>
      </c>
      <c r="Q641" s="286" t="str">
        <f>IF(P641&gt;9,CONCATENATE(O641,P641),CONCATENATE(O641,"0",P641))</f>
        <v>202207</v>
      </c>
      <c r="R641" s="311" t="s">
        <v>278</v>
      </c>
      <c r="S641" s="281">
        <v>0.26</v>
      </c>
      <c r="T641" s="281">
        <v>0.05</v>
      </c>
      <c r="U641" s="416"/>
      <c r="V641" s="315"/>
      <c r="W641" s="313"/>
      <c r="X641" s="315"/>
      <c r="Y64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1" s="332"/>
      <c r="AA641" s="313"/>
      <c r="AB641" s="313"/>
      <c r="AC641" s="313"/>
      <c r="AD641" s="313"/>
      <c r="AE641" s="313"/>
      <c r="AF641" s="313"/>
      <c r="AG641" s="313"/>
      <c r="AH641" s="313"/>
      <c r="AI641" s="313"/>
      <c r="AJ641" s="313"/>
      <c r="AK641" s="313"/>
      <c r="AL641" s="313"/>
      <c r="AM641" s="313"/>
      <c r="AN641" s="313"/>
      <c r="AO641" s="313"/>
      <c r="AP641" s="313"/>
      <c r="AQ641" s="313"/>
      <c r="AR641" s="305"/>
    </row>
    <row r="642" spans="1:100" s="8" customFormat="1" ht="38.25" customHeight="1" x14ac:dyDescent="0.2">
      <c r="A642" s="328" t="s">
        <v>69</v>
      </c>
      <c r="B642" s="319"/>
      <c r="C642" s="328"/>
      <c r="D642" s="316" t="s">
        <v>2722</v>
      </c>
      <c r="E642" s="319" t="s">
        <v>117</v>
      </c>
      <c r="F642" s="277" t="s">
        <v>2725</v>
      </c>
      <c r="G642" s="416" t="s">
        <v>2726</v>
      </c>
      <c r="H642" s="416" t="s">
        <v>2067</v>
      </c>
      <c r="I642" s="381">
        <v>1500000</v>
      </c>
      <c r="J642" s="278">
        <f>-K2642/0.0833333333333333</f>
        <v>0</v>
      </c>
      <c r="K642" s="278"/>
      <c r="L642" s="279">
        <v>43642</v>
      </c>
      <c r="M642" s="279">
        <v>43678</v>
      </c>
      <c r="N642" s="280">
        <v>44773</v>
      </c>
      <c r="O642" s="294">
        <f>YEAR(N642)</f>
        <v>2022</v>
      </c>
      <c r="P642" s="294">
        <f>MONTH(N642)</f>
        <v>7</v>
      </c>
      <c r="Q642" s="286" t="str">
        <f>IF(P642&gt;9,CONCATENATE(O642,P642),CONCATENATE(O642,"0",P642))</f>
        <v>202207</v>
      </c>
      <c r="R642" s="311" t="s">
        <v>278</v>
      </c>
      <c r="S642" s="281">
        <v>0.26</v>
      </c>
      <c r="T642" s="281">
        <v>0.05</v>
      </c>
      <c r="U642" s="416"/>
      <c r="V642" s="315"/>
      <c r="W642" s="313"/>
      <c r="X642" s="315"/>
      <c r="Y64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2" s="332"/>
      <c r="AA642" s="313"/>
      <c r="AB642" s="313"/>
      <c r="AC642" s="313"/>
      <c r="AD642" s="313"/>
      <c r="AE642" s="313"/>
      <c r="AF642" s="313"/>
      <c r="AG642" s="313"/>
      <c r="AH642" s="313"/>
      <c r="AI642" s="313"/>
      <c r="AJ642" s="313"/>
      <c r="AK642" s="313"/>
      <c r="AL642" s="313"/>
      <c r="AM642" s="313"/>
      <c r="AN642" s="313"/>
      <c r="AO642" s="313"/>
      <c r="AP642" s="313"/>
      <c r="AQ642" s="313"/>
      <c r="AR642" s="305"/>
    </row>
    <row r="643" spans="1:100" s="8" customFormat="1" ht="38.25" customHeight="1" x14ac:dyDescent="0.2">
      <c r="A643" s="328" t="s">
        <v>69</v>
      </c>
      <c r="B643" s="319"/>
      <c r="C643" s="328"/>
      <c r="D643" s="316" t="s">
        <v>2723</v>
      </c>
      <c r="E643" s="319" t="s">
        <v>117</v>
      </c>
      <c r="F643" s="277" t="s">
        <v>2725</v>
      </c>
      <c r="G643" s="416" t="s">
        <v>2726</v>
      </c>
      <c r="H643" s="416" t="s">
        <v>168</v>
      </c>
      <c r="I643" s="381">
        <v>1500000</v>
      </c>
      <c r="J643" s="278">
        <f>-K2643/0.0833333333333333</f>
        <v>0</v>
      </c>
      <c r="K643" s="278"/>
      <c r="L643" s="279">
        <v>43642</v>
      </c>
      <c r="M643" s="279">
        <v>43678</v>
      </c>
      <c r="N643" s="280">
        <v>44773</v>
      </c>
      <c r="O643" s="294">
        <f>YEAR(N643)</f>
        <v>2022</v>
      </c>
      <c r="P643" s="294">
        <f>MONTH(N643)</f>
        <v>7</v>
      </c>
      <c r="Q643" s="286" t="str">
        <f>IF(P643&gt;9,CONCATENATE(O643,P643),CONCATENATE(O643,"0",P643))</f>
        <v>202207</v>
      </c>
      <c r="R643" s="311" t="s">
        <v>278</v>
      </c>
      <c r="S643" s="281">
        <v>0.26</v>
      </c>
      <c r="T643" s="281">
        <v>0.05</v>
      </c>
      <c r="U643" s="416"/>
      <c r="V643" s="315"/>
      <c r="W643" s="313"/>
      <c r="X643" s="315"/>
      <c r="Y64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3" s="332"/>
      <c r="AA643" s="313"/>
      <c r="AB643" s="313"/>
      <c r="AC643" s="313"/>
      <c r="AD643" s="313"/>
      <c r="AE643" s="313"/>
      <c r="AF643" s="313"/>
      <c r="AG643" s="313"/>
      <c r="AH643" s="313"/>
      <c r="AI643" s="313"/>
      <c r="AJ643" s="313"/>
      <c r="AK643" s="313"/>
      <c r="AL643" s="313"/>
      <c r="AM643" s="313"/>
      <c r="AN643" s="313"/>
      <c r="AO643" s="313"/>
      <c r="AP643" s="313"/>
      <c r="AQ643" s="313"/>
      <c r="AR643" s="305"/>
    </row>
    <row r="644" spans="1:100" s="8" customFormat="1" ht="38.25" customHeight="1" x14ac:dyDescent="0.2">
      <c r="A644" s="328" t="s">
        <v>69</v>
      </c>
      <c r="B644" s="319"/>
      <c r="C644" s="328"/>
      <c r="D644" s="316" t="s">
        <v>2724</v>
      </c>
      <c r="E644" s="319" t="s">
        <v>117</v>
      </c>
      <c r="F644" s="277" t="s">
        <v>2725</v>
      </c>
      <c r="G644" s="416" t="s">
        <v>2726</v>
      </c>
      <c r="H644" s="416" t="s">
        <v>2256</v>
      </c>
      <c r="I644" s="381">
        <v>1500000</v>
      </c>
      <c r="J644" s="278">
        <f>-K2644/0.0833333333333333</f>
        <v>0</v>
      </c>
      <c r="K644" s="278"/>
      <c r="L644" s="279">
        <v>43642</v>
      </c>
      <c r="M644" s="279">
        <v>43678</v>
      </c>
      <c r="N644" s="280">
        <v>44773</v>
      </c>
      <c r="O644" s="294">
        <f>YEAR(N644)</f>
        <v>2022</v>
      </c>
      <c r="P644" s="294">
        <f>MONTH(N644)</f>
        <v>7</v>
      </c>
      <c r="Q644" s="286" t="str">
        <f>IF(P644&gt;9,CONCATENATE(O644,P644),CONCATENATE(O644,"0",P644))</f>
        <v>202207</v>
      </c>
      <c r="R644" s="311" t="s">
        <v>278</v>
      </c>
      <c r="S644" s="281">
        <v>0.26</v>
      </c>
      <c r="T644" s="281">
        <v>0.05</v>
      </c>
      <c r="U644" s="416"/>
      <c r="V644" s="315"/>
      <c r="W644" s="313"/>
      <c r="X644" s="315"/>
      <c r="Y64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4" s="332"/>
      <c r="AA644" s="313"/>
      <c r="AB644" s="313"/>
      <c r="AC644" s="313"/>
      <c r="AD644" s="313"/>
      <c r="AE644" s="313"/>
      <c r="AF644" s="313"/>
      <c r="AG644" s="313"/>
      <c r="AH644" s="313"/>
      <c r="AI644" s="313"/>
      <c r="AJ644" s="313"/>
      <c r="AK644" s="313"/>
      <c r="AL644" s="313"/>
      <c r="AM644" s="313"/>
      <c r="AN644" s="313"/>
      <c r="AO644" s="313"/>
      <c r="AP644" s="313"/>
      <c r="AQ644" s="313"/>
      <c r="AR644" s="305"/>
    </row>
    <row r="645" spans="1:100" s="8" customFormat="1" ht="38.25" customHeight="1" x14ac:dyDescent="0.2">
      <c r="A645" s="328" t="s">
        <v>69</v>
      </c>
      <c r="B645" s="319"/>
      <c r="C645" s="328"/>
      <c r="D645" s="327" t="s">
        <v>2661</v>
      </c>
      <c r="E645" s="319" t="s">
        <v>115</v>
      </c>
      <c r="F645" s="312" t="s">
        <v>25</v>
      </c>
      <c r="G645" s="416" t="s">
        <v>2662</v>
      </c>
      <c r="H645" s="416" t="s">
        <v>2663</v>
      </c>
      <c r="I645" s="381">
        <v>538855</v>
      </c>
      <c r="J645" s="278">
        <f>-K2634/0.0833333333333333</f>
        <v>0</v>
      </c>
      <c r="K645" s="278"/>
      <c r="L645" s="279">
        <v>43726</v>
      </c>
      <c r="M645" s="279">
        <v>43726</v>
      </c>
      <c r="N645" s="323">
        <v>44821</v>
      </c>
      <c r="O645" s="294">
        <f>YEAR(N645)</f>
        <v>2022</v>
      </c>
      <c r="P645" s="294">
        <f>MONTH(N645)</f>
        <v>9</v>
      </c>
      <c r="Q645" s="286" t="str">
        <f>IF(P645&gt;9,CONCATENATE(O645,P645),CONCATENATE(O645,"0",P645))</f>
        <v>202209</v>
      </c>
      <c r="R645" s="311">
        <v>0</v>
      </c>
      <c r="S645" s="281">
        <v>0</v>
      </c>
      <c r="T645" s="281">
        <v>0</v>
      </c>
      <c r="U645" s="416"/>
      <c r="V645" s="315"/>
      <c r="W645" s="313"/>
      <c r="X645" s="315"/>
      <c r="Y64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5" s="332"/>
      <c r="AA645" s="313"/>
      <c r="AB645" s="313"/>
      <c r="AC645" s="313"/>
      <c r="AD645" s="313"/>
      <c r="AE645" s="313"/>
      <c r="AF645" s="313"/>
      <c r="AG645" s="313"/>
      <c r="AH645" s="313"/>
      <c r="AI645" s="313"/>
      <c r="AJ645" s="313"/>
      <c r="AK645" s="313"/>
      <c r="AL645" s="313"/>
      <c r="AM645" s="313"/>
      <c r="AN645" s="313"/>
      <c r="AO645" s="313"/>
      <c r="AP645" s="313"/>
      <c r="AQ645" s="313"/>
      <c r="AR645" s="305"/>
    </row>
    <row r="646" spans="1:100" s="8" customFormat="1" ht="38.25" customHeight="1" x14ac:dyDescent="0.2">
      <c r="A646" s="329" t="s">
        <v>69</v>
      </c>
      <c r="B646" s="329"/>
      <c r="C646" s="320"/>
      <c r="D646" s="327" t="s">
        <v>1153</v>
      </c>
      <c r="E646" s="329" t="s">
        <v>113</v>
      </c>
      <c r="F646" s="317" t="s">
        <v>434</v>
      </c>
      <c r="G646" s="423" t="s">
        <v>1154</v>
      </c>
      <c r="H646" s="423" t="s">
        <v>1155</v>
      </c>
      <c r="I646" s="383">
        <v>22147544.390000001</v>
      </c>
      <c r="J646" s="335">
        <f>-K2064/0.0833333333333333</f>
        <v>0</v>
      </c>
      <c r="K646" s="335"/>
      <c r="L646" s="318">
        <v>43292</v>
      </c>
      <c r="M646" s="318">
        <v>43292</v>
      </c>
      <c r="N646" s="318">
        <v>45596</v>
      </c>
      <c r="O646" s="336">
        <f>YEAR(N646)</f>
        <v>2024</v>
      </c>
      <c r="P646" s="324">
        <f>MONTH(N646)</f>
        <v>10</v>
      </c>
      <c r="Q646" s="337" t="str">
        <f>IF(P646&gt;9,CONCATENATE(O646,P646),CONCATENATE(O646,"0",P646))</f>
        <v>202410</v>
      </c>
      <c r="R646" s="311">
        <v>0</v>
      </c>
      <c r="S646" s="338">
        <v>0.04</v>
      </c>
      <c r="T646" s="338">
        <v>0.02</v>
      </c>
      <c r="U646" s="423"/>
      <c r="V646" s="305"/>
      <c r="W646" s="305"/>
      <c r="X646" s="305"/>
      <c r="Y64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6" s="352"/>
      <c r="AA646" s="306"/>
      <c r="AB646" s="306"/>
      <c r="AC646" s="306"/>
      <c r="AD646" s="306"/>
      <c r="AE646" s="306"/>
      <c r="AF646" s="306"/>
      <c r="AG646" s="306"/>
      <c r="AH646" s="306"/>
      <c r="AI646" s="306"/>
      <c r="AJ646" s="306"/>
      <c r="AK646" s="306"/>
      <c r="AL646" s="306"/>
      <c r="AM646" s="306"/>
      <c r="AN646" s="306"/>
      <c r="AO646" s="306"/>
      <c r="AP646" s="306"/>
      <c r="AQ646" s="306"/>
      <c r="AR646" s="306"/>
    </row>
    <row r="647" spans="1:100" s="8" customFormat="1" ht="38.25" customHeight="1" x14ac:dyDescent="0.2">
      <c r="A647" s="329" t="s">
        <v>69</v>
      </c>
      <c r="B647" s="329"/>
      <c r="C647" s="320"/>
      <c r="D647" s="327" t="s">
        <v>1171</v>
      </c>
      <c r="E647" s="329" t="s">
        <v>115</v>
      </c>
      <c r="F647" s="317" t="s">
        <v>25</v>
      </c>
      <c r="G647" s="423" t="s">
        <v>1172</v>
      </c>
      <c r="H647" s="423" t="s">
        <v>941</v>
      </c>
      <c r="I647" s="383">
        <v>292192.48</v>
      </c>
      <c r="J647" s="335">
        <f>-K2063/0.0833333333333333</f>
        <v>0</v>
      </c>
      <c r="K647" s="335"/>
      <c r="L647" s="318">
        <v>40443</v>
      </c>
      <c r="M647" s="318">
        <v>40744</v>
      </c>
      <c r="N647" s="318">
        <v>46492</v>
      </c>
      <c r="O647" s="336">
        <f>YEAR(N647)</f>
        <v>2027</v>
      </c>
      <c r="P647" s="324">
        <f>MONTH(N647)</f>
        <v>4</v>
      </c>
      <c r="Q647" s="337" t="str">
        <f>IF(P647&gt;9,CONCATENATE(O647,P647),CONCATENATE(O647,"0",P647))</f>
        <v>202704</v>
      </c>
      <c r="R647" s="311">
        <v>0</v>
      </c>
      <c r="S647" s="338">
        <v>0</v>
      </c>
      <c r="T647" s="338">
        <v>0</v>
      </c>
      <c r="U647" s="423"/>
      <c r="V647" s="305"/>
      <c r="W647" s="305"/>
      <c r="X647" s="305"/>
      <c r="Y64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7" s="352"/>
      <c r="AA647" s="306"/>
      <c r="AB647" s="306"/>
      <c r="AC647" s="306"/>
      <c r="AD647" s="306"/>
      <c r="AE647" s="306"/>
      <c r="AF647" s="306"/>
      <c r="AG647" s="306"/>
      <c r="AH647" s="306"/>
      <c r="AI647" s="306"/>
      <c r="AJ647" s="306"/>
      <c r="AK647" s="306"/>
      <c r="AL647" s="306"/>
      <c r="AM647" s="306"/>
      <c r="AN647" s="306"/>
      <c r="AO647" s="306"/>
      <c r="AP647" s="306"/>
      <c r="AQ647" s="306"/>
      <c r="AR647" s="306"/>
    </row>
    <row r="648" spans="1:100" s="8" customFormat="1" ht="38.25" customHeight="1" x14ac:dyDescent="0.2">
      <c r="A648" s="328" t="s">
        <v>1737</v>
      </c>
      <c r="B648" s="328"/>
      <c r="C648" s="320"/>
      <c r="D648" s="327" t="s">
        <v>1448</v>
      </c>
      <c r="E648" s="314" t="s">
        <v>112</v>
      </c>
      <c r="F648" s="312" t="s">
        <v>1450</v>
      </c>
      <c r="G648" s="415" t="s">
        <v>1449</v>
      </c>
      <c r="H648" s="415" t="s">
        <v>1451</v>
      </c>
      <c r="I648" s="379">
        <v>75000</v>
      </c>
      <c r="J648" s="321">
        <f>-K2273/0.0833333333333333</f>
        <v>0</v>
      </c>
      <c r="K648" s="321"/>
      <c r="L648" s="322">
        <v>43663</v>
      </c>
      <c r="M648" s="322">
        <v>43059</v>
      </c>
      <c r="N648" s="323">
        <v>43788</v>
      </c>
      <c r="O648" s="324">
        <f>YEAR(N648)</f>
        <v>2019</v>
      </c>
      <c r="P648" s="324">
        <f>MONTH(N648)</f>
        <v>11</v>
      </c>
      <c r="Q648" s="325" t="str">
        <f>IF(P648&gt;9,CONCATENATE(O648,P648),CONCATENATE(O648,"0",P648))</f>
        <v>201911</v>
      </c>
      <c r="R648" s="311">
        <v>0</v>
      </c>
      <c r="S648" s="326">
        <v>0</v>
      </c>
      <c r="T648" s="326">
        <v>0</v>
      </c>
      <c r="U648" s="415"/>
      <c r="V648" s="306"/>
      <c r="W648" s="305"/>
      <c r="X648" s="306"/>
      <c r="Y64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8" s="352"/>
      <c r="AA648" s="306"/>
      <c r="AB648" s="306"/>
      <c r="AC648" s="306"/>
      <c r="AD648" s="306"/>
      <c r="AE648" s="306"/>
      <c r="AF648" s="306"/>
      <c r="AG648" s="306"/>
      <c r="AH648" s="306"/>
      <c r="AI648" s="306"/>
      <c r="AJ648" s="306"/>
      <c r="AK648" s="306"/>
      <c r="AL648" s="306"/>
      <c r="AM648" s="306"/>
      <c r="AN648" s="306"/>
      <c r="AO648" s="306"/>
      <c r="AP648" s="306"/>
      <c r="AQ648" s="306"/>
      <c r="AR648" s="306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</row>
    <row r="649" spans="1:100" s="8" customFormat="1" ht="38.25" customHeight="1" x14ac:dyDescent="0.2">
      <c r="A649" s="329" t="s">
        <v>1737</v>
      </c>
      <c r="B649" s="329" t="s">
        <v>309</v>
      </c>
      <c r="C649" s="320" t="s">
        <v>294</v>
      </c>
      <c r="D649" s="316" t="s">
        <v>920</v>
      </c>
      <c r="E649" s="329" t="s">
        <v>740</v>
      </c>
      <c r="F649" s="317" t="s">
        <v>741</v>
      </c>
      <c r="G649" s="423" t="s">
        <v>742</v>
      </c>
      <c r="H649" s="423" t="s">
        <v>743</v>
      </c>
      <c r="I649" s="383">
        <v>1669730</v>
      </c>
      <c r="J649" s="335">
        <f>-K2459/0.0833333333333333</f>
        <v>0</v>
      </c>
      <c r="K649" s="335"/>
      <c r="L649" s="318">
        <v>42676</v>
      </c>
      <c r="M649" s="318">
        <v>42705</v>
      </c>
      <c r="N649" s="318">
        <v>43799</v>
      </c>
      <c r="O649" s="336">
        <f>YEAR(N649)</f>
        <v>2019</v>
      </c>
      <c r="P649" s="324">
        <f>MONTH(N649)</f>
        <v>11</v>
      </c>
      <c r="Q649" s="337" t="str">
        <f>IF(P649&gt;9,CONCATENATE(O649,P649),CONCATENATE(O649,"0",P649))</f>
        <v>201911</v>
      </c>
      <c r="R649" s="311">
        <v>0</v>
      </c>
      <c r="S649" s="338">
        <v>0.2</v>
      </c>
      <c r="T649" s="338">
        <v>0.1</v>
      </c>
      <c r="U649" s="423"/>
      <c r="V649" s="306"/>
      <c r="W649" s="305"/>
      <c r="X649" s="306"/>
      <c r="Y64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9" s="305"/>
      <c r="AA649" s="305"/>
      <c r="AB649" s="305"/>
      <c r="AC649" s="305"/>
      <c r="AD649" s="305"/>
      <c r="AE649" s="305"/>
      <c r="AF649" s="305"/>
      <c r="AG649" s="305"/>
      <c r="AH649" s="305"/>
      <c r="AI649" s="305"/>
      <c r="AJ649" s="305"/>
      <c r="AK649" s="305"/>
      <c r="AL649" s="305"/>
      <c r="AM649" s="305"/>
      <c r="AN649" s="305"/>
      <c r="AO649" s="305"/>
      <c r="AP649" s="305"/>
      <c r="AQ649" s="305"/>
      <c r="AR649" s="306"/>
    </row>
    <row r="650" spans="1:100" s="8" customFormat="1" ht="38.25" customHeight="1" x14ac:dyDescent="0.2">
      <c r="A650" s="319" t="s">
        <v>1737</v>
      </c>
      <c r="B650" s="329"/>
      <c r="C650" s="320"/>
      <c r="D650" s="327" t="s">
        <v>2356</v>
      </c>
      <c r="E650" s="329" t="s">
        <v>115</v>
      </c>
      <c r="F650" s="317" t="s">
        <v>2355</v>
      </c>
      <c r="G650" s="423" t="s">
        <v>2357</v>
      </c>
      <c r="H650" s="423" t="s">
        <v>2358</v>
      </c>
      <c r="I650" s="383">
        <v>172500</v>
      </c>
      <c r="J650" s="335">
        <f>-K2550/0.0833333333333333</f>
        <v>0</v>
      </c>
      <c r="K650" s="335"/>
      <c r="L650" s="318">
        <v>43593</v>
      </c>
      <c r="M650" s="318">
        <v>43556</v>
      </c>
      <c r="N650" s="318">
        <v>43799</v>
      </c>
      <c r="O650" s="336">
        <f>YEAR(N650)</f>
        <v>2019</v>
      </c>
      <c r="P650" s="324">
        <f>MONTH(N650)</f>
        <v>11</v>
      </c>
      <c r="Q650" s="337" t="str">
        <f>IF(P650&gt;9,CONCATENATE(O650,P650),CONCATENATE(O650,"0",P650))</f>
        <v>201911</v>
      </c>
      <c r="R650" s="311">
        <v>0</v>
      </c>
      <c r="S650" s="338">
        <v>0</v>
      </c>
      <c r="T650" s="338">
        <v>0</v>
      </c>
      <c r="U650" s="423"/>
      <c r="V650" s="305"/>
      <c r="W650" s="305"/>
      <c r="X650" s="305"/>
      <c r="Y65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0" s="352"/>
      <c r="AA650" s="306"/>
      <c r="AB650" s="306"/>
      <c r="AC650" s="306"/>
      <c r="AD650" s="306"/>
      <c r="AE650" s="306"/>
      <c r="AF650" s="306"/>
      <c r="AG650" s="306"/>
      <c r="AH650" s="306"/>
      <c r="AI650" s="306"/>
      <c r="AJ650" s="306"/>
      <c r="AK650" s="306"/>
      <c r="AL650" s="306"/>
      <c r="AM650" s="306"/>
      <c r="AN650" s="306"/>
      <c r="AO650" s="306"/>
      <c r="AP650" s="306"/>
      <c r="AQ650" s="306"/>
      <c r="AR650" s="306"/>
    </row>
    <row r="651" spans="1:100" s="7" customFormat="1" ht="38.25" customHeight="1" x14ac:dyDescent="0.2">
      <c r="A651" s="319" t="s">
        <v>1737</v>
      </c>
      <c r="B651" s="329"/>
      <c r="C651" s="320"/>
      <c r="D651" s="327" t="s">
        <v>2354</v>
      </c>
      <c r="E651" s="329" t="s">
        <v>115</v>
      </c>
      <c r="F651" s="317" t="s">
        <v>2355</v>
      </c>
      <c r="G651" s="423" t="s">
        <v>2357</v>
      </c>
      <c r="H651" s="423" t="s">
        <v>1452</v>
      </c>
      <c r="I651" s="383">
        <v>472500</v>
      </c>
      <c r="J651" s="335">
        <f>-K2549/0.0833333333333333</f>
        <v>0</v>
      </c>
      <c r="K651" s="335"/>
      <c r="L651" s="318">
        <v>43593</v>
      </c>
      <c r="M651" s="318">
        <v>43556</v>
      </c>
      <c r="N651" s="318">
        <v>43799</v>
      </c>
      <c r="O651" s="336">
        <f>YEAR(N651)</f>
        <v>2019</v>
      </c>
      <c r="P651" s="324">
        <f>MONTH(N651)</f>
        <v>11</v>
      </c>
      <c r="Q651" s="337" t="str">
        <f>IF(P651&gt;9,CONCATENATE(O651,P651),CONCATENATE(O651,"0",P651))</f>
        <v>201911</v>
      </c>
      <c r="R651" s="311">
        <v>0</v>
      </c>
      <c r="S651" s="338">
        <v>0</v>
      </c>
      <c r="T651" s="338">
        <v>0</v>
      </c>
      <c r="U651" s="423"/>
      <c r="V651" s="305"/>
      <c r="W651" s="305"/>
      <c r="X651" s="305"/>
      <c r="Y65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1" s="352"/>
      <c r="AA651" s="306"/>
      <c r="AB651" s="306"/>
      <c r="AC651" s="306"/>
      <c r="AD651" s="306"/>
      <c r="AE651" s="306"/>
      <c r="AF651" s="306"/>
      <c r="AG651" s="306"/>
      <c r="AH651" s="306"/>
      <c r="AI651" s="306"/>
      <c r="AJ651" s="306"/>
      <c r="AK651" s="306"/>
      <c r="AL651" s="306"/>
      <c r="AM651" s="306"/>
      <c r="AN651" s="306"/>
      <c r="AO651" s="306"/>
      <c r="AP651" s="306"/>
      <c r="AQ651" s="306"/>
      <c r="AR651" s="306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</row>
    <row r="652" spans="1:100" s="8" customFormat="1" ht="38.25" customHeight="1" x14ac:dyDescent="0.2">
      <c r="A652" s="319" t="s">
        <v>1737</v>
      </c>
      <c r="B652" s="319" t="s">
        <v>292</v>
      </c>
      <c r="C652" s="340" t="s">
        <v>294</v>
      </c>
      <c r="D652" s="316" t="s">
        <v>633</v>
      </c>
      <c r="E652" s="319" t="s">
        <v>112</v>
      </c>
      <c r="F652" s="277" t="s">
        <v>370</v>
      </c>
      <c r="G652" s="416" t="s">
        <v>371</v>
      </c>
      <c r="H652" s="416" t="s">
        <v>372</v>
      </c>
      <c r="I652" s="381">
        <v>450000</v>
      </c>
      <c r="J652" s="278">
        <f>-K2221/0.0833333333333333</f>
        <v>0</v>
      </c>
      <c r="K652" s="278"/>
      <c r="L652" s="322">
        <v>43579</v>
      </c>
      <c r="M652" s="322">
        <v>43586</v>
      </c>
      <c r="N652" s="274">
        <v>43799</v>
      </c>
      <c r="O652" s="294">
        <f>YEAR(N652)</f>
        <v>2019</v>
      </c>
      <c r="P652" s="294">
        <f>MONTH(N652)</f>
        <v>11</v>
      </c>
      <c r="Q652" s="286" t="str">
        <f>IF(P652&gt;9,CONCATENATE(O652,P652),CONCATENATE(O652,"0",P652))</f>
        <v>201911</v>
      </c>
      <c r="R652" s="275">
        <v>0</v>
      </c>
      <c r="S652" s="281">
        <v>0</v>
      </c>
      <c r="T652" s="281">
        <v>0</v>
      </c>
      <c r="U652" s="417"/>
      <c r="V652" s="315"/>
      <c r="W652" s="313"/>
      <c r="X652" s="315"/>
      <c r="Y65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2" s="305"/>
      <c r="AA652" s="305"/>
      <c r="AB652" s="305"/>
      <c r="AC652" s="305"/>
      <c r="AD652" s="305"/>
      <c r="AE652" s="305"/>
      <c r="AF652" s="305"/>
      <c r="AG652" s="305"/>
      <c r="AH652" s="305"/>
      <c r="AI652" s="305"/>
      <c r="AJ652" s="305"/>
      <c r="AK652" s="305"/>
      <c r="AL652" s="305"/>
      <c r="AM652" s="305"/>
      <c r="AN652" s="305"/>
      <c r="AO652" s="305"/>
      <c r="AP652" s="305"/>
      <c r="AQ652" s="305"/>
      <c r="AR652" s="306"/>
    </row>
    <row r="653" spans="1:100" s="8" customFormat="1" ht="38.25" customHeight="1" x14ac:dyDescent="0.2">
      <c r="A653" s="329" t="s">
        <v>1737</v>
      </c>
      <c r="B653" s="328"/>
      <c r="C653" s="320"/>
      <c r="D653" s="327" t="s">
        <v>1879</v>
      </c>
      <c r="E653" s="314" t="s">
        <v>112</v>
      </c>
      <c r="F653" s="312" t="s">
        <v>1880</v>
      </c>
      <c r="G653" s="415" t="s">
        <v>1881</v>
      </c>
      <c r="H653" s="415" t="s">
        <v>28</v>
      </c>
      <c r="I653" s="379">
        <v>900000</v>
      </c>
      <c r="J653" s="321">
        <f>-K2398/0.0833333333333333</f>
        <v>0</v>
      </c>
      <c r="K653" s="321"/>
      <c r="L653" s="322">
        <v>43446</v>
      </c>
      <c r="M653" s="322">
        <v>43435</v>
      </c>
      <c r="N653" s="323">
        <v>43799</v>
      </c>
      <c r="O653" s="324">
        <f>YEAR(N653)</f>
        <v>2019</v>
      </c>
      <c r="P653" s="324">
        <f>MONTH(N653)</f>
        <v>11</v>
      </c>
      <c r="Q653" s="325" t="str">
        <f>IF(P653&gt;9,CONCATENATE(O653,P653),CONCATENATE(O653,"0",P653))</f>
        <v>201911</v>
      </c>
      <c r="R653" s="311" t="s">
        <v>278</v>
      </c>
      <c r="S653" s="326">
        <v>0</v>
      </c>
      <c r="T653" s="326">
        <v>0</v>
      </c>
      <c r="U653" s="415"/>
      <c r="V653" s="306"/>
      <c r="W653" s="306"/>
      <c r="X653" s="306"/>
      <c r="Y65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3" s="352"/>
      <c r="AA653" s="305"/>
      <c r="AB653" s="305"/>
      <c r="AC653" s="305"/>
      <c r="AD653" s="305"/>
      <c r="AE653" s="305"/>
      <c r="AF653" s="305"/>
      <c r="AG653" s="305"/>
      <c r="AH653" s="305"/>
      <c r="AI653" s="305"/>
      <c r="AJ653" s="305"/>
      <c r="AK653" s="305"/>
      <c r="AL653" s="305"/>
      <c r="AM653" s="305"/>
      <c r="AN653" s="305"/>
      <c r="AO653" s="305"/>
      <c r="AP653" s="305"/>
      <c r="AQ653" s="305"/>
      <c r="AR653" s="306"/>
    </row>
    <row r="654" spans="1:100" s="8" customFormat="1" ht="38.25" customHeight="1" x14ac:dyDescent="0.2">
      <c r="A654" s="329" t="s">
        <v>1737</v>
      </c>
      <c r="B654" s="319" t="s">
        <v>292</v>
      </c>
      <c r="C654" s="340" t="s">
        <v>294</v>
      </c>
      <c r="D654" s="327" t="s">
        <v>974</v>
      </c>
      <c r="E654" s="328" t="s">
        <v>117</v>
      </c>
      <c r="F654" s="312" t="s">
        <v>429</v>
      </c>
      <c r="G654" s="416" t="s">
        <v>430</v>
      </c>
      <c r="H654" s="416" t="s">
        <v>431</v>
      </c>
      <c r="I654" s="381">
        <v>360000</v>
      </c>
      <c r="J654" s="278">
        <f>-K2273/0.0833333333333333</f>
        <v>0</v>
      </c>
      <c r="K654" s="278"/>
      <c r="L654" s="279">
        <v>43110</v>
      </c>
      <c r="M654" s="279">
        <v>43070</v>
      </c>
      <c r="N654" s="280">
        <v>43799</v>
      </c>
      <c r="O654" s="349">
        <f>YEAR(N654)</f>
        <v>2019</v>
      </c>
      <c r="P654" s="349">
        <f>MONTH(N654)</f>
        <v>11</v>
      </c>
      <c r="Q654" s="280" t="str">
        <f>IF(P654&gt;9,CONCATENATE(O654,P654),CONCATENATE(O654,"0",P654))</f>
        <v>201911</v>
      </c>
      <c r="R654" s="311" t="s">
        <v>970</v>
      </c>
      <c r="S654" s="281">
        <v>0</v>
      </c>
      <c r="T654" s="281">
        <v>0</v>
      </c>
      <c r="U654" s="417"/>
      <c r="V654" s="375"/>
      <c r="W654" s="376"/>
      <c r="X654" s="375"/>
      <c r="Y65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4" s="354"/>
      <c r="AA654" s="362"/>
      <c r="AB654" s="362"/>
      <c r="AC654" s="362"/>
      <c r="AD654" s="362"/>
      <c r="AE654" s="362"/>
      <c r="AF654" s="362"/>
      <c r="AG654" s="362"/>
      <c r="AH654" s="362"/>
      <c r="AI654" s="362"/>
      <c r="AJ654" s="362"/>
      <c r="AK654" s="362"/>
      <c r="AL654" s="362"/>
      <c r="AM654" s="362"/>
      <c r="AN654" s="362"/>
      <c r="AO654" s="362"/>
      <c r="AP654" s="362"/>
      <c r="AQ654" s="362"/>
      <c r="AR654" s="355"/>
    </row>
    <row r="655" spans="1:100" s="8" customFormat="1" ht="38.25" customHeight="1" x14ac:dyDescent="0.2">
      <c r="A655" s="328" t="s">
        <v>1737</v>
      </c>
      <c r="B655" s="328" t="s">
        <v>293</v>
      </c>
      <c r="C655" s="328" t="s">
        <v>294</v>
      </c>
      <c r="D655" s="297" t="s">
        <v>96</v>
      </c>
      <c r="E655" s="404" t="s">
        <v>126</v>
      </c>
      <c r="F655" s="239" t="s">
        <v>95</v>
      </c>
      <c r="G655" s="425" t="s">
        <v>2674</v>
      </c>
      <c r="H655" s="424" t="s">
        <v>97</v>
      </c>
      <c r="I655" s="381" t="s">
        <v>170</v>
      </c>
      <c r="J655" s="264">
        <f>-K2405/0.0833333333333333</f>
        <v>0</v>
      </c>
      <c r="K655" s="264"/>
      <c r="L655" s="256">
        <v>43719</v>
      </c>
      <c r="M655" s="256">
        <v>43724</v>
      </c>
      <c r="N655" s="257">
        <v>43830</v>
      </c>
      <c r="O655" s="284">
        <f>YEAR(N655)</f>
        <v>2019</v>
      </c>
      <c r="P655" s="284">
        <f>MONTH(N655)</f>
        <v>12</v>
      </c>
      <c r="Q655" s="285" t="str">
        <f>IF(P655&gt;9,CONCATENATE(O655,P655),CONCATENATE(O655,"0",P655))</f>
        <v>201912</v>
      </c>
      <c r="R655" s="235">
        <v>0</v>
      </c>
      <c r="S655" s="245">
        <v>0</v>
      </c>
      <c r="T655" s="245">
        <v>0</v>
      </c>
      <c r="U655" s="437"/>
      <c r="V655" s="304"/>
      <c r="W655" s="302"/>
      <c r="X655" s="304"/>
      <c r="Y655" s="24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5" s="352"/>
      <c r="AA655" s="352"/>
      <c r="AB655" s="306"/>
      <c r="AC655" s="306"/>
      <c r="AD655" s="306"/>
      <c r="AE655" s="306"/>
      <c r="AF655" s="306"/>
      <c r="AG655" s="306"/>
      <c r="AH655" s="306"/>
      <c r="AI655" s="306"/>
      <c r="AJ655" s="306"/>
      <c r="AK655" s="306"/>
      <c r="AL655" s="306"/>
      <c r="AM655" s="306"/>
      <c r="AN655" s="306"/>
      <c r="AO655" s="306"/>
      <c r="AP655" s="306"/>
      <c r="AQ655" s="306"/>
      <c r="AR655" s="306"/>
    </row>
    <row r="656" spans="1:100" s="8" customFormat="1" ht="38.25" customHeight="1" x14ac:dyDescent="0.2">
      <c r="A656" s="329" t="s">
        <v>1737</v>
      </c>
      <c r="B656" s="314" t="s">
        <v>289</v>
      </c>
      <c r="C656" s="340" t="s">
        <v>294</v>
      </c>
      <c r="D656" s="328" t="s">
        <v>1923</v>
      </c>
      <c r="E656" s="314" t="s">
        <v>115</v>
      </c>
      <c r="F656" s="271" t="s">
        <v>736</v>
      </c>
      <c r="G656" s="417" t="s">
        <v>2631</v>
      </c>
      <c r="H656" s="417" t="s">
        <v>737</v>
      </c>
      <c r="I656" s="382">
        <v>3200000</v>
      </c>
      <c r="J656" s="273">
        <f>-K2808/0.0833333333333333</f>
        <v>0</v>
      </c>
      <c r="K656" s="273"/>
      <c r="L656" s="274">
        <v>43684</v>
      </c>
      <c r="M656" s="274">
        <v>42736</v>
      </c>
      <c r="N656" s="274">
        <v>43830</v>
      </c>
      <c r="O656" s="295">
        <f>YEAR(N656)</f>
        <v>2019</v>
      </c>
      <c r="P656" s="294">
        <f>MONTH(N656)</f>
        <v>12</v>
      </c>
      <c r="Q656" s="291" t="str">
        <f>IF(P656&gt;9,CONCATENATE(O656,P656),CONCATENATE(O656,"0",P656))</f>
        <v>201912</v>
      </c>
      <c r="R656" s="275" t="s">
        <v>278</v>
      </c>
      <c r="S656" s="276">
        <v>0</v>
      </c>
      <c r="T656" s="276">
        <v>0</v>
      </c>
      <c r="U656" s="417"/>
      <c r="V656" s="315"/>
      <c r="W656" s="313"/>
      <c r="X656" s="315"/>
      <c r="Y65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6" s="305"/>
      <c r="AA656" s="306"/>
      <c r="AB656" s="306"/>
      <c r="AC656" s="306"/>
      <c r="AD656" s="306"/>
      <c r="AE656" s="306"/>
      <c r="AF656" s="306"/>
      <c r="AG656" s="306"/>
      <c r="AH656" s="306"/>
      <c r="AI656" s="306"/>
      <c r="AJ656" s="306"/>
      <c r="AK656" s="306"/>
      <c r="AL656" s="306"/>
      <c r="AM656" s="306"/>
      <c r="AN656" s="306"/>
      <c r="AO656" s="306"/>
      <c r="AP656" s="306"/>
      <c r="AQ656" s="306"/>
      <c r="AR656" s="306"/>
    </row>
    <row r="657" spans="1:44" s="8" customFormat="1" ht="38.25" customHeight="1" x14ac:dyDescent="0.2">
      <c r="A657" s="319" t="s">
        <v>1737</v>
      </c>
      <c r="B657" s="328"/>
      <c r="C657" s="320"/>
      <c r="D657" s="327" t="s">
        <v>2211</v>
      </c>
      <c r="E657" s="314" t="s">
        <v>112</v>
      </c>
      <c r="F657" s="317" t="s">
        <v>2213</v>
      </c>
      <c r="G657" s="423" t="s">
        <v>2214</v>
      </c>
      <c r="H657" s="423" t="s">
        <v>2215</v>
      </c>
      <c r="I657" s="383">
        <v>10948095</v>
      </c>
      <c r="J657" s="335">
        <f>-K2508/0.0833333333333333</f>
        <v>0</v>
      </c>
      <c r="K657" s="335"/>
      <c r="L657" s="318">
        <v>43558</v>
      </c>
      <c r="M657" s="318">
        <v>43556</v>
      </c>
      <c r="N657" s="318">
        <v>43830</v>
      </c>
      <c r="O657" s="336">
        <f>YEAR(N657)</f>
        <v>2019</v>
      </c>
      <c r="P657" s="324">
        <f>MONTH(N657)</f>
        <v>12</v>
      </c>
      <c r="Q657" s="337" t="str">
        <f>IF(P657&gt;9,CONCATENATE(O657,P657),CONCATENATE(O657,"0",P657))</f>
        <v>201912</v>
      </c>
      <c r="R657" s="311">
        <v>0</v>
      </c>
      <c r="S657" s="338">
        <v>0</v>
      </c>
      <c r="T657" s="338">
        <v>0</v>
      </c>
      <c r="U657" s="415"/>
      <c r="V657" s="306"/>
      <c r="W657" s="305"/>
      <c r="X657" s="306"/>
      <c r="Y65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7" s="352"/>
      <c r="AA657" s="306"/>
      <c r="AB657" s="306"/>
      <c r="AC657" s="306"/>
      <c r="AD657" s="306"/>
      <c r="AE657" s="306"/>
      <c r="AF657" s="306"/>
      <c r="AG657" s="306"/>
      <c r="AH657" s="306"/>
      <c r="AI657" s="306"/>
      <c r="AJ657" s="306"/>
      <c r="AK657" s="306"/>
      <c r="AL657" s="306"/>
      <c r="AM657" s="306"/>
      <c r="AN657" s="306"/>
      <c r="AO657" s="306"/>
      <c r="AP657" s="306"/>
      <c r="AQ657" s="306"/>
      <c r="AR657" s="306"/>
    </row>
    <row r="658" spans="1:44" s="8" customFormat="1" ht="38.25" customHeight="1" x14ac:dyDescent="0.2">
      <c r="A658" s="319" t="s">
        <v>1737</v>
      </c>
      <c r="B658" s="328"/>
      <c r="C658" s="320"/>
      <c r="D658" s="327" t="s">
        <v>1970</v>
      </c>
      <c r="E658" s="328" t="s">
        <v>131</v>
      </c>
      <c r="F658" s="317" t="s">
        <v>1971</v>
      </c>
      <c r="G658" s="423" t="s">
        <v>1972</v>
      </c>
      <c r="H658" s="423" t="s">
        <v>1973</v>
      </c>
      <c r="I658" s="383">
        <v>3993878.15</v>
      </c>
      <c r="J658" s="335">
        <f>-K2432/0.0833333333333333</f>
        <v>0</v>
      </c>
      <c r="K658" s="335"/>
      <c r="L658" s="318">
        <v>43740</v>
      </c>
      <c r="M658" s="318">
        <v>43739</v>
      </c>
      <c r="N658" s="318">
        <v>43830</v>
      </c>
      <c r="O658" s="336">
        <f>YEAR(N658)</f>
        <v>2019</v>
      </c>
      <c r="P658" s="324">
        <f>MONTH(N658)</f>
        <v>12</v>
      </c>
      <c r="Q658" s="337" t="str">
        <f>IF(P658&gt;9,CONCATENATE(O658,P658),CONCATENATE(O658,"0",P658))</f>
        <v>201912</v>
      </c>
      <c r="R658" s="311">
        <v>0</v>
      </c>
      <c r="S658" s="338">
        <v>0.21</v>
      </c>
      <c r="T658" s="338">
        <v>0.06</v>
      </c>
      <c r="U658" s="415"/>
      <c r="V658" s="306"/>
      <c r="W658" s="305"/>
      <c r="X658" s="306"/>
      <c r="Y65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8" s="352"/>
      <c r="AA658" s="306"/>
      <c r="AB658" s="306"/>
      <c r="AC658" s="306"/>
      <c r="AD658" s="306"/>
      <c r="AE658" s="306"/>
      <c r="AF658" s="306"/>
      <c r="AG658" s="306"/>
      <c r="AH658" s="306"/>
      <c r="AI658" s="306"/>
      <c r="AJ658" s="306"/>
      <c r="AK658" s="306"/>
      <c r="AL658" s="306"/>
      <c r="AM658" s="306"/>
      <c r="AN658" s="306"/>
      <c r="AO658" s="306"/>
      <c r="AP658" s="306"/>
      <c r="AQ658" s="306"/>
      <c r="AR658" s="306"/>
    </row>
    <row r="659" spans="1:44" s="8" customFormat="1" ht="38.25" customHeight="1" x14ac:dyDescent="0.2">
      <c r="A659" s="319" t="s">
        <v>1737</v>
      </c>
      <c r="B659" s="319" t="s">
        <v>292</v>
      </c>
      <c r="C659" s="340" t="s">
        <v>294</v>
      </c>
      <c r="D659" s="316" t="s">
        <v>660</v>
      </c>
      <c r="E659" s="319" t="s">
        <v>112</v>
      </c>
      <c r="F659" s="277" t="s">
        <v>25</v>
      </c>
      <c r="G659" s="416" t="s">
        <v>661</v>
      </c>
      <c r="H659" s="422" t="s">
        <v>662</v>
      </c>
      <c r="I659" s="381">
        <v>131043</v>
      </c>
      <c r="J659" s="278">
        <f>-K2264/0.0833333333333333</f>
        <v>0</v>
      </c>
      <c r="K659" s="278"/>
      <c r="L659" s="279">
        <v>43593</v>
      </c>
      <c r="M659" s="279">
        <v>43617</v>
      </c>
      <c r="N659" s="280">
        <v>43830</v>
      </c>
      <c r="O659" s="294">
        <f>YEAR(N659)</f>
        <v>2019</v>
      </c>
      <c r="P659" s="294">
        <f>MONTH(N659)</f>
        <v>12</v>
      </c>
      <c r="Q659" s="286" t="str">
        <f>IF(P659&gt;9,CONCATENATE(O659,P659),CONCATENATE(O659,"0",P659))</f>
        <v>201912</v>
      </c>
      <c r="R659" s="275">
        <v>0</v>
      </c>
      <c r="S659" s="281">
        <v>0</v>
      </c>
      <c r="T659" s="281">
        <v>0</v>
      </c>
      <c r="U659" s="416"/>
      <c r="V659" s="315"/>
      <c r="W659" s="315"/>
      <c r="X659" s="315"/>
      <c r="Y65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9" s="332"/>
      <c r="AA659" s="313"/>
      <c r="AB659" s="313"/>
      <c r="AC659" s="313"/>
      <c r="AD659" s="313"/>
      <c r="AE659" s="313"/>
      <c r="AF659" s="313"/>
      <c r="AG659" s="313"/>
      <c r="AH659" s="313"/>
      <c r="AI659" s="313"/>
      <c r="AJ659" s="313"/>
      <c r="AK659" s="313"/>
      <c r="AL659" s="313"/>
      <c r="AM659" s="313"/>
      <c r="AN659" s="313"/>
      <c r="AO659" s="313"/>
      <c r="AP659" s="313"/>
      <c r="AQ659" s="313"/>
      <c r="AR659" s="306"/>
    </row>
    <row r="660" spans="1:44" s="8" customFormat="1" ht="38.25" customHeight="1" x14ac:dyDescent="0.2">
      <c r="A660" s="319" t="s">
        <v>1737</v>
      </c>
      <c r="B660" s="328"/>
      <c r="C660" s="320"/>
      <c r="D660" s="327" t="s">
        <v>1981</v>
      </c>
      <c r="E660" s="328" t="s">
        <v>131</v>
      </c>
      <c r="F660" s="317" t="s">
        <v>25</v>
      </c>
      <c r="G660" s="423" t="s">
        <v>1982</v>
      </c>
      <c r="H660" s="423" t="s">
        <v>1983</v>
      </c>
      <c r="I660" s="383">
        <v>298764.45</v>
      </c>
      <c r="J660" s="335">
        <f>-K2432/0.0833333333333333</f>
        <v>0</v>
      </c>
      <c r="K660" s="335"/>
      <c r="L660" s="318">
        <v>43481</v>
      </c>
      <c r="M660" s="318">
        <v>43477</v>
      </c>
      <c r="N660" s="318">
        <v>43841</v>
      </c>
      <c r="O660" s="336">
        <f>YEAR(N660)</f>
        <v>2020</v>
      </c>
      <c r="P660" s="324">
        <f>MONTH(N660)</f>
        <v>1</v>
      </c>
      <c r="Q660" s="337" t="str">
        <f>IF(P660&gt;9,CONCATENATE(O660,P660),CONCATENATE(O660,"0",P660))</f>
        <v>202001</v>
      </c>
      <c r="R660" s="311" t="s">
        <v>179</v>
      </c>
      <c r="S660" s="338">
        <v>0</v>
      </c>
      <c r="T660" s="338">
        <v>0</v>
      </c>
      <c r="U660" s="415"/>
      <c r="V660" s="306"/>
      <c r="W660" s="305"/>
      <c r="X660" s="306"/>
      <c r="Y66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0" s="352"/>
      <c r="AA660" s="306"/>
      <c r="AB660" s="306"/>
      <c r="AC660" s="306"/>
      <c r="AD660" s="306"/>
      <c r="AE660" s="306"/>
      <c r="AF660" s="306"/>
      <c r="AG660" s="306"/>
      <c r="AH660" s="306"/>
      <c r="AI660" s="306"/>
      <c r="AJ660" s="306"/>
      <c r="AK660" s="306"/>
      <c r="AL660" s="306"/>
      <c r="AM660" s="306"/>
      <c r="AN660" s="306"/>
      <c r="AO660" s="306"/>
      <c r="AP660" s="306"/>
      <c r="AQ660" s="306"/>
      <c r="AR660" s="306"/>
    </row>
    <row r="661" spans="1:44" s="8" customFormat="1" ht="38.25" customHeight="1" x14ac:dyDescent="0.2">
      <c r="A661" s="319" t="s">
        <v>1737</v>
      </c>
      <c r="B661" s="328"/>
      <c r="C661" s="320"/>
      <c r="D661" s="328" t="s">
        <v>2264</v>
      </c>
      <c r="E661" s="328" t="s">
        <v>131</v>
      </c>
      <c r="F661" s="312" t="s">
        <v>25</v>
      </c>
      <c r="G661" s="415" t="s">
        <v>2265</v>
      </c>
      <c r="H661" s="415" t="s">
        <v>505</v>
      </c>
      <c r="I661" s="379">
        <v>103335</v>
      </c>
      <c r="J661" s="321">
        <f>-K2527/0.0833333333333333</f>
        <v>0</v>
      </c>
      <c r="K661" s="321"/>
      <c r="L661" s="322">
        <v>43572</v>
      </c>
      <c r="M661" s="322">
        <v>43525</v>
      </c>
      <c r="N661" s="323">
        <v>43889</v>
      </c>
      <c r="O661" s="324">
        <f>YEAR(N661)</f>
        <v>2020</v>
      </c>
      <c r="P661" s="324">
        <f>MONTH(N661)</f>
        <v>2</v>
      </c>
      <c r="Q661" s="325" t="str">
        <f>IF(P661&gt;9,CONCATENATE(O661,P661),CONCATENATE(O661,"0",P661))</f>
        <v>202002</v>
      </c>
      <c r="R661" s="311">
        <v>0</v>
      </c>
      <c r="S661" s="326">
        <v>0</v>
      </c>
      <c r="T661" s="326">
        <v>0</v>
      </c>
      <c r="U661" s="415"/>
      <c r="V661" s="306"/>
      <c r="W661" s="305"/>
      <c r="X661" s="306"/>
      <c r="Y66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1" s="352"/>
      <c r="AA661" s="305"/>
      <c r="AB661" s="305"/>
      <c r="AC661" s="305"/>
      <c r="AD661" s="305"/>
      <c r="AE661" s="305"/>
      <c r="AF661" s="305"/>
      <c r="AG661" s="305"/>
      <c r="AH661" s="305"/>
      <c r="AI661" s="305"/>
      <c r="AJ661" s="305"/>
      <c r="AK661" s="305"/>
      <c r="AL661" s="305"/>
      <c r="AM661" s="305"/>
      <c r="AN661" s="305"/>
      <c r="AO661" s="305"/>
      <c r="AP661" s="305"/>
      <c r="AQ661" s="305"/>
      <c r="AR661" s="306"/>
    </row>
    <row r="662" spans="1:44" s="8" customFormat="1" ht="38.25" customHeight="1" x14ac:dyDescent="0.2">
      <c r="A662" s="328" t="s">
        <v>1737</v>
      </c>
      <c r="B662" s="328"/>
      <c r="C662" s="320"/>
      <c r="D662" s="327" t="s">
        <v>2754</v>
      </c>
      <c r="E662" s="328" t="s">
        <v>115</v>
      </c>
      <c r="F662" s="312" t="s">
        <v>25</v>
      </c>
      <c r="G662" s="415" t="s">
        <v>2755</v>
      </c>
      <c r="H662" s="415" t="s">
        <v>2756</v>
      </c>
      <c r="I662" s="379">
        <v>47508.58</v>
      </c>
      <c r="J662" s="321">
        <f>-K2675/0.0833333333333333</f>
        <v>0</v>
      </c>
      <c r="K662" s="321"/>
      <c r="L662" s="322">
        <v>43642</v>
      </c>
      <c r="M662" s="322">
        <v>43642</v>
      </c>
      <c r="N662" s="323">
        <v>43890</v>
      </c>
      <c r="O662" s="333">
        <f>YEAR(N662)</f>
        <v>2020</v>
      </c>
      <c r="P662" s="458">
        <f>MONTH(N662)</f>
        <v>2</v>
      </c>
      <c r="Q662" s="459" t="str">
        <f>IF(P662&gt;9,CONCATENATE(O662,P662),CONCATENATE(O662,"0",P662))</f>
        <v>202002</v>
      </c>
      <c r="R662" s="311">
        <v>0</v>
      </c>
      <c r="S662" s="326">
        <v>0</v>
      </c>
      <c r="T662" s="326">
        <v>0</v>
      </c>
      <c r="U662" s="415"/>
      <c r="V662" s="305"/>
      <c r="W662" s="305"/>
      <c r="X662" s="305"/>
      <c r="Y66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2" s="352"/>
      <c r="AA662" s="305"/>
      <c r="AB662" s="305"/>
      <c r="AC662" s="305"/>
      <c r="AD662" s="305"/>
      <c r="AE662" s="305"/>
      <c r="AF662" s="305"/>
      <c r="AG662" s="305"/>
      <c r="AH662" s="305"/>
      <c r="AI662" s="305"/>
      <c r="AJ662" s="305"/>
      <c r="AK662" s="305"/>
      <c r="AL662" s="305"/>
      <c r="AM662" s="305"/>
      <c r="AN662" s="305"/>
      <c r="AO662" s="305"/>
      <c r="AP662" s="305"/>
      <c r="AQ662" s="305"/>
      <c r="AR662" s="305"/>
    </row>
    <row r="663" spans="1:44" s="8" customFormat="1" ht="38.25" customHeight="1" x14ac:dyDescent="0.2">
      <c r="A663" s="319" t="s">
        <v>1737</v>
      </c>
      <c r="B663" s="329"/>
      <c r="C663" s="320"/>
      <c r="D663" s="327" t="s">
        <v>2346</v>
      </c>
      <c r="E663" s="329" t="s">
        <v>112</v>
      </c>
      <c r="F663" s="317" t="s">
        <v>20</v>
      </c>
      <c r="G663" s="423" t="s">
        <v>2347</v>
      </c>
      <c r="H663" s="423" t="s">
        <v>2348</v>
      </c>
      <c r="I663" s="383">
        <v>294284.84999999998</v>
      </c>
      <c r="J663" s="335">
        <f>-K2559/0.0833333333333333</f>
        <v>0</v>
      </c>
      <c r="K663" s="335"/>
      <c r="L663" s="318">
        <v>43593</v>
      </c>
      <c r="M663" s="318">
        <v>43526</v>
      </c>
      <c r="N663" s="318">
        <v>43891</v>
      </c>
      <c r="O663" s="336">
        <f>YEAR(N663)</f>
        <v>2020</v>
      </c>
      <c r="P663" s="324">
        <f>MONTH(N663)</f>
        <v>3</v>
      </c>
      <c r="Q663" s="337" t="str">
        <f>IF(P663&gt;9,CONCATENATE(O663,P663),CONCATENATE(O663,"0",P663))</f>
        <v>202003</v>
      </c>
      <c r="R663" s="311" t="s">
        <v>162</v>
      </c>
      <c r="S663" s="338">
        <v>0</v>
      </c>
      <c r="T663" s="338">
        <v>0</v>
      </c>
      <c r="U663" s="423"/>
      <c r="V663" s="305"/>
      <c r="W663" s="305"/>
      <c r="X663" s="305"/>
      <c r="Y66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3" s="352"/>
      <c r="AA663" s="306"/>
      <c r="AB663" s="306"/>
      <c r="AC663" s="306"/>
      <c r="AD663" s="306"/>
      <c r="AE663" s="306"/>
      <c r="AF663" s="306"/>
      <c r="AG663" s="306"/>
      <c r="AH663" s="306"/>
      <c r="AI663" s="306"/>
      <c r="AJ663" s="306"/>
      <c r="AK663" s="306"/>
      <c r="AL663" s="306"/>
      <c r="AM663" s="306"/>
      <c r="AN663" s="306"/>
      <c r="AO663" s="306"/>
      <c r="AP663" s="306"/>
      <c r="AQ663" s="306"/>
      <c r="AR663" s="306"/>
    </row>
    <row r="664" spans="1:44" s="8" customFormat="1" ht="38.25" customHeight="1" x14ac:dyDescent="0.2">
      <c r="A664" s="319" t="s">
        <v>1737</v>
      </c>
      <c r="B664" s="319" t="s">
        <v>292</v>
      </c>
      <c r="C664" s="340" t="s">
        <v>294</v>
      </c>
      <c r="D664" s="316" t="s">
        <v>711</v>
      </c>
      <c r="E664" s="314" t="s">
        <v>112</v>
      </c>
      <c r="F664" s="271" t="s">
        <v>25</v>
      </c>
      <c r="G664" s="423" t="s">
        <v>1225</v>
      </c>
      <c r="H664" s="423" t="s">
        <v>2298</v>
      </c>
      <c r="I664" s="382">
        <v>179551.19</v>
      </c>
      <c r="J664" s="273">
        <f>-K2207/0.0833333333333333</f>
        <v>0</v>
      </c>
      <c r="K664" s="273"/>
      <c r="L664" s="274">
        <v>43586</v>
      </c>
      <c r="M664" s="274">
        <v>43586</v>
      </c>
      <c r="N664" s="274">
        <v>43900</v>
      </c>
      <c r="O664" s="295">
        <f>YEAR(N664)</f>
        <v>2020</v>
      </c>
      <c r="P664" s="294">
        <f>MONTH(N664)</f>
        <v>3</v>
      </c>
      <c r="Q664" s="291" t="str">
        <f>IF(P664&gt;9,CONCATENATE(O664,P664),CONCATENATE(O664,"0",P664))</f>
        <v>202003</v>
      </c>
      <c r="R664" s="311" t="s">
        <v>1848</v>
      </c>
      <c r="S664" s="276">
        <v>0</v>
      </c>
      <c r="T664" s="276">
        <v>0</v>
      </c>
      <c r="U664" s="416"/>
      <c r="V664" s="315"/>
      <c r="W664" s="313"/>
      <c r="X664" s="315"/>
      <c r="Y66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4" s="332"/>
      <c r="AA664" s="315"/>
      <c r="AB664" s="315"/>
      <c r="AC664" s="315"/>
      <c r="AD664" s="315"/>
      <c r="AE664" s="315"/>
      <c r="AF664" s="315"/>
      <c r="AG664" s="315"/>
      <c r="AH664" s="315"/>
      <c r="AI664" s="315"/>
      <c r="AJ664" s="315"/>
      <c r="AK664" s="315"/>
      <c r="AL664" s="315"/>
      <c r="AM664" s="315"/>
      <c r="AN664" s="315"/>
      <c r="AO664" s="315"/>
      <c r="AP664" s="315"/>
      <c r="AQ664" s="315"/>
      <c r="AR664" s="306"/>
    </row>
    <row r="665" spans="1:44" s="8" customFormat="1" ht="38.25" customHeight="1" x14ac:dyDescent="0.2">
      <c r="A665" s="329" t="s">
        <v>1737</v>
      </c>
      <c r="B665" s="328" t="s">
        <v>292</v>
      </c>
      <c r="C665" s="320" t="s">
        <v>294</v>
      </c>
      <c r="D665" s="443" t="s">
        <v>1121</v>
      </c>
      <c r="E665" s="328" t="s">
        <v>117</v>
      </c>
      <c r="F665" s="312" t="s">
        <v>469</v>
      </c>
      <c r="G665" s="415" t="s">
        <v>470</v>
      </c>
      <c r="H665" s="415" t="s">
        <v>207</v>
      </c>
      <c r="I665" s="379">
        <v>3000000</v>
      </c>
      <c r="J665" s="321">
        <f>-K2259/0.0833333333333333</f>
        <v>0</v>
      </c>
      <c r="K665" s="321"/>
      <c r="L665" s="322">
        <v>43180</v>
      </c>
      <c r="M665" s="322">
        <v>43170</v>
      </c>
      <c r="N665" s="323">
        <v>43900</v>
      </c>
      <c r="O665" s="324">
        <f>YEAR(N665)</f>
        <v>2020</v>
      </c>
      <c r="P665" s="324">
        <f>MONTH(N665)</f>
        <v>3</v>
      </c>
      <c r="Q665" s="325" t="str">
        <f>IF(P665&gt;9,CONCATENATE(O665,P665),CONCATENATE(O665,"0",P665))</f>
        <v>202003</v>
      </c>
      <c r="R665" s="311">
        <v>0</v>
      </c>
      <c r="S665" s="326">
        <v>0</v>
      </c>
      <c r="T665" s="326">
        <v>0.02</v>
      </c>
      <c r="U665" s="423"/>
      <c r="V665" s="306"/>
      <c r="W665" s="305"/>
      <c r="X665" s="306"/>
      <c r="Y66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5" s="305"/>
      <c r="AA665" s="305"/>
      <c r="AB665" s="305"/>
      <c r="AC665" s="305"/>
      <c r="AD665" s="305"/>
      <c r="AE665" s="305"/>
      <c r="AF665" s="305"/>
      <c r="AG665" s="305"/>
      <c r="AH665" s="305"/>
      <c r="AI665" s="305"/>
      <c r="AJ665" s="305"/>
      <c r="AK665" s="305"/>
      <c r="AL665" s="305"/>
      <c r="AM665" s="305"/>
      <c r="AN665" s="305"/>
      <c r="AO665" s="305"/>
      <c r="AP665" s="305"/>
      <c r="AQ665" s="305"/>
      <c r="AR665" s="305"/>
    </row>
    <row r="666" spans="1:44" s="8" customFormat="1" ht="38.25" customHeight="1" x14ac:dyDescent="0.2">
      <c r="A666" s="319" t="s">
        <v>1737</v>
      </c>
      <c r="B666" s="328" t="s">
        <v>292</v>
      </c>
      <c r="C666" s="340" t="s">
        <v>294</v>
      </c>
      <c r="D666" s="327" t="s">
        <v>613</v>
      </c>
      <c r="E666" s="319" t="s">
        <v>112</v>
      </c>
      <c r="F666" s="277" t="s">
        <v>336</v>
      </c>
      <c r="G666" s="416" t="s">
        <v>76</v>
      </c>
      <c r="H666" s="416" t="s">
        <v>31</v>
      </c>
      <c r="I666" s="381">
        <v>450000</v>
      </c>
      <c r="J666" s="278">
        <f>-K2774/0.0833333333333333</f>
        <v>0</v>
      </c>
      <c r="K666" s="278"/>
      <c r="L666" s="279">
        <v>43733</v>
      </c>
      <c r="M666" s="279">
        <v>43726</v>
      </c>
      <c r="N666" s="279">
        <v>43907</v>
      </c>
      <c r="O666" s="296">
        <f>YEAR(N666)</f>
        <v>2020</v>
      </c>
      <c r="P666" s="294">
        <f>MONTH(N666)</f>
        <v>3</v>
      </c>
      <c r="Q666" s="292" t="str">
        <f>IF(P666&gt;9,CONCATENATE(O666,P666),CONCATENATE(O666,"0",P666))</f>
        <v>202003</v>
      </c>
      <c r="R666" s="275">
        <v>0</v>
      </c>
      <c r="S666" s="281">
        <v>0</v>
      </c>
      <c r="T666" s="281">
        <v>0</v>
      </c>
      <c r="U666" s="423"/>
      <c r="V666" s="313"/>
      <c r="W666" s="313"/>
      <c r="X666" s="313"/>
      <c r="Y66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6" s="352"/>
      <c r="AA666" s="305"/>
      <c r="AB666" s="305"/>
      <c r="AC666" s="305"/>
      <c r="AD666" s="305"/>
      <c r="AE666" s="305"/>
      <c r="AF666" s="305"/>
      <c r="AG666" s="305"/>
      <c r="AH666" s="305"/>
      <c r="AI666" s="305"/>
      <c r="AJ666" s="305"/>
      <c r="AK666" s="305"/>
      <c r="AL666" s="305"/>
      <c r="AM666" s="305"/>
      <c r="AN666" s="305"/>
      <c r="AO666" s="305"/>
      <c r="AP666" s="305"/>
      <c r="AQ666" s="305"/>
      <c r="AR666" s="306"/>
    </row>
    <row r="667" spans="1:44" s="8" customFormat="1" ht="38.25" customHeight="1" x14ac:dyDescent="0.2">
      <c r="A667" s="319" t="s">
        <v>1737</v>
      </c>
      <c r="B667" s="328"/>
      <c r="C667" s="320"/>
      <c r="D667" s="327" t="s">
        <v>2053</v>
      </c>
      <c r="E667" s="314" t="s">
        <v>112</v>
      </c>
      <c r="F667" s="317" t="s">
        <v>2212</v>
      </c>
      <c r="G667" s="423" t="s">
        <v>2054</v>
      </c>
      <c r="H667" s="423" t="s">
        <v>2055</v>
      </c>
      <c r="I667" s="383">
        <v>6930640</v>
      </c>
      <c r="J667" s="335">
        <f>-K2470/0.0833333333333333</f>
        <v>0</v>
      </c>
      <c r="K667" s="335"/>
      <c r="L667" s="318">
        <v>43726</v>
      </c>
      <c r="M667" s="318">
        <v>43709</v>
      </c>
      <c r="N667" s="318">
        <v>43911</v>
      </c>
      <c r="O667" s="336">
        <f>YEAR(N667)</f>
        <v>2020</v>
      </c>
      <c r="P667" s="324">
        <f>MONTH(N667)</f>
        <v>3</v>
      </c>
      <c r="Q667" s="337" t="str">
        <f>IF(P667&gt;9,CONCATENATE(O667,P667),CONCATENATE(O667,"0",P667))</f>
        <v>202003</v>
      </c>
      <c r="R667" s="311">
        <v>0</v>
      </c>
      <c r="S667" s="338">
        <v>0</v>
      </c>
      <c r="T667" s="338">
        <v>0</v>
      </c>
      <c r="U667" s="415"/>
      <c r="V667" s="306"/>
      <c r="W667" s="305"/>
      <c r="X667" s="306"/>
      <c r="Y66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7" s="352"/>
      <c r="AA667" s="306"/>
      <c r="AB667" s="306"/>
      <c r="AC667" s="306"/>
      <c r="AD667" s="306"/>
      <c r="AE667" s="306"/>
      <c r="AF667" s="306"/>
      <c r="AG667" s="306"/>
      <c r="AH667" s="306"/>
      <c r="AI667" s="306"/>
      <c r="AJ667" s="306"/>
      <c r="AK667" s="306"/>
      <c r="AL667" s="306"/>
      <c r="AM667" s="306"/>
      <c r="AN667" s="306"/>
      <c r="AO667" s="306"/>
      <c r="AP667" s="306"/>
      <c r="AQ667" s="306"/>
      <c r="AR667" s="306"/>
    </row>
    <row r="668" spans="1:44" s="8" customFormat="1" ht="38.25" customHeight="1" x14ac:dyDescent="0.2">
      <c r="A668" s="319" t="s">
        <v>1737</v>
      </c>
      <c r="B668" s="328"/>
      <c r="C668" s="320"/>
      <c r="D668" s="327" t="s">
        <v>2167</v>
      </c>
      <c r="E668" s="328" t="s">
        <v>112</v>
      </c>
      <c r="F668" s="317" t="s">
        <v>25</v>
      </c>
      <c r="G668" s="423" t="s">
        <v>2168</v>
      </c>
      <c r="H668" s="423" t="s">
        <v>2169</v>
      </c>
      <c r="I668" s="383">
        <v>627290</v>
      </c>
      <c r="J668" s="335">
        <f>-K2506/0.0833333333333333</f>
        <v>0</v>
      </c>
      <c r="K668" s="335"/>
      <c r="L668" s="318">
        <v>43544</v>
      </c>
      <c r="M668" s="318">
        <v>43547</v>
      </c>
      <c r="N668" s="318">
        <v>43912</v>
      </c>
      <c r="O668" s="336">
        <f>YEAR(N668)</f>
        <v>2020</v>
      </c>
      <c r="P668" s="324">
        <f>MONTH(N668)</f>
        <v>3</v>
      </c>
      <c r="Q668" s="337" t="str">
        <f>IF(P668&gt;9,CONCATENATE(O668,P668),CONCATENATE(O668,"0",P668))</f>
        <v>202003</v>
      </c>
      <c r="R668" s="311" t="s">
        <v>162</v>
      </c>
      <c r="S668" s="338">
        <v>0</v>
      </c>
      <c r="T668" s="338">
        <v>0</v>
      </c>
      <c r="U668" s="415"/>
      <c r="V668" s="306"/>
      <c r="W668" s="305"/>
      <c r="X668" s="306"/>
      <c r="Y66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8" s="352"/>
      <c r="AA668" s="306"/>
      <c r="AB668" s="306"/>
      <c r="AC668" s="306"/>
      <c r="AD668" s="306"/>
      <c r="AE668" s="306"/>
      <c r="AF668" s="306"/>
      <c r="AG668" s="306"/>
      <c r="AH668" s="306"/>
      <c r="AI668" s="306"/>
      <c r="AJ668" s="306"/>
      <c r="AK668" s="306"/>
      <c r="AL668" s="306"/>
      <c r="AM668" s="306"/>
      <c r="AN668" s="306"/>
      <c r="AO668" s="306"/>
      <c r="AP668" s="306"/>
      <c r="AQ668" s="306"/>
      <c r="AR668" s="306"/>
    </row>
    <row r="669" spans="1:44" s="8" customFormat="1" ht="38.25" customHeight="1" x14ac:dyDescent="0.2">
      <c r="A669" s="319" t="s">
        <v>1737</v>
      </c>
      <c r="B669" s="328"/>
      <c r="C669" s="320"/>
      <c r="D669" s="327" t="s">
        <v>2163</v>
      </c>
      <c r="E669" s="328" t="s">
        <v>112</v>
      </c>
      <c r="F669" s="317" t="s">
        <v>2164</v>
      </c>
      <c r="G669" s="423" t="s">
        <v>2165</v>
      </c>
      <c r="H669" s="423" t="s">
        <v>2166</v>
      </c>
      <c r="I669" s="383">
        <v>143374.20000000001</v>
      </c>
      <c r="J669" s="335">
        <f>-K2506/0.0833333333333333</f>
        <v>0</v>
      </c>
      <c r="K669" s="335"/>
      <c r="L669" s="318">
        <v>43544</v>
      </c>
      <c r="M669" s="318">
        <v>43553</v>
      </c>
      <c r="N669" s="318">
        <v>43918</v>
      </c>
      <c r="O669" s="336">
        <f>YEAR(N669)</f>
        <v>2020</v>
      </c>
      <c r="P669" s="324">
        <f>MONTH(N669)</f>
        <v>3</v>
      </c>
      <c r="Q669" s="337" t="str">
        <f>IF(P669&gt;9,CONCATENATE(O669,P669),CONCATENATE(O669,"0",P669))</f>
        <v>202003</v>
      </c>
      <c r="R669" s="311">
        <v>0</v>
      </c>
      <c r="S669" s="338">
        <v>0</v>
      </c>
      <c r="T669" s="338">
        <v>0</v>
      </c>
      <c r="U669" s="415"/>
      <c r="V669" s="306"/>
      <c r="W669" s="305"/>
      <c r="X669" s="306"/>
      <c r="Y66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9" s="352"/>
      <c r="AA669" s="306"/>
      <c r="AB669" s="306"/>
      <c r="AC669" s="306"/>
      <c r="AD669" s="306"/>
      <c r="AE669" s="306"/>
      <c r="AF669" s="306"/>
      <c r="AG669" s="306"/>
      <c r="AH669" s="306"/>
      <c r="AI669" s="306"/>
      <c r="AJ669" s="306"/>
      <c r="AK669" s="306"/>
      <c r="AL669" s="306"/>
      <c r="AM669" s="306"/>
      <c r="AN669" s="306"/>
      <c r="AO669" s="306"/>
      <c r="AP669" s="306"/>
      <c r="AQ669" s="306"/>
      <c r="AR669" s="306"/>
    </row>
    <row r="670" spans="1:44" s="8" customFormat="1" ht="38.25" customHeight="1" x14ac:dyDescent="0.2">
      <c r="A670" s="328" t="s">
        <v>1737</v>
      </c>
      <c r="B670" s="329"/>
      <c r="C670" s="320"/>
      <c r="D670" s="327" t="s">
        <v>2299</v>
      </c>
      <c r="E670" s="329" t="s">
        <v>112</v>
      </c>
      <c r="F670" s="317" t="s">
        <v>25</v>
      </c>
      <c r="G670" s="423" t="s">
        <v>2300</v>
      </c>
      <c r="H670" s="423" t="s">
        <v>2298</v>
      </c>
      <c r="I670" s="383">
        <v>101040</v>
      </c>
      <c r="J670" s="335">
        <f>-K2551/0.0833333333333333</f>
        <v>0</v>
      </c>
      <c r="K670" s="335"/>
      <c r="L670" s="318">
        <v>43586</v>
      </c>
      <c r="M670" s="318">
        <v>43556</v>
      </c>
      <c r="N670" s="318">
        <v>43921</v>
      </c>
      <c r="O670" s="336">
        <f>YEAR(N670)</f>
        <v>2020</v>
      </c>
      <c r="P670" s="324">
        <f>MONTH(N670)</f>
        <v>3</v>
      </c>
      <c r="Q670" s="337" t="str">
        <f>IF(P670&gt;9,CONCATENATE(O670,P670),CONCATENATE(O670,"0",P670))</f>
        <v>202003</v>
      </c>
      <c r="R670" s="311" t="s">
        <v>162</v>
      </c>
      <c r="S670" s="338">
        <v>0</v>
      </c>
      <c r="T670" s="338">
        <v>0</v>
      </c>
      <c r="U670" s="423"/>
      <c r="V670" s="305"/>
      <c r="W670" s="305"/>
      <c r="X670" s="305"/>
      <c r="Y67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0" s="352"/>
      <c r="AA670" s="306"/>
      <c r="AB670" s="306"/>
      <c r="AC670" s="306"/>
      <c r="AD670" s="306"/>
      <c r="AE670" s="306"/>
      <c r="AF670" s="306"/>
      <c r="AG670" s="306"/>
      <c r="AH670" s="306"/>
      <c r="AI670" s="306"/>
      <c r="AJ670" s="306"/>
      <c r="AK670" s="306"/>
      <c r="AL670" s="306"/>
      <c r="AM670" s="306"/>
      <c r="AN670" s="306"/>
      <c r="AO670" s="306"/>
      <c r="AP670" s="306"/>
      <c r="AQ670" s="306"/>
      <c r="AR670" s="306"/>
    </row>
    <row r="671" spans="1:44" s="8" customFormat="1" ht="38.25" customHeight="1" x14ac:dyDescent="0.2">
      <c r="A671" s="319" t="s">
        <v>1737</v>
      </c>
      <c r="B671" s="319" t="s">
        <v>292</v>
      </c>
      <c r="C671" s="340" t="s">
        <v>294</v>
      </c>
      <c r="D671" s="443" t="s">
        <v>1100</v>
      </c>
      <c r="E671" s="319" t="s">
        <v>112</v>
      </c>
      <c r="F671" s="277" t="s">
        <v>751</v>
      </c>
      <c r="G671" s="416" t="s">
        <v>752</v>
      </c>
      <c r="H671" s="416" t="s">
        <v>754</v>
      </c>
      <c r="I671" s="381">
        <v>1176270</v>
      </c>
      <c r="J671" s="278">
        <f>-K2349/0.0833333333333333</f>
        <v>0</v>
      </c>
      <c r="K671" s="278"/>
      <c r="L671" s="279">
        <v>43586</v>
      </c>
      <c r="M671" s="279">
        <v>43586</v>
      </c>
      <c r="N671" s="280">
        <v>43921</v>
      </c>
      <c r="O671" s="294">
        <f>YEAR(N671)</f>
        <v>2020</v>
      </c>
      <c r="P671" s="294">
        <f>MONTH(N671)</f>
        <v>3</v>
      </c>
      <c r="Q671" s="286" t="str">
        <f>IF(P671&gt;9,CONCATENATE(O671,P671),CONCATENATE(O671,"0",P671))</f>
        <v>202003</v>
      </c>
      <c r="R671" s="311" t="s">
        <v>162</v>
      </c>
      <c r="S671" s="281">
        <v>0</v>
      </c>
      <c r="T671" s="281">
        <v>0</v>
      </c>
      <c r="U671" s="416"/>
      <c r="V671" s="315"/>
      <c r="W671" s="315"/>
      <c r="X671" s="315"/>
      <c r="Y67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1" s="332"/>
      <c r="AA671" s="313"/>
      <c r="AB671" s="313"/>
      <c r="AC671" s="313"/>
      <c r="AD671" s="313"/>
      <c r="AE671" s="313"/>
      <c r="AF671" s="313"/>
      <c r="AG671" s="313"/>
      <c r="AH671" s="313"/>
      <c r="AI671" s="313"/>
      <c r="AJ671" s="313"/>
      <c r="AK671" s="313"/>
      <c r="AL671" s="313"/>
      <c r="AM671" s="313"/>
      <c r="AN671" s="313"/>
      <c r="AO671" s="313"/>
      <c r="AP671" s="313"/>
      <c r="AQ671" s="313"/>
      <c r="AR671" s="306"/>
    </row>
    <row r="672" spans="1:44" s="8" customFormat="1" ht="38.25" customHeight="1" x14ac:dyDescent="0.2">
      <c r="A672" s="319" t="s">
        <v>1737</v>
      </c>
      <c r="B672" s="319" t="s">
        <v>292</v>
      </c>
      <c r="C672" s="340" t="s">
        <v>294</v>
      </c>
      <c r="D672" s="441" t="s">
        <v>1101</v>
      </c>
      <c r="E672" s="319" t="s">
        <v>112</v>
      </c>
      <c r="F672" s="277" t="s">
        <v>751</v>
      </c>
      <c r="G672" s="416" t="s">
        <v>752</v>
      </c>
      <c r="H672" s="416" t="s">
        <v>755</v>
      </c>
      <c r="I672" s="381">
        <v>732716</v>
      </c>
      <c r="J672" s="278">
        <f>-K2350/0.0833333333333333</f>
        <v>0</v>
      </c>
      <c r="K672" s="278"/>
      <c r="L672" s="279">
        <v>43586</v>
      </c>
      <c r="M672" s="279">
        <v>43586</v>
      </c>
      <c r="N672" s="280">
        <v>43921</v>
      </c>
      <c r="O672" s="294">
        <f>YEAR(N672)</f>
        <v>2020</v>
      </c>
      <c r="P672" s="294">
        <f>MONTH(N672)</f>
        <v>3</v>
      </c>
      <c r="Q672" s="286" t="str">
        <f>IF(P672&gt;9,CONCATENATE(O672,P672),CONCATENATE(O672,"0",P672))</f>
        <v>202003</v>
      </c>
      <c r="R672" s="311" t="s">
        <v>162</v>
      </c>
      <c r="S672" s="281">
        <v>0</v>
      </c>
      <c r="T672" s="281">
        <v>0</v>
      </c>
      <c r="U672" s="416"/>
      <c r="V672" s="315"/>
      <c r="W672" s="315"/>
      <c r="X672" s="315"/>
      <c r="Y67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2" s="332"/>
      <c r="AA672" s="313"/>
      <c r="AB672" s="313"/>
      <c r="AC672" s="313"/>
      <c r="AD672" s="313"/>
      <c r="AE672" s="313"/>
      <c r="AF672" s="313"/>
      <c r="AG672" s="313"/>
      <c r="AH672" s="313"/>
      <c r="AI672" s="313"/>
      <c r="AJ672" s="313"/>
      <c r="AK672" s="313"/>
      <c r="AL672" s="313"/>
      <c r="AM672" s="313"/>
      <c r="AN672" s="313"/>
      <c r="AO672" s="313"/>
      <c r="AP672" s="313"/>
      <c r="AQ672" s="313"/>
      <c r="AR672" s="305"/>
    </row>
    <row r="673" spans="1:100" s="8" customFormat="1" ht="38.25" customHeight="1" x14ac:dyDescent="0.2">
      <c r="A673" s="319" t="s">
        <v>1737</v>
      </c>
      <c r="B673" s="319" t="s">
        <v>292</v>
      </c>
      <c r="C673" s="340" t="s">
        <v>294</v>
      </c>
      <c r="D673" s="443" t="s">
        <v>1102</v>
      </c>
      <c r="E673" s="319" t="s">
        <v>112</v>
      </c>
      <c r="F673" s="277" t="s">
        <v>751</v>
      </c>
      <c r="G673" s="416" t="s">
        <v>752</v>
      </c>
      <c r="H673" s="416" t="s">
        <v>756</v>
      </c>
      <c r="I673" s="381">
        <v>479516</v>
      </c>
      <c r="J673" s="278">
        <f>-K2351/0.0833333333333333</f>
        <v>0</v>
      </c>
      <c r="K673" s="278"/>
      <c r="L673" s="279">
        <v>43586</v>
      </c>
      <c r="M673" s="279">
        <v>43586</v>
      </c>
      <c r="N673" s="280">
        <v>43921</v>
      </c>
      <c r="O673" s="294">
        <f>YEAR(N673)</f>
        <v>2020</v>
      </c>
      <c r="P673" s="294">
        <f>MONTH(N673)</f>
        <v>3</v>
      </c>
      <c r="Q673" s="286" t="str">
        <f>IF(P673&gt;9,CONCATENATE(O673,P673),CONCATENATE(O673,"0",P673))</f>
        <v>202003</v>
      </c>
      <c r="R673" s="311" t="s">
        <v>162</v>
      </c>
      <c r="S673" s="281">
        <v>0</v>
      </c>
      <c r="T673" s="281">
        <v>0</v>
      </c>
      <c r="U673" s="416"/>
      <c r="V673" s="315"/>
      <c r="W673" s="315"/>
      <c r="X673" s="315"/>
      <c r="Y67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3" s="332"/>
      <c r="AA673" s="313"/>
      <c r="AB673" s="313"/>
      <c r="AC673" s="313"/>
      <c r="AD673" s="313"/>
      <c r="AE673" s="313"/>
      <c r="AF673" s="313"/>
      <c r="AG673" s="313"/>
      <c r="AH673" s="313"/>
      <c r="AI673" s="313"/>
      <c r="AJ673" s="313"/>
      <c r="AK673" s="313"/>
      <c r="AL673" s="313"/>
      <c r="AM673" s="313"/>
      <c r="AN673" s="313"/>
      <c r="AO673" s="313"/>
      <c r="AP673" s="313"/>
      <c r="AQ673" s="313"/>
      <c r="AR673" s="306"/>
    </row>
    <row r="674" spans="1:100" s="8" customFormat="1" ht="38.25" customHeight="1" x14ac:dyDescent="0.2">
      <c r="A674" s="319" t="s">
        <v>1737</v>
      </c>
      <c r="B674" s="319" t="s">
        <v>292</v>
      </c>
      <c r="C674" s="340" t="s">
        <v>294</v>
      </c>
      <c r="D674" s="441" t="s">
        <v>1103</v>
      </c>
      <c r="E674" s="319" t="s">
        <v>112</v>
      </c>
      <c r="F674" s="277" t="s">
        <v>751</v>
      </c>
      <c r="G674" s="416" t="s">
        <v>752</v>
      </c>
      <c r="H674" s="416" t="s">
        <v>443</v>
      </c>
      <c r="I674" s="381">
        <v>633516</v>
      </c>
      <c r="J674" s="278">
        <f>-K2352/0.0833333333333333</f>
        <v>0</v>
      </c>
      <c r="K674" s="278"/>
      <c r="L674" s="279">
        <v>43586</v>
      </c>
      <c r="M674" s="279">
        <v>43586</v>
      </c>
      <c r="N674" s="280">
        <v>43921</v>
      </c>
      <c r="O674" s="294">
        <f>YEAR(N674)</f>
        <v>2020</v>
      </c>
      <c r="P674" s="294">
        <f>MONTH(N674)</f>
        <v>3</v>
      </c>
      <c r="Q674" s="286" t="str">
        <f>IF(P674&gt;9,CONCATENATE(O674,P674),CONCATENATE(O674,"0",P674))</f>
        <v>202003</v>
      </c>
      <c r="R674" s="311" t="s">
        <v>162</v>
      </c>
      <c r="S674" s="281">
        <v>0</v>
      </c>
      <c r="T674" s="281">
        <v>0</v>
      </c>
      <c r="U674" s="416"/>
      <c r="V674" s="315"/>
      <c r="W674" s="315"/>
      <c r="X674" s="315"/>
      <c r="Y67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4" s="332"/>
      <c r="AA674" s="313"/>
      <c r="AB674" s="313"/>
      <c r="AC674" s="313"/>
      <c r="AD674" s="313"/>
      <c r="AE674" s="313"/>
      <c r="AF674" s="313"/>
      <c r="AG674" s="313"/>
      <c r="AH674" s="313"/>
      <c r="AI674" s="313"/>
      <c r="AJ674" s="313"/>
      <c r="AK674" s="313"/>
      <c r="AL674" s="313"/>
      <c r="AM674" s="313"/>
      <c r="AN674" s="313"/>
      <c r="AO674" s="313"/>
      <c r="AP674" s="313"/>
      <c r="AQ674" s="313"/>
      <c r="AR674" s="305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</row>
    <row r="675" spans="1:100" s="8" customFormat="1" ht="38.25" customHeight="1" x14ac:dyDescent="0.2">
      <c r="A675" s="319" t="s">
        <v>1737</v>
      </c>
      <c r="B675" s="319" t="s">
        <v>292</v>
      </c>
      <c r="C675" s="340" t="s">
        <v>294</v>
      </c>
      <c r="D675" s="443" t="s">
        <v>1104</v>
      </c>
      <c r="E675" s="319" t="s">
        <v>112</v>
      </c>
      <c r="F675" s="277" t="s">
        <v>751</v>
      </c>
      <c r="G675" s="416" t="s">
        <v>752</v>
      </c>
      <c r="H675" s="416" t="s">
        <v>557</v>
      </c>
      <c r="I675" s="381">
        <v>2462270</v>
      </c>
      <c r="J675" s="278">
        <f>-K2353/0.0833333333333333</f>
        <v>0</v>
      </c>
      <c r="K675" s="278"/>
      <c r="L675" s="279">
        <v>43586</v>
      </c>
      <c r="M675" s="279">
        <v>43586</v>
      </c>
      <c r="N675" s="280">
        <v>43921</v>
      </c>
      <c r="O675" s="294">
        <f>YEAR(N675)</f>
        <v>2020</v>
      </c>
      <c r="P675" s="294">
        <f>MONTH(N675)</f>
        <v>3</v>
      </c>
      <c r="Q675" s="286" t="str">
        <f>IF(P675&gt;9,CONCATENATE(O675,P675),CONCATENATE(O675,"0",P675))</f>
        <v>202003</v>
      </c>
      <c r="R675" s="311" t="s">
        <v>162</v>
      </c>
      <c r="S675" s="281">
        <v>0</v>
      </c>
      <c r="T675" s="281">
        <v>0</v>
      </c>
      <c r="U675" s="416"/>
      <c r="V675" s="315"/>
      <c r="W675" s="315"/>
      <c r="X675" s="315"/>
      <c r="Y67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5" s="332"/>
      <c r="AA675" s="313"/>
      <c r="AB675" s="313"/>
      <c r="AC675" s="313"/>
      <c r="AD675" s="313"/>
      <c r="AE675" s="313"/>
      <c r="AF675" s="313"/>
      <c r="AG675" s="313"/>
      <c r="AH675" s="313"/>
      <c r="AI675" s="313"/>
      <c r="AJ675" s="313"/>
      <c r="AK675" s="313"/>
      <c r="AL675" s="313"/>
      <c r="AM675" s="313"/>
      <c r="AN675" s="313"/>
      <c r="AO675" s="313"/>
      <c r="AP675" s="313"/>
      <c r="AQ675" s="313"/>
      <c r="AR675" s="305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</row>
    <row r="676" spans="1:100" s="8" customFormat="1" ht="38.25" customHeight="1" x14ac:dyDescent="0.2">
      <c r="A676" s="319" t="s">
        <v>1737</v>
      </c>
      <c r="B676" s="319" t="s">
        <v>292</v>
      </c>
      <c r="C676" s="340" t="s">
        <v>294</v>
      </c>
      <c r="D676" s="441" t="s">
        <v>1105</v>
      </c>
      <c r="E676" s="319" t="s">
        <v>112</v>
      </c>
      <c r="F676" s="277" t="s">
        <v>751</v>
      </c>
      <c r="G676" s="416" t="s">
        <v>752</v>
      </c>
      <c r="H676" s="416" t="s">
        <v>757</v>
      </c>
      <c r="I676" s="381">
        <v>328316</v>
      </c>
      <c r="J676" s="278">
        <f>-K2354/0.0833333333333333</f>
        <v>0</v>
      </c>
      <c r="K676" s="278"/>
      <c r="L676" s="279">
        <v>43586</v>
      </c>
      <c r="M676" s="279">
        <v>43586</v>
      </c>
      <c r="N676" s="280">
        <v>43921</v>
      </c>
      <c r="O676" s="294">
        <f>YEAR(N676)</f>
        <v>2020</v>
      </c>
      <c r="P676" s="294">
        <f>MONTH(N676)</f>
        <v>3</v>
      </c>
      <c r="Q676" s="286" t="str">
        <f>IF(P676&gt;9,CONCATENATE(O676,P676),CONCATENATE(O676,"0",P676))</f>
        <v>202003</v>
      </c>
      <c r="R676" s="311" t="s">
        <v>162</v>
      </c>
      <c r="S676" s="281">
        <v>0</v>
      </c>
      <c r="T676" s="281">
        <v>0</v>
      </c>
      <c r="U676" s="416"/>
      <c r="V676" s="315"/>
      <c r="W676" s="315"/>
      <c r="X676" s="332"/>
      <c r="Y67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6" s="332"/>
      <c r="AA676" s="313"/>
      <c r="AB676" s="313"/>
      <c r="AC676" s="313"/>
      <c r="AD676" s="313"/>
      <c r="AE676" s="313"/>
      <c r="AF676" s="313"/>
      <c r="AG676" s="313"/>
      <c r="AH676" s="313"/>
      <c r="AI676" s="313"/>
      <c r="AJ676" s="313"/>
      <c r="AK676" s="313"/>
      <c r="AL676" s="313"/>
      <c r="AM676" s="313"/>
      <c r="AN676" s="313"/>
      <c r="AO676" s="313"/>
      <c r="AP676" s="313"/>
      <c r="AQ676" s="313"/>
      <c r="AR676" s="305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</row>
    <row r="677" spans="1:100" s="8" customFormat="1" ht="38.25" customHeight="1" x14ac:dyDescent="0.2">
      <c r="A677" s="319" t="s">
        <v>1737</v>
      </c>
      <c r="B677" s="319" t="s">
        <v>292</v>
      </c>
      <c r="C677" s="340" t="s">
        <v>294</v>
      </c>
      <c r="D677" s="443" t="s">
        <v>1106</v>
      </c>
      <c r="E677" s="319" t="s">
        <v>112</v>
      </c>
      <c r="F677" s="277" t="s">
        <v>751</v>
      </c>
      <c r="G677" s="416" t="s">
        <v>752</v>
      </c>
      <c r="H677" s="416" t="s">
        <v>345</v>
      </c>
      <c r="I677" s="381">
        <v>2561870</v>
      </c>
      <c r="J677" s="278">
        <f>-K2355/0.0833333333333333</f>
        <v>0</v>
      </c>
      <c r="K677" s="278"/>
      <c r="L677" s="279">
        <v>43586</v>
      </c>
      <c r="M677" s="279">
        <v>43586</v>
      </c>
      <c r="N677" s="280">
        <v>43921</v>
      </c>
      <c r="O677" s="294">
        <f>YEAR(N677)</f>
        <v>2020</v>
      </c>
      <c r="P677" s="294">
        <f>MONTH(N677)</f>
        <v>3</v>
      </c>
      <c r="Q677" s="286" t="str">
        <f>IF(P677&gt;9,CONCATENATE(O677,P677),CONCATENATE(O677,"0",P677))</f>
        <v>202003</v>
      </c>
      <c r="R677" s="311" t="s">
        <v>162</v>
      </c>
      <c r="S677" s="281">
        <v>0</v>
      </c>
      <c r="T677" s="281">
        <v>0</v>
      </c>
      <c r="U677" s="416"/>
      <c r="V677" s="315"/>
      <c r="W677" s="315"/>
      <c r="X677" s="315"/>
      <c r="Y67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7" s="332"/>
      <c r="AA677" s="313"/>
      <c r="AB677" s="313"/>
      <c r="AC677" s="313"/>
      <c r="AD677" s="313"/>
      <c r="AE677" s="313"/>
      <c r="AF677" s="313"/>
      <c r="AG677" s="313"/>
      <c r="AH677" s="313"/>
      <c r="AI677" s="313"/>
      <c r="AJ677" s="313"/>
      <c r="AK677" s="313"/>
      <c r="AL677" s="313"/>
      <c r="AM677" s="313"/>
      <c r="AN677" s="313"/>
      <c r="AO677" s="313"/>
      <c r="AP677" s="313"/>
      <c r="AQ677" s="313"/>
      <c r="AR677" s="305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</row>
    <row r="678" spans="1:100" s="8" customFormat="1" ht="38.25" customHeight="1" x14ac:dyDescent="0.2">
      <c r="A678" s="319" t="s">
        <v>1737</v>
      </c>
      <c r="B678" s="319" t="s">
        <v>292</v>
      </c>
      <c r="C678" s="340" t="s">
        <v>294</v>
      </c>
      <c r="D678" s="441" t="s">
        <v>1107</v>
      </c>
      <c r="E678" s="319" t="s">
        <v>112</v>
      </c>
      <c r="F678" s="277" t="s">
        <v>751</v>
      </c>
      <c r="G678" s="416" t="s">
        <v>752</v>
      </c>
      <c r="H678" s="416" t="s">
        <v>758</v>
      </c>
      <c r="I678" s="381">
        <v>429516</v>
      </c>
      <c r="J678" s="278">
        <f>-K2356/0.0833333333333333</f>
        <v>0</v>
      </c>
      <c r="K678" s="278"/>
      <c r="L678" s="279">
        <v>43586</v>
      </c>
      <c r="M678" s="279">
        <v>43586</v>
      </c>
      <c r="N678" s="280">
        <v>43921</v>
      </c>
      <c r="O678" s="294">
        <f>YEAR(N678)</f>
        <v>2020</v>
      </c>
      <c r="P678" s="294">
        <f>MONTH(N678)</f>
        <v>3</v>
      </c>
      <c r="Q678" s="286" t="str">
        <f>IF(P678&gt;9,CONCATENATE(O678,P678),CONCATENATE(O678,"0",P678))</f>
        <v>202003</v>
      </c>
      <c r="R678" s="311" t="s">
        <v>162</v>
      </c>
      <c r="S678" s="281">
        <v>0</v>
      </c>
      <c r="T678" s="281">
        <v>0</v>
      </c>
      <c r="U678" s="416"/>
      <c r="V678" s="315"/>
      <c r="W678" s="315"/>
      <c r="X678" s="315"/>
      <c r="Y67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8" s="332"/>
      <c r="AA678" s="313"/>
      <c r="AB678" s="313"/>
      <c r="AC678" s="313"/>
      <c r="AD678" s="313"/>
      <c r="AE678" s="313"/>
      <c r="AF678" s="313"/>
      <c r="AG678" s="313"/>
      <c r="AH678" s="313"/>
      <c r="AI678" s="313"/>
      <c r="AJ678" s="313"/>
      <c r="AK678" s="313"/>
      <c r="AL678" s="313"/>
      <c r="AM678" s="313"/>
      <c r="AN678" s="313"/>
      <c r="AO678" s="313"/>
      <c r="AP678" s="313"/>
      <c r="AQ678" s="313"/>
      <c r="AR678" s="305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</row>
    <row r="679" spans="1:100" s="8" customFormat="1" ht="38.25" customHeight="1" x14ac:dyDescent="0.2">
      <c r="A679" s="319" t="s">
        <v>1737</v>
      </c>
      <c r="B679" s="319" t="s">
        <v>292</v>
      </c>
      <c r="C679" s="340" t="s">
        <v>294</v>
      </c>
      <c r="D679" s="443" t="s">
        <v>1108</v>
      </c>
      <c r="E679" s="319" t="s">
        <v>112</v>
      </c>
      <c r="F679" s="277" t="s">
        <v>751</v>
      </c>
      <c r="G679" s="416" t="s">
        <v>752</v>
      </c>
      <c r="H679" s="416" t="s">
        <v>759</v>
      </c>
      <c r="I679" s="381">
        <v>1433870</v>
      </c>
      <c r="J679" s="278">
        <f>-K2357/0.0833333333333333</f>
        <v>0</v>
      </c>
      <c r="K679" s="278"/>
      <c r="L679" s="279">
        <v>43586</v>
      </c>
      <c r="M679" s="279">
        <v>43586</v>
      </c>
      <c r="N679" s="280">
        <v>43921</v>
      </c>
      <c r="O679" s="294">
        <f>YEAR(N679)</f>
        <v>2020</v>
      </c>
      <c r="P679" s="294">
        <f>MONTH(N679)</f>
        <v>3</v>
      </c>
      <c r="Q679" s="286" t="str">
        <f>IF(P679&gt;9,CONCATENATE(O679,P679),CONCATENATE(O679,"0",P679))</f>
        <v>202003</v>
      </c>
      <c r="R679" s="311" t="s">
        <v>162</v>
      </c>
      <c r="S679" s="281">
        <v>0</v>
      </c>
      <c r="T679" s="281">
        <v>0</v>
      </c>
      <c r="U679" s="416"/>
      <c r="V679" s="315"/>
      <c r="W679" s="315"/>
      <c r="X679" s="315"/>
      <c r="Y67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9" s="332"/>
      <c r="AA679" s="313"/>
      <c r="AB679" s="313"/>
      <c r="AC679" s="313"/>
      <c r="AD679" s="313"/>
      <c r="AE679" s="313"/>
      <c r="AF679" s="313"/>
      <c r="AG679" s="313"/>
      <c r="AH679" s="313"/>
      <c r="AI679" s="313"/>
      <c r="AJ679" s="313"/>
      <c r="AK679" s="313"/>
      <c r="AL679" s="313"/>
      <c r="AM679" s="313"/>
      <c r="AN679" s="313"/>
      <c r="AO679" s="313"/>
      <c r="AP679" s="313"/>
      <c r="AQ679" s="313"/>
      <c r="AR679" s="305"/>
    </row>
    <row r="680" spans="1:100" s="8" customFormat="1" ht="38.25" customHeight="1" x14ac:dyDescent="0.2">
      <c r="A680" s="319" t="s">
        <v>1737</v>
      </c>
      <c r="B680" s="319" t="s">
        <v>292</v>
      </c>
      <c r="C680" s="340" t="s">
        <v>294</v>
      </c>
      <c r="D680" s="441" t="s">
        <v>1109</v>
      </c>
      <c r="E680" s="319" t="s">
        <v>112</v>
      </c>
      <c r="F680" s="277" t="s">
        <v>751</v>
      </c>
      <c r="G680" s="416" t="s">
        <v>752</v>
      </c>
      <c r="H680" s="416" t="s">
        <v>760</v>
      </c>
      <c r="I680" s="381">
        <v>429516</v>
      </c>
      <c r="J680" s="278">
        <f>-K2358/0.0833333333333333</f>
        <v>0</v>
      </c>
      <c r="K680" s="278"/>
      <c r="L680" s="279">
        <v>43586</v>
      </c>
      <c r="M680" s="279">
        <v>43586</v>
      </c>
      <c r="N680" s="280">
        <v>43921</v>
      </c>
      <c r="O680" s="294">
        <f>YEAR(N680)</f>
        <v>2020</v>
      </c>
      <c r="P680" s="294">
        <f>MONTH(N680)</f>
        <v>3</v>
      </c>
      <c r="Q680" s="286" t="str">
        <f>IF(P680&gt;9,CONCATENATE(O680,P680),CONCATENATE(O680,"0",P680))</f>
        <v>202003</v>
      </c>
      <c r="R680" s="311" t="s">
        <v>162</v>
      </c>
      <c r="S680" s="281">
        <v>0</v>
      </c>
      <c r="T680" s="281">
        <v>0</v>
      </c>
      <c r="U680" s="416"/>
      <c r="V680" s="315"/>
      <c r="W680" s="315"/>
      <c r="X680" s="315"/>
      <c r="Y68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0" s="332"/>
      <c r="AA680" s="313"/>
      <c r="AB680" s="313"/>
      <c r="AC680" s="313"/>
      <c r="AD680" s="313"/>
      <c r="AE680" s="313"/>
      <c r="AF680" s="313"/>
      <c r="AG680" s="313"/>
      <c r="AH680" s="313"/>
      <c r="AI680" s="313"/>
      <c r="AJ680" s="313"/>
      <c r="AK680" s="313"/>
      <c r="AL680" s="313"/>
      <c r="AM680" s="313"/>
      <c r="AN680" s="313"/>
      <c r="AO680" s="313"/>
      <c r="AP680" s="313"/>
      <c r="AQ680" s="313"/>
      <c r="AR680" s="305"/>
    </row>
    <row r="681" spans="1:100" s="8" customFormat="1" ht="38.25" customHeight="1" x14ac:dyDescent="0.2">
      <c r="A681" s="319" t="s">
        <v>1737</v>
      </c>
      <c r="B681" s="319" t="s">
        <v>292</v>
      </c>
      <c r="C681" s="340" t="s">
        <v>294</v>
      </c>
      <c r="D681" s="443" t="s">
        <v>1110</v>
      </c>
      <c r="E681" s="319" t="s">
        <v>112</v>
      </c>
      <c r="F681" s="277" t="s">
        <v>751</v>
      </c>
      <c r="G681" s="416" t="s">
        <v>752</v>
      </c>
      <c r="H681" s="416" t="s">
        <v>348</v>
      </c>
      <c r="I681" s="381">
        <v>2407870</v>
      </c>
      <c r="J681" s="278">
        <f>-K2354/0.0833333333333333</f>
        <v>0</v>
      </c>
      <c r="K681" s="278"/>
      <c r="L681" s="279">
        <v>43586</v>
      </c>
      <c r="M681" s="279">
        <v>43586</v>
      </c>
      <c r="N681" s="280">
        <v>43921</v>
      </c>
      <c r="O681" s="294">
        <f>YEAR(N681)</f>
        <v>2020</v>
      </c>
      <c r="P681" s="294">
        <f>MONTH(N681)</f>
        <v>3</v>
      </c>
      <c r="Q681" s="286" t="str">
        <f>IF(P681&gt;9,CONCATENATE(O681,P681),CONCATENATE(O681,"0",P681))</f>
        <v>202003</v>
      </c>
      <c r="R681" s="311" t="s">
        <v>162</v>
      </c>
      <c r="S681" s="281">
        <v>0</v>
      </c>
      <c r="T681" s="281">
        <v>0</v>
      </c>
      <c r="U681" s="416"/>
      <c r="V681" s="315"/>
      <c r="W681" s="315"/>
      <c r="X681" s="315"/>
      <c r="Y68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1" s="332"/>
      <c r="AA681" s="313"/>
      <c r="AB681" s="313"/>
      <c r="AC681" s="313"/>
      <c r="AD681" s="313"/>
      <c r="AE681" s="313"/>
      <c r="AF681" s="313"/>
      <c r="AG681" s="313"/>
      <c r="AH681" s="313"/>
      <c r="AI681" s="313"/>
      <c r="AJ681" s="313"/>
      <c r="AK681" s="313"/>
      <c r="AL681" s="313"/>
      <c r="AM681" s="313"/>
      <c r="AN681" s="313"/>
      <c r="AO681" s="313"/>
      <c r="AP681" s="313"/>
      <c r="AQ681" s="313"/>
      <c r="AR681" s="305"/>
    </row>
    <row r="682" spans="1:100" s="8" customFormat="1" ht="38.25" customHeight="1" x14ac:dyDescent="0.2">
      <c r="A682" s="319" t="s">
        <v>1737</v>
      </c>
      <c r="B682" s="319" t="s">
        <v>292</v>
      </c>
      <c r="C682" s="340" t="s">
        <v>294</v>
      </c>
      <c r="D682" s="441" t="s">
        <v>1111</v>
      </c>
      <c r="E682" s="319" t="s">
        <v>112</v>
      </c>
      <c r="F682" s="277" t="s">
        <v>751</v>
      </c>
      <c r="G682" s="416" t="s">
        <v>752</v>
      </c>
      <c r="H682" s="416" t="s">
        <v>556</v>
      </c>
      <c r="I682" s="381">
        <v>633516</v>
      </c>
      <c r="J682" s="278">
        <f>-K2355/0.0833333333333333</f>
        <v>0</v>
      </c>
      <c r="K682" s="278"/>
      <c r="L682" s="279">
        <v>43586</v>
      </c>
      <c r="M682" s="279">
        <v>43586</v>
      </c>
      <c r="N682" s="280">
        <v>43921</v>
      </c>
      <c r="O682" s="294">
        <f>YEAR(N682)</f>
        <v>2020</v>
      </c>
      <c r="P682" s="294">
        <f>MONTH(N682)</f>
        <v>3</v>
      </c>
      <c r="Q682" s="286" t="str">
        <f>IF(P682&gt;9,CONCATENATE(O682,P682),CONCATENATE(O682,"0",P682))</f>
        <v>202003</v>
      </c>
      <c r="R682" s="311" t="s">
        <v>162</v>
      </c>
      <c r="S682" s="281">
        <v>0</v>
      </c>
      <c r="T682" s="281">
        <v>0</v>
      </c>
      <c r="U682" s="416"/>
      <c r="V682" s="315"/>
      <c r="W682" s="315"/>
      <c r="X682" s="315"/>
      <c r="Y68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2" s="332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  <c r="AO682" s="313"/>
      <c r="AP682" s="313"/>
      <c r="AQ682" s="313"/>
      <c r="AR682" s="305"/>
    </row>
    <row r="683" spans="1:100" s="8" customFormat="1" ht="38.25" customHeight="1" x14ac:dyDescent="0.2">
      <c r="A683" s="319" t="s">
        <v>1737</v>
      </c>
      <c r="B683" s="319" t="s">
        <v>292</v>
      </c>
      <c r="C683" s="340" t="s">
        <v>294</v>
      </c>
      <c r="D683" s="443" t="s">
        <v>1112</v>
      </c>
      <c r="E683" s="319" t="s">
        <v>112</v>
      </c>
      <c r="F683" s="277" t="s">
        <v>751</v>
      </c>
      <c r="G683" s="416" t="s">
        <v>752</v>
      </c>
      <c r="H683" s="416" t="s">
        <v>761</v>
      </c>
      <c r="I683" s="381">
        <v>4996</v>
      </c>
      <c r="J683" s="278">
        <f>-K2356/0.0833333333333333</f>
        <v>0</v>
      </c>
      <c r="K683" s="278"/>
      <c r="L683" s="279">
        <v>43586</v>
      </c>
      <c r="M683" s="279">
        <v>43586</v>
      </c>
      <c r="N683" s="280">
        <v>43921</v>
      </c>
      <c r="O683" s="294">
        <f>YEAR(N683)</f>
        <v>2020</v>
      </c>
      <c r="P683" s="294">
        <f>MONTH(N683)</f>
        <v>3</v>
      </c>
      <c r="Q683" s="286" t="str">
        <f>IF(P683&gt;9,CONCATENATE(O683,P683),CONCATENATE(O683,"0",P683))</f>
        <v>202003</v>
      </c>
      <c r="R683" s="311" t="s">
        <v>162</v>
      </c>
      <c r="S683" s="281">
        <v>0</v>
      </c>
      <c r="T683" s="281">
        <v>0</v>
      </c>
      <c r="U683" s="422"/>
      <c r="V683" s="315"/>
      <c r="W683" s="315"/>
      <c r="X683" s="315"/>
      <c r="Y68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3" s="332"/>
      <c r="AA683" s="313"/>
      <c r="AB683" s="313"/>
      <c r="AC683" s="313"/>
      <c r="AD683" s="313"/>
      <c r="AE683" s="313"/>
      <c r="AF683" s="313"/>
      <c r="AG683" s="313"/>
      <c r="AH683" s="313"/>
      <c r="AI683" s="313"/>
      <c r="AJ683" s="313"/>
      <c r="AK683" s="313"/>
      <c r="AL683" s="313"/>
      <c r="AM683" s="313"/>
      <c r="AN683" s="313"/>
      <c r="AO683" s="313"/>
      <c r="AP683" s="313"/>
      <c r="AQ683" s="313"/>
      <c r="AR683" s="305"/>
    </row>
    <row r="684" spans="1:100" s="8" customFormat="1" ht="38.25" customHeight="1" x14ac:dyDescent="0.2">
      <c r="A684" s="319" t="s">
        <v>1737</v>
      </c>
      <c r="B684" s="319" t="s">
        <v>292</v>
      </c>
      <c r="C684" s="340" t="s">
        <v>294</v>
      </c>
      <c r="D684" s="441" t="s">
        <v>1113</v>
      </c>
      <c r="E684" s="319" t="s">
        <v>112</v>
      </c>
      <c r="F684" s="277" t="s">
        <v>751</v>
      </c>
      <c r="G684" s="416" t="s">
        <v>752</v>
      </c>
      <c r="H684" s="416" t="s">
        <v>529</v>
      </c>
      <c r="I684" s="381">
        <v>329116</v>
      </c>
      <c r="J684" s="278">
        <f>-K2357/0.0833333333333333</f>
        <v>0</v>
      </c>
      <c r="K684" s="278"/>
      <c r="L684" s="279">
        <v>43586</v>
      </c>
      <c r="M684" s="279">
        <v>43586</v>
      </c>
      <c r="N684" s="280">
        <v>43921</v>
      </c>
      <c r="O684" s="294">
        <f>YEAR(N684)</f>
        <v>2020</v>
      </c>
      <c r="P684" s="294">
        <f>MONTH(N684)</f>
        <v>3</v>
      </c>
      <c r="Q684" s="286" t="str">
        <f>IF(P684&gt;9,CONCATENATE(O684,P684),CONCATENATE(O684,"0",P684))</f>
        <v>202003</v>
      </c>
      <c r="R684" s="311" t="s">
        <v>162</v>
      </c>
      <c r="S684" s="281">
        <v>0</v>
      </c>
      <c r="T684" s="281">
        <v>0</v>
      </c>
      <c r="U684" s="422"/>
      <c r="V684" s="315"/>
      <c r="W684" s="315"/>
      <c r="X684" s="315"/>
      <c r="Y68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4" s="332"/>
      <c r="AA684" s="313"/>
      <c r="AB684" s="313"/>
      <c r="AC684" s="313"/>
      <c r="AD684" s="313"/>
      <c r="AE684" s="313"/>
      <c r="AF684" s="313"/>
      <c r="AG684" s="313"/>
      <c r="AH684" s="313"/>
      <c r="AI684" s="313"/>
      <c r="AJ684" s="313"/>
      <c r="AK684" s="313"/>
      <c r="AL684" s="313"/>
      <c r="AM684" s="313"/>
      <c r="AN684" s="313"/>
      <c r="AO684" s="313"/>
      <c r="AP684" s="313"/>
      <c r="AQ684" s="313"/>
      <c r="AR684" s="305"/>
    </row>
    <row r="685" spans="1:100" s="8" customFormat="1" ht="38.25" customHeight="1" x14ac:dyDescent="0.2">
      <c r="A685" s="319" t="s">
        <v>1737</v>
      </c>
      <c r="B685" s="319" t="s">
        <v>292</v>
      </c>
      <c r="C685" s="340" t="s">
        <v>294</v>
      </c>
      <c r="D685" s="443" t="s">
        <v>1114</v>
      </c>
      <c r="E685" s="319" t="s">
        <v>112</v>
      </c>
      <c r="F685" s="277" t="s">
        <v>751</v>
      </c>
      <c r="G685" s="416" t="s">
        <v>752</v>
      </c>
      <c r="H685" s="416" t="s">
        <v>762</v>
      </c>
      <c r="I685" s="381">
        <v>60000</v>
      </c>
      <c r="J685" s="278">
        <f>-K2358/0.0833333333333333</f>
        <v>0</v>
      </c>
      <c r="K685" s="278"/>
      <c r="L685" s="279">
        <v>43586</v>
      </c>
      <c r="M685" s="279">
        <v>43586</v>
      </c>
      <c r="N685" s="280">
        <v>43921</v>
      </c>
      <c r="O685" s="294">
        <f>YEAR(N685)</f>
        <v>2020</v>
      </c>
      <c r="P685" s="294">
        <f>MONTH(N685)</f>
        <v>3</v>
      </c>
      <c r="Q685" s="286" t="str">
        <f>IF(P685&gt;9,CONCATENATE(O685,P685),CONCATENATE(O685,"0",P685))</f>
        <v>202003</v>
      </c>
      <c r="R685" s="311" t="s">
        <v>162</v>
      </c>
      <c r="S685" s="281">
        <v>0</v>
      </c>
      <c r="T685" s="281">
        <v>0</v>
      </c>
      <c r="U685" s="422"/>
      <c r="V685" s="315"/>
      <c r="W685" s="315"/>
      <c r="X685" s="315"/>
      <c r="Y68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5" s="332"/>
      <c r="AA685" s="313"/>
      <c r="AB685" s="313"/>
      <c r="AC685" s="313"/>
      <c r="AD685" s="313"/>
      <c r="AE685" s="313"/>
      <c r="AF685" s="313"/>
      <c r="AG685" s="313"/>
      <c r="AH685" s="313"/>
      <c r="AI685" s="313"/>
      <c r="AJ685" s="313"/>
      <c r="AK685" s="313"/>
      <c r="AL685" s="313"/>
      <c r="AM685" s="313"/>
      <c r="AN685" s="313"/>
      <c r="AO685" s="313"/>
      <c r="AP685" s="313"/>
      <c r="AQ685" s="313"/>
      <c r="AR685" s="305"/>
    </row>
    <row r="686" spans="1:100" s="8" customFormat="1" ht="38.25" customHeight="1" x14ac:dyDescent="0.2">
      <c r="A686" s="319" t="s">
        <v>1737</v>
      </c>
      <c r="B686" s="319" t="s">
        <v>292</v>
      </c>
      <c r="C686" s="340" t="s">
        <v>294</v>
      </c>
      <c r="D686" s="441" t="s">
        <v>1115</v>
      </c>
      <c r="E686" s="319" t="s">
        <v>112</v>
      </c>
      <c r="F686" s="277" t="s">
        <v>751</v>
      </c>
      <c r="G686" s="416" t="s">
        <v>752</v>
      </c>
      <c r="H686" s="416" t="s">
        <v>763</v>
      </c>
      <c r="I686" s="381">
        <v>1274270</v>
      </c>
      <c r="J686" s="278">
        <f>-K2359/0.0833333333333333</f>
        <v>0</v>
      </c>
      <c r="K686" s="278"/>
      <c r="L686" s="279">
        <v>43586</v>
      </c>
      <c r="M686" s="279">
        <v>43586</v>
      </c>
      <c r="N686" s="280">
        <v>43921</v>
      </c>
      <c r="O686" s="294">
        <f>YEAR(N686)</f>
        <v>2020</v>
      </c>
      <c r="P686" s="294">
        <f>MONTH(N686)</f>
        <v>3</v>
      </c>
      <c r="Q686" s="286" t="str">
        <f>IF(P686&gt;9,CONCATENATE(O686,P686),CONCATENATE(O686,"0",P686))</f>
        <v>202003</v>
      </c>
      <c r="R686" s="311" t="s">
        <v>162</v>
      </c>
      <c r="S686" s="281">
        <v>0</v>
      </c>
      <c r="T686" s="281">
        <v>0</v>
      </c>
      <c r="U686" s="422"/>
      <c r="V686" s="315"/>
      <c r="W686" s="315"/>
      <c r="X686" s="315"/>
      <c r="Y68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6" s="332"/>
      <c r="AA686" s="313"/>
      <c r="AB686" s="313"/>
      <c r="AC686" s="313"/>
      <c r="AD686" s="313"/>
      <c r="AE686" s="313"/>
      <c r="AF686" s="313"/>
      <c r="AG686" s="313"/>
      <c r="AH686" s="313"/>
      <c r="AI686" s="313"/>
      <c r="AJ686" s="313"/>
      <c r="AK686" s="313"/>
      <c r="AL686" s="313"/>
      <c r="AM686" s="313"/>
      <c r="AN686" s="313"/>
      <c r="AO686" s="313"/>
      <c r="AP686" s="313"/>
      <c r="AQ686" s="313"/>
      <c r="AR686" s="305"/>
    </row>
    <row r="687" spans="1:100" s="8" customFormat="1" ht="38.25" customHeight="1" x14ac:dyDescent="0.2">
      <c r="A687" s="319" t="s">
        <v>1737</v>
      </c>
      <c r="B687" s="319" t="s">
        <v>292</v>
      </c>
      <c r="C687" s="340" t="s">
        <v>294</v>
      </c>
      <c r="D687" s="443" t="s">
        <v>1116</v>
      </c>
      <c r="E687" s="319" t="s">
        <v>112</v>
      </c>
      <c r="F687" s="277" t="s">
        <v>751</v>
      </c>
      <c r="G687" s="416" t="s">
        <v>752</v>
      </c>
      <c r="H687" s="416" t="s">
        <v>764</v>
      </c>
      <c r="I687" s="381">
        <v>1662270</v>
      </c>
      <c r="J687" s="278">
        <f>-K2360/0.0833333333333333</f>
        <v>0</v>
      </c>
      <c r="K687" s="278"/>
      <c r="L687" s="279">
        <v>43586</v>
      </c>
      <c r="M687" s="279">
        <v>43586</v>
      </c>
      <c r="N687" s="280">
        <v>43921</v>
      </c>
      <c r="O687" s="294">
        <f>YEAR(N687)</f>
        <v>2020</v>
      </c>
      <c r="P687" s="294">
        <f>MONTH(N687)</f>
        <v>3</v>
      </c>
      <c r="Q687" s="286" t="str">
        <f>IF(P687&gt;9,CONCATENATE(O687,P687),CONCATENATE(O687,"0",P687))</f>
        <v>202003</v>
      </c>
      <c r="R687" s="311" t="s">
        <v>162</v>
      </c>
      <c r="S687" s="281">
        <v>0</v>
      </c>
      <c r="T687" s="281">
        <v>0</v>
      </c>
      <c r="U687" s="416"/>
      <c r="V687" s="315"/>
      <c r="W687" s="315"/>
      <c r="X687" s="315"/>
      <c r="Y68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7" s="332"/>
      <c r="AA687" s="313"/>
      <c r="AB687" s="313"/>
      <c r="AC687" s="313"/>
      <c r="AD687" s="313"/>
      <c r="AE687" s="313"/>
      <c r="AF687" s="313"/>
      <c r="AG687" s="313"/>
      <c r="AH687" s="313"/>
      <c r="AI687" s="313"/>
      <c r="AJ687" s="313"/>
      <c r="AK687" s="313"/>
      <c r="AL687" s="313"/>
      <c r="AM687" s="313"/>
      <c r="AN687" s="313"/>
      <c r="AO687" s="313"/>
      <c r="AP687" s="313"/>
      <c r="AQ687" s="313"/>
      <c r="AR687" s="305"/>
    </row>
    <row r="688" spans="1:100" s="8" customFormat="1" ht="38.25" customHeight="1" x14ac:dyDescent="0.2">
      <c r="A688" s="319" t="s">
        <v>1737</v>
      </c>
      <c r="B688" s="319" t="s">
        <v>292</v>
      </c>
      <c r="C688" s="340" t="s">
        <v>294</v>
      </c>
      <c r="D688" s="441" t="s">
        <v>1117</v>
      </c>
      <c r="E688" s="319" t="s">
        <v>112</v>
      </c>
      <c r="F688" s="277" t="s">
        <v>751</v>
      </c>
      <c r="G688" s="416" t="s">
        <v>752</v>
      </c>
      <c r="H688" s="416" t="s">
        <v>765</v>
      </c>
      <c r="I688" s="381">
        <v>418316</v>
      </c>
      <c r="J688" s="278">
        <f>-K2361/0.0833333333333333</f>
        <v>0</v>
      </c>
      <c r="K688" s="278"/>
      <c r="L688" s="279">
        <v>43586</v>
      </c>
      <c r="M688" s="279">
        <v>43586</v>
      </c>
      <c r="N688" s="280">
        <v>43921</v>
      </c>
      <c r="O688" s="294">
        <f>YEAR(N688)</f>
        <v>2020</v>
      </c>
      <c r="P688" s="294">
        <f>MONTH(N688)</f>
        <v>3</v>
      </c>
      <c r="Q688" s="286" t="str">
        <f>IF(P688&gt;9,CONCATENATE(O688,P688),CONCATENATE(O688,"0",P688))</f>
        <v>202003</v>
      </c>
      <c r="R688" s="311" t="s">
        <v>162</v>
      </c>
      <c r="S688" s="281">
        <v>0</v>
      </c>
      <c r="T688" s="281">
        <v>0</v>
      </c>
      <c r="U688" s="416"/>
      <c r="V688" s="315"/>
      <c r="W688" s="315"/>
      <c r="X688" s="315"/>
      <c r="Y68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8" s="332"/>
      <c r="AA688" s="313"/>
      <c r="AB688" s="313"/>
      <c r="AC688" s="313"/>
      <c r="AD688" s="313"/>
      <c r="AE688" s="313"/>
      <c r="AF688" s="313"/>
      <c r="AG688" s="313"/>
      <c r="AH688" s="313"/>
      <c r="AI688" s="313"/>
      <c r="AJ688" s="313"/>
      <c r="AK688" s="313"/>
      <c r="AL688" s="313"/>
      <c r="AM688" s="313"/>
      <c r="AN688" s="313"/>
      <c r="AO688" s="313"/>
      <c r="AP688" s="313"/>
      <c r="AQ688" s="313"/>
      <c r="AR688" s="305"/>
    </row>
    <row r="689" spans="1:44" s="8" customFormat="1" ht="38.25" customHeight="1" x14ac:dyDescent="0.2">
      <c r="A689" s="319" t="s">
        <v>1737</v>
      </c>
      <c r="B689" s="319" t="s">
        <v>292</v>
      </c>
      <c r="C689" s="320" t="s">
        <v>294</v>
      </c>
      <c r="D689" s="314" t="s">
        <v>617</v>
      </c>
      <c r="E689" s="314" t="s">
        <v>112</v>
      </c>
      <c r="F689" s="271" t="s">
        <v>393</v>
      </c>
      <c r="G689" s="417" t="s">
        <v>154</v>
      </c>
      <c r="H689" s="417" t="s">
        <v>394</v>
      </c>
      <c r="I689" s="382">
        <v>2800000</v>
      </c>
      <c r="J689" s="273">
        <f>-K2842/0.0833333333333333</f>
        <v>0</v>
      </c>
      <c r="K689" s="273"/>
      <c r="L689" s="274">
        <v>43677</v>
      </c>
      <c r="M689" s="274">
        <v>43678</v>
      </c>
      <c r="N689" s="274">
        <v>43921</v>
      </c>
      <c r="O689" s="295">
        <f>YEAR(N689)</f>
        <v>2020</v>
      </c>
      <c r="P689" s="294">
        <f>MONTH(N689)</f>
        <v>3</v>
      </c>
      <c r="Q689" s="291" t="str">
        <f>IF(P689&gt;9,CONCATENATE(O689,P689),CONCATENATE(O689,"0",P689))</f>
        <v>202003</v>
      </c>
      <c r="R689" s="275">
        <v>0</v>
      </c>
      <c r="S689" s="276">
        <v>0.2</v>
      </c>
      <c r="T689" s="276">
        <v>7.0000000000000007E-2</v>
      </c>
      <c r="U689" s="417"/>
      <c r="V689" s="313"/>
      <c r="W689" s="313"/>
      <c r="X689" s="313"/>
      <c r="Y68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9" s="305"/>
      <c r="AA689" s="306"/>
      <c r="AB689" s="306"/>
      <c r="AC689" s="306"/>
      <c r="AD689" s="306"/>
      <c r="AE689" s="306"/>
      <c r="AF689" s="306"/>
      <c r="AG689" s="306"/>
      <c r="AH689" s="306"/>
      <c r="AI689" s="306"/>
      <c r="AJ689" s="306"/>
      <c r="AK689" s="306"/>
      <c r="AL689" s="306"/>
      <c r="AM689" s="306"/>
      <c r="AN689" s="306"/>
      <c r="AO689" s="306"/>
      <c r="AP689" s="306"/>
      <c r="AQ689" s="306"/>
      <c r="AR689" s="306"/>
    </row>
    <row r="690" spans="1:44" s="8" customFormat="1" ht="38.25" customHeight="1" x14ac:dyDescent="0.2">
      <c r="A690" s="319" t="s">
        <v>1737</v>
      </c>
      <c r="B690" s="328"/>
      <c r="C690" s="320"/>
      <c r="D690" s="329" t="s">
        <v>1169</v>
      </c>
      <c r="E690" s="314" t="s">
        <v>112</v>
      </c>
      <c r="F690" s="317" t="s">
        <v>485</v>
      </c>
      <c r="G690" s="423" t="s">
        <v>486</v>
      </c>
      <c r="H690" s="423" t="s">
        <v>1170</v>
      </c>
      <c r="I690" s="383">
        <v>333500</v>
      </c>
      <c r="J690" s="335">
        <f>-K2159/0.0833333333333333</f>
        <v>0</v>
      </c>
      <c r="K690" s="335"/>
      <c r="L690" s="318">
        <v>42095</v>
      </c>
      <c r="M690" s="318">
        <v>42095</v>
      </c>
      <c r="N690" s="318">
        <v>43921</v>
      </c>
      <c r="O690" s="336">
        <f>YEAR(N690)</f>
        <v>2020</v>
      </c>
      <c r="P690" s="324">
        <f>MONTH(N690)</f>
        <v>3</v>
      </c>
      <c r="Q690" s="337" t="str">
        <f>IF(P690&gt;9,CONCATENATE(O690,P690),CONCATENATE(O690,"0",P690))</f>
        <v>202003</v>
      </c>
      <c r="R690" s="311">
        <v>0</v>
      </c>
      <c r="S690" s="338">
        <v>0</v>
      </c>
      <c r="T690" s="338">
        <v>0</v>
      </c>
      <c r="U690" s="423"/>
      <c r="V690" s="305"/>
      <c r="W690" s="305"/>
      <c r="X690" s="305"/>
      <c r="Y69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0" s="352"/>
      <c r="AA690" s="306"/>
      <c r="AB690" s="306"/>
      <c r="AC690" s="306"/>
      <c r="AD690" s="306"/>
      <c r="AE690" s="306"/>
      <c r="AF690" s="306"/>
      <c r="AG690" s="306"/>
      <c r="AH690" s="306"/>
      <c r="AI690" s="306"/>
      <c r="AJ690" s="306"/>
      <c r="AK690" s="306"/>
      <c r="AL690" s="306"/>
      <c r="AM690" s="306"/>
      <c r="AN690" s="306"/>
      <c r="AO690" s="306"/>
      <c r="AP690" s="306"/>
      <c r="AQ690" s="306"/>
      <c r="AR690" s="306"/>
    </row>
    <row r="691" spans="1:44" s="8" customFormat="1" ht="38.25" customHeight="1" x14ac:dyDescent="0.2">
      <c r="A691" s="319" t="s">
        <v>1737</v>
      </c>
      <c r="B691" s="319" t="s">
        <v>293</v>
      </c>
      <c r="C691" s="340" t="s">
        <v>294</v>
      </c>
      <c r="D691" s="319" t="s">
        <v>849</v>
      </c>
      <c r="E691" s="319" t="s">
        <v>112</v>
      </c>
      <c r="F691" s="271" t="s">
        <v>357</v>
      </c>
      <c r="G691" s="416" t="s">
        <v>144</v>
      </c>
      <c r="H691" s="416" t="s">
        <v>358</v>
      </c>
      <c r="I691" s="381">
        <v>100000</v>
      </c>
      <c r="J691" s="278">
        <f>-K2819/0.0833333333333333</f>
        <v>0</v>
      </c>
      <c r="K691" s="278"/>
      <c r="L691" s="279">
        <v>42837</v>
      </c>
      <c r="M691" s="279">
        <v>42835</v>
      </c>
      <c r="N691" s="280">
        <v>43930</v>
      </c>
      <c r="O691" s="294">
        <f>YEAR(N691)</f>
        <v>2020</v>
      </c>
      <c r="P691" s="294">
        <f>MONTH(N691)</f>
        <v>4</v>
      </c>
      <c r="Q691" s="286" t="str">
        <f>IF(P691&gt;9,CONCATENATE(O691,P691),CONCATENATE(O691,"0",P691))</f>
        <v>202004</v>
      </c>
      <c r="R691" s="275">
        <v>0</v>
      </c>
      <c r="S691" s="281">
        <v>0</v>
      </c>
      <c r="T691" s="281">
        <v>0</v>
      </c>
      <c r="U691" s="416"/>
      <c r="V691" s="313"/>
      <c r="W691" s="313"/>
      <c r="X691" s="313"/>
      <c r="Y69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1" s="352"/>
      <c r="AA691" s="306"/>
      <c r="AB691" s="306"/>
      <c r="AC691" s="306"/>
      <c r="AD691" s="306"/>
      <c r="AE691" s="306"/>
      <c r="AF691" s="306"/>
      <c r="AG691" s="306"/>
      <c r="AH691" s="306"/>
      <c r="AI691" s="306"/>
      <c r="AJ691" s="306"/>
      <c r="AK691" s="306"/>
      <c r="AL691" s="306"/>
      <c r="AM691" s="306"/>
      <c r="AN691" s="306"/>
      <c r="AO691" s="306"/>
      <c r="AP691" s="306"/>
      <c r="AQ691" s="306"/>
      <c r="AR691" s="306"/>
    </row>
    <row r="692" spans="1:44" s="8" customFormat="1" ht="38.25" customHeight="1" x14ac:dyDescent="0.2">
      <c r="A692" s="319" t="s">
        <v>1737</v>
      </c>
      <c r="B692" s="319" t="s">
        <v>293</v>
      </c>
      <c r="C692" s="340" t="s">
        <v>294</v>
      </c>
      <c r="D692" s="319" t="s">
        <v>850</v>
      </c>
      <c r="E692" s="319" t="s">
        <v>112</v>
      </c>
      <c r="F692" s="271" t="s">
        <v>357</v>
      </c>
      <c r="G692" s="416" t="s">
        <v>144</v>
      </c>
      <c r="H692" s="416" t="s">
        <v>359</v>
      </c>
      <c r="I692" s="381">
        <v>100000</v>
      </c>
      <c r="J692" s="278">
        <f>-K2820/0.0833333333333333</f>
        <v>0</v>
      </c>
      <c r="K692" s="278"/>
      <c r="L692" s="279">
        <v>42837</v>
      </c>
      <c r="M692" s="279">
        <v>42835</v>
      </c>
      <c r="N692" s="280">
        <v>43930</v>
      </c>
      <c r="O692" s="294">
        <f>YEAR(N692)</f>
        <v>2020</v>
      </c>
      <c r="P692" s="294">
        <f>MONTH(N692)</f>
        <v>4</v>
      </c>
      <c r="Q692" s="286" t="str">
        <f>IF(P692&gt;9,CONCATENATE(O692,P692),CONCATENATE(O692,"0",P692))</f>
        <v>202004</v>
      </c>
      <c r="R692" s="275">
        <v>0</v>
      </c>
      <c r="S692" s="281">
        <v>0</v>
      </c>
      <c r="T692" s="281">
        <v>0</v>
      </c>
      <c r="U692" s="416"/>
      <c r="V692" s="313"/>
      <c r="W692" s="313"/>
      <c r="X692" s="313"/>
      <c r="Y69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2" s="305"/>
      <c r="AA692" s="306"/>
      <c r="AB692" s="306"/>
      <c r="AC692" s="306"/>
      <c r="AD692" s="306"/>
      <c r="AE692" s="306"/>
      <c r="AF692" s="306"/>
      <c r="AG692" s="306"/>
      <c r="AH692" s="306"/>
      <c r="AI692" s="306"/>
      <c r="AJ692" s="306"/>
      <c r="AK692" s="306"/>
      <c r="AL692" s="306"/>
      <c r="AM692" s="306"/>
      <c r="AN692" s="306"/>
      <c r="AO692" s="306"/>
      <c r="AP692" s="306"/>
      <c r="AQ692" s="306"/>
      <c r="AR692" s="306"/>
    </row>
    <row r="693" spans="1:44" s="8" customFormat="1" ht="38.25" customHeight="1" x14ac:dyDescent="0.2">
      <c r="A693" s="319" t="s">
        <v>1737</v>
      </c>
      <c r="B693" s="405" t="s">
        <v>293</v>
      </c>
      <c r="C693" s="328" t="s">
        <v>294</v>
      </c>
      <c r="D693" s="327" t="s">
        <v>995</v>
      </c>
      <c r="E693" s="406" t="s">
        <v>112</v>
      </c>
      <c r="F693" s="353" t="s">
        <v>856</v>
      </c>
      <c r="G693" s="429" t="s">
        <v>151</v>
      </c>
      <c r="H693" s="428" t="s">
        <v>345</v>
      </c>
      <c r="I693" s="387">
        <v>7608960</v>
      </c>
      <c r="J693" s="263">
        <f>-K2283/0.0833333333333333</f>
        <v>0</v>
      </c>
      <c r="K693" s="263"/>
      <c r="L693" s="259">
        <v>42837</v>
      </c>
      <c r="M693" s="259">
        <v>42837</v>
      </c>
      <c r="N693" s="259">
        <v>43941</v>
      </c>
      <c r="O693" s="289">
        <f>YEAR(N693)</f>
        <v>2020</v>
      </c>
      <c r="P693" s="284">
        <f>MONTH(N693)</f>
        <v>4</v>
      </c>
      <c r="Q693" s="334" t="str">
        <f>IF(P693&gt;9,CONCATENATE(O693,P693),CONCATENATE(O693,"0",P693))</f>
        <v>202004</v>
      </c>
      <c r="R693" s="275" t="s">
        <v>278</v>
      </c>
      <c r="S693" s="247">
        <v>0.27</v>
      </c>
      <c r="T693" s="247">
        <v>0.09</v>
      </c>
      <c r="U693" s="415"/>
      <c r="V693" s="302"/>
      <c r="W693" s="302"/>
      <c r="X693" s="302"/>
      <c r="Y693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3" s="352"/>
      <c r="AA693" s="305"/>
      <c r="AB693" s="305"/>
      <c r="AC693" s="305"/>
      <c r="AD693" s="305"/>
      <c r="AE693" s="305"/>
      <c r="AF693" s="305"/>
      <c r="AG693" s="305"/>
      <c r="AH693" s="305"/>
      <c r="AI693" s="305"/>
      <c r="AJ693" s="305"/>
      <c r="AK693" s="305"/>
      <c r="AL693" s="305"/>
      <c r="AM693" s="305"/>
      <c r="AN693" s="305"/>
      <c r="AO693" s="305"/>
      <c r="AP693" s="305"/>
      <c r="AQ693" s="305"/>
      <c r="AR693" s="306"/>
    </row>
    <row r="694" spans="1:44" s="8" customFormat="1" ht="38.25" customHeight="1" x14ac:dyDescent="0.2">
      <c r="A694" s="319" t="s">
        <v>1737</v>
      </c>
      <c r="B694" s="329"/>
      <c r="C694" s="320"/>
      <c r="D694" s="327" t="s">
        <v>496</v>
      </c>
      <c r="E694" s="329" t="s">
        <v>114</v>
      </c>
      <c r="F694" s="317" t="s">
        <v>2285</v>
      </c>
      <c r="G694" s="423" t="s">
        <v>2286</v>
      </c>
      <c r="H694" s="423" t="s">
        <v>2219</v>
      </c>
      <c r="I694" s="383">
        <v>600000</v>
      </c>
      <c r="J694" s="335">
        <f>-K2578/0.0833333333333333</f>
        <v>0</v>
      </c>
      <c r="K694" s="335"/>
      <c r="L694" s="318">
        <v>43579</v>
      </c>
      <c r="M694" s="318">
        <v>42491</v>
      </c>
      <c r="N694" s="318">
        <v>43951</v>
      </c>
      <c r="O694" s="336">
        <f>YEAR(N694)</f>
        <v>2020</v>
      </c>
      <c r="P694" s="324">
        <f>MONTH(N694)</f>
        <v>4</v>
      </c>
      <c r="Q694" s="337" t="str">
        <f>IF(P694&gt;9,CONCATENATE(O694,P694),CONCATENATE(O694,"0",P694))</f>
        <v>202004</v>
      </c>
      <c r="R694" s="311">
        <v>0</v>
      </c>
      <c r="S694" s="338">
        <v>0</v>
      </c>
      <c r="T694" s="338">
        <v>0</v>
      </c>
      <c r="U694" s="423"/>
      <c r="V694" s="305"/>
      <c r="W694" s="305"/>
      <c r="X694" s="305"/>
      <c r="Y69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4" s="352"/>
      <c r="AA694" s="306"/>
      <c r="AB694" s="306"/>
      <c r="AC694" s="306"/>
      <c r="AD694" s="306"/>
      <c r="AE694" s="306"/>
      <c r="AF694" s="306"/>
      <c r="AG694" s="306"/>
      <c r="AH694" s="306"/>
      <c r="AI694" s="306"/>
      <c r="AJ694" s="306"/>
      <c r="AK694" s="306"/>
      <c r="AL694" s="306"/>
      <c r="AM694" s="306"/>
      <c r="AN694" s="306"/>
      <c r="AO694" s="306"/>
      <c r="AP694" s="306"/>
      <c r="AQ694" s="306"/>
      <c r="AR694" s="306"/>
    </row>
    <row r="695" spans="1:44" s="8" customFormat="1" ht="38.25" customHeight="1" x14ac:dyDescent="0.2">
      <c r="A695" s="319" t="s">
        <v>1737</v>
      </c>
      <c r="B695" s="329"/>
      <c r="C695" s="320"/>
      <c r="D695" s="327" t="s">
        <v>1098</v>
      </c>
      <c r="E695" s="329" t="s">
        <v>117</v>
      </c>
      <c r="F695" s="317" t="s">
        <v>806</v>
      </c>
      <c r="G695" s="423" t="s">
        <v>2329</v>
      </c>
      <c r="H695" s="423" t="s">
        <v>2296</v>
      </c>
      <c r="I695" s="383">
        <v>479700</v>
      </c>
      <c r="J695" s="335">
        <f>-K2586/0.0833333333333333</f>
        <v>0</v>
      </c>
      <c r="K695" s="335"/>
      <c r="L695" s="318">
        <v>43635</v>
      </c>
      <c r="M695" s="318">
        <v>43586</v>
      </c>
      <c r="N695" s="318">
        <v>43951</v>
      </c>
      <c r="O695" s="336">
        <f>YEAR(N695)</f>
        <v>2020</v>
      </c>
      <c r="P695" s="324">
        <f>MONTH(N695)</f>
        <v>4</v>
      </c>
      <c r="Q695" s="337" t="str">
        <f>IF(P695&gt;9,CONCATENATE(O695,P695),CONCATENATE(O695,"0",P695))</f>
        <v>202004</v>
      </c>
      <c r="R695" s="311" t="s">
        <v>162</v>
      </c>
      <c r="S695" s="338">
        <v>0</v>
      </c>
      <c r="T695" s="338">
        <v>0</v>
      </c>
      <c r="U695" s="423"/>
      <c r="V695" s="305"/>
      <c r="W695" s="305"/>
      <c r="X695" s="305"/>
      <c r="Y69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5" s="352"/>
      <c r="AA695" s="306"/>
      <c r="AB695" s="306"/>
      <c r="AC695" s="306"/>
      <c r="AD695" s="306"/>
      <c r="AE695" s="306"/>
      <c r="AF695" s="306"/>
      <c r="AG695" s="306"/>
      <c r="AH695" s="306"/>
      <c r="AI695" s="306"/>
      <c r="AJ695" s="306"/>
      <c r="AK695" s="306"/>
      <c r="AL695" s="306"/>
      <c r="AM695" s="306"/>
      <c r="AN695" s="306"/>
      <c r="AO695" s="306"/>
      <c r="AP695" s="306"/>
      <c r="AQ695" s="306"/>
      <c r="AR695" s="306"/>
    </row>
    <row r="696" spans="1:44" s="8" customFormat="1" ht="38.25" customHeight="1" x14ac:dyDescent="0.2">
      <c r="A696" s="319" t="s">
        <v>1737</v>
      </c>
      <c r="B696" s="319"/>
      <c r="C696" s="340"/>
      <c r="D696" s="327" t="s">
        <v>1120</v>
      </c>
      <c r="E696" s="314" t="s">
        <v>112</v>
      </c>
      <c r="F696" s="312" t="s">
        <v>572</v>
      </c>
      <c r="G696" s="416" t="s">
        <v>2280</v>
      </c>
      <c r="H696" s="431" t="s">
        <v>2281</v>
      </c>
      <c r="I696" s="381">
        <v>1931360</v>
      </c>
      <c r="J696" s="273">
        <f>-K2568/0.0833333333333333</f>
        <v>0</v>
      </c>
      <c r="K696" s="273"/>
      <c r="L696" s="279">
        <v>43579</v>
      </c>
      <c r="M696" s="279">
        <v>43586</v>
      </c>
      <c r="N696" s="279">
        <v>43951</v>
      </c>
      <c r="O696" s="295">
        <f>YEAR(N696)</f>
        <v>2020</v>
      </c>
      <c r="P696" s="294">
        <f>MONTH(N696)</f>
        <v>4</v>
      </c>
      <c r="Q696" s="291" t="str">
        <f>IF(P696&gt;9,CONCATENATE(O696,P696),CONCATENATE(O696,"0",P696))</f>
        <v>202004</v>
      </c>
      <c r="R696" s="311">
        <v>0</v>
      </c>
      <c r="S696" s="276">
        <v>0</v>
      </c>
      <c r="T696" s="276">
        <v>0</v>
      </c>
      <c r="U696" s="416"/>
      <c r="V696" s="315"/>
      <c r="W696" s="313"/>
      <c r="X696" s="315"/>
      <c r="Y69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6" s="332"/>
      <c r="AA696" s="315"/>
      <c r="AB696" s="315"/>
      <c r="AC696" s="315"/>
      <c r="AD696" s="315"/>
      <c r="AE696" s="315"/>
      <c r="AF696" s="315"/>
      <c r="AG696" s="315"/>
      <c r="AH696" s="315"/>
      <c r="AI696" s="315"/>
      <c r="AJ696" s="315"/>
      <c r="AK696" s="315"/>
      <c r="AL696" s="315"/>
      <c r="AM696" s="315"/>
      <c r="AN696" s="315"/>
      <c r="AO696" s="315"/>
      <c r="AP696" s="315"/>
      <c r="AQ696" s="315"/>
      <c r="AR696" s="306"/>
    </row>
    <row r="697" spans="1:44" s="8" customFormat="1" ht="38.25" customHeight="1" x14ac:dyDescent="0.2">
      <c r="A697" s="319" t="s">
        <v>1737</v>
      </c>
      <c r="B697" s="328"/>
      <c r="C697" s="320"/>
      <c r="D697" s="327" t="s">
        <v>1637</v>
      </c>
      <c r="E697" s="328" t="s">
        <v>131</v>
      </c>
      <c r="F697" s="312" t="s">
        <v>25</v>
      </c>
      <c r="G697" s="415" t="s">
        <v>1638</v>
      </c>
      <c r="H697" s="415" t="s">
        <v>1639</v>
      </c>
      <c r="I697" s="379">
        <v>63642.080000000002</v>
      </c>
      <c r="J697" s="321">
        <f>-K2363/0.0833333333333333</f>
        <v>0</v>
      </c>
      <c r="K697" s="321"/>
      <c r="L697" s="322">
        <v>43614</v>
      </c>
      <c r="M697" s="322">
        <v>43586</v>
      </c>
      <c r="N697" s="323">
        <v>43951</v>
      </c>
      <c r="O697" s="324">
        <f>YEAR(N697)</f>
        <v>2020</v>
      </c>
      <c r="P697" s="324">
        <f>MONTH(N697)</f>
        <v>4</v>
      </c>
      <c r="Q697" s="325" t="str">
        <f>IF(P697&gt;9,CONCATENATE(O697,P697),CONCATENATE(O697,"0",P697))</f>
        <v>202004</v>
      </c>
      <c r="R697" s="311">
        <v>0</v>
      </c>
      <c r="S697" s="326">
        <v>0</v>
      </c>
      <c r="T697" s="326">
        <v>0</v>
      </c>
      <c r="U697" s="415"/>
      <c r="V697" s="306"/>
      <c r="W697" s="305"/>
      <c r="X697" s="306"/>
      <c r="Y69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7" s="352"/>
      <c r="AA697" s="305"/>
      <c r="AB697" s="305"/>
      <c r="AC697" s="305"/>
      <c r="AD697" s="305"/>
      <c r="AE697" s="305"/>
      <c r="AF697" s="305"/>
      <c r="AG697" s="305"/>
      <c r="AH697" s="305"/>
      <c r="AI697" s="305"/>
      <c r="AJ697" s="305"/>
      <c r="AK697" s="305"/>
      <c r="AL697" s="305"/>
      <c r="AM697" s="305"/>
      <c r="AN697" s="305"/>
      <c r="AO697" s="305"/>
      <c r="AP697" s="305"/>
      <c r="AQ697" s="305"/>
      <c r="AR697" s="306"/>
    </row>
    <row r="698" spans="1:44" s="8" customFormat="1" ht="38.25" customHeight="1" x14ac:dyDescent="0.2">
      <c r="A698" s="319" t="s">
        <v>1737</v>
      </c>
      <c r="B698" s="319" t="s">
        <v>292</v>
      </c>
      <c r="C698" s="340" t="s">
        <v>294</v>
      </c>
      <c r="D698" s="441" t="s">
        <v>1099</v>
      </c>
      <c r="E698" s="319" t="s">
        <v>112</v>
      </c>
      <c r="F698" s="277" t="s">
        <v>751</v>
      </c>
      <c r="G698" s="416" t="s">
        <v>752</v>
      </c>
      <c r="H698" s="416" t="s">
        <v>753</v>
      </c>
      <c r="I698" s="381">
        <v>1332270</v>
      </c>
      <c r="J698" s="278">
        <f>-K2376/0.0833333333333333</f>
        <v>0</v>
      </c>
      <c r="K698" s="278"/>
      <c r="L698" s="279">
        <v>43586</v>
      </c>
      <c r="M698" s="279">
        <v>43586</v>
      </c>
      <c r="N698" s="280">
        <v>43951</v>
      </c>
      <c r="O698" s="294">
        <f>YEAR(N698)</f>
        <v>2020</v>
      </c>
      <c r="P698" s="294">
        <f>MONTH(N698)</f>
        <v>4</v>
      </c>
      <c r="Q698" s="286" t="str">
        <f>IF(P698&gt;9,CONCATENATE(O698,P698),CONCATENATE(O698,"0",P698))</f>
        <v>202004</v>
      </c>
      <c r="R698" s="311" t="s">
        <v>162</v>
      </c>
      <c r="S698" s="281">
        <v>0</v>
      </c>
      <c r="T698" s="281">
        <v>0</v>
      </c>
      <c r="U698" s="416"/>
      <c r="V698" s="315"/>
      <c r="W698" s="315"/>
      <c r="X698" s="315"/>
      <c r="Y69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8" s="332"/>
      <c r="AA698" s="313"/>
      <c r="AB698" s="313"/>
      <c r="AC698" s="313"/>
      <c r="AD698" s="313"/>
      <c r="AE698" s="313"/>
      <c r="AF698" s="313"/>
      <c r="AG698" s="313"/>
      <c r="AH698" s="313"/>
      <c r="AI698" s="313"/>
      <c r="AJ698" s="313"/>
      <c r="AK698" s="313"/>
      <c r="AL698" s="313"/>
      <c r="AM698" s="313"/>
      <c r="AN698" s="313"/>
      <c r="AO698" s="313"/>
      <c r="AP698" s="313"/>
      <c r="AQ698" s="313"/>
      <c r="AR698" s="306"/>
    </row>
    <row r="699" spans="1:44" s="8" customFormat="1" ht="38.25" customHeight="1" x14ac:dyDescent="0.2">
      <c r="A699" s="319" t="s">
        <v>1737</v>
      </c>
      <c r="B699" s="319" t="s">
        <v>289</v>
      </c>
      <c r="C699" s="340" t="s">
        <v>294</v>
      </c>
      <c r="D699" s="316" t="s">
        <v>200</v>
      </c>
      <c r="E699" s="319" t="s">
        <v>131</v>
      </c>
      <c r="F699" s="277" t="s">
        <v>100</v>
      </c>
      <c r="G699" s="416" t="s">
        <v>137</v>
      </c>
      <c r="H699" s="416" t="s">
        <v>108</v>
      </c>
      <c r="I699" s="381" t="s">
        <v>73</v>
      </c>
      <c r="J699" s="278">
        <f>-K2822/0.0833333333333333</f>
        <v>0</v>
      </c>
      <c r="K699" s="278"/>
      <c r="L699" s="279">
        <v>42074</v>
      </c>
      <c r="M699" s="279">
        <v>42125</v>
      </c>
      <c r="N699" s="279">
        <v>43951</v>
      </c>
      <c r="O699" s="296">
        <f>YEAR(N699)</f>
        <v>2020</v>
      </c>
      <c r="P699" s="294">
        <f>MONTH(N699)</f>
        <v>4</v>
      </c>
      <c r="Q699" s="292" t="str">
        <f>IF(P699&gt;9,CONCATENATE(O699,P699),CONCATENATE(O699,"0",P699))</f>
        <v>202004</v>
      </c>
      <c r="R699" s="275">
        <v>0</v>
      </c>
      <c r="S699" s="281">
        <v>0</v>
      </c>
      <c r="T699" s="281">
        <v>0</v>
      </c>
      <c r="U699" s="415"/>
      <c r="V699" s="315"/>
      <c r="W699" s="313"/>
      <c r="X699" s="315"/>
      <c r="Y69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9" s="305"/>
      <c r="AA699" s="305"/>
      <c r="AB699" s="305"/>
      <c r="AC699" s="305"/>
      <c r="AD699" s="305"/>
      <c r="AE699" s="305"/>
      <c r="AF699" s="305"/>
      <c r="AG699" s="305"/>
      <c r="AH699" s="305"/>
      <c r="AI699" s="305"/>
      <c r="AJ699" s="305"/>
      <c r="AK699" s="305"/>
      <c r="AL699" s="305"/>
      <c r="AM699" s="305"/>
      <c r="AN699" s="305"/>
      <c r="AO699" s="305"/>
      <c r="AP699" s="305"/>
      <c r="AQ699" s="305"/>
      <c r="AR699" s="306"/>
    </row>
    <row r="700" spans="1:44" s="8" customFormat="1" ht="38.25" customHeight="1" x14ac:dyDescent="0.2">
      <c r="A700" s="319" t="s">
        <v>1737</v>
      </c>
      <c r="B700" s="328" t="s">
        <v>292</v>
      </c>
      <c r="C700" s="320" t="s">
        <v>294</v>
      </c>
      <c r="D700" s="327" t="s">
        <v>634</v>
      </c>
      <c r="E700" s="328" t="s">
        <v>131</v>
      </c>
      <c r="F700" s="312" t="s">
        <v>487</v>
      </c>
      <c r="G700" s="415" t="s">
        <v>2750</v>
      </c>
      <c r="H700" s="415" t="s">
        <v>345</v>
      </c>
      <c r="I700" s="379">
        <v>362055.58</v>
      </c>
      <c r="J700" s="321">
        <f>-K2201/0.0833333333333333</f>
        <v>0</v>
      </c>
      <c r="K700" s="321"/>
      <c r="L700" s="322">
        <v>43642</v>
      </c>
      <c r="M700" s="322">
        <v>43591</v>
      </c>
      <c r="N700" s="322">
        <v>43956</v>
      </c>
      <c r="O700" s="333">
        <f>YEAR(N700)</f>
        <v>2020</v>
      </c>
      <c r="P700" s="324">
        <f>MONTH(N700)</f>
        <v>5</v>
      </c>
      <c r="Q700" s="334" t="str">
        <f>IF(P700&gt;9,CONCATENATE(O700,P700),CONCATENATE(O700,"0",P700))</f>
        <v>202005</v>
      </c>
      <c r="R700" s="311">
        <v>0</v>
      </c>
      <c r="S700" s="326">
        <v>0.1</v>
      </c>
      <c r="T700" s="326">
        <v>0.05</v>
      </c>
      <c r="U700" s="417"/>
      <c r="V700" s="305"/>
      <c r="W700" s="305"/>
      <c r="X700" s="305"/>
      <c r="Y70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0" s="352"/>
      <c r="AA700" s="306"/>
      <c r="AB700" s="306"/>
      <c r="AC700" s="306"/>
      <c r="AD700" s="306"/>
      <c r="AE700" s="306"/>
      <c r="AF700" s="306"/>
      <c r="AG700" s="306"/>
      <c r="AH700" s="306"/>
      <c r="AI700" s="306"/>
      <c r="AJ700" s="306"/>
      <c r="AK700" s="306"/>
      <c r="AL700" s="306"/>
      <c r="AM700" s="306"/>
      <c r="AN700" s="306"/>
      <c r="AO700" s="306"/>
      <c r="AP700" s="306"/>
      <c r="AQ700" s="306"/>
      <c r="AR700" s="306"/>
    </row>
    <row r="701" spans="1:44" s="8" customFormat="1" ht="38.25" customHeight="1" x14ac:dyDescent="0.2">
      <c r="A701" s="328" t="s">
        <v>1737</v>
      </c>
      <c r="B701" s="328"/>
      <c r="C701" s="320"/>
      <c r="D701" s="327" t="s">
        <v>1276</v>
      </c>
      <c r="E701" s="328" t="s">
        <v>115</v>
      </c>
      <c r="F701" s="312" t="s">
        <v>868</v>
      </c>
      <c r="G701" s="415" t="s">
        <v>1277</v>
      </c>
      <c r="H701" s="431" t="s">
        <v>1278</v>
      </c>
      <c r="I701" s="379">
        <v>1075000</v>
      </c>
      <c r="J701" s="321">
        <f>-K2262/0.0833333333333333</f>
        <v>0</v>
      </c>
      <c r="K701" s="321"/>
      <c r="L701" s="322">
        <v>43656</v>
      </c>
      <c r="M701" s="322">
        <v>42862</v>
      </c>
      <c r="N701" s="323">
        <v>43967</v>
      </c>
      <c r="O701" s="324">
        <f>YEAR(N701)</f>
        <v>2020</v>
      </c>
      <c r="P701" s="324">
        <f>MONTH(N701)</f>
        <v>5</v>
      </c>
      <c r="Q701" s="325" t="str">
        <f>IF(P701&gt;9,CONCATENATE(O701,P701),CONCATENATE(O701,"0",P701))</f>
        <v>202005</v>
      </c>
      <c r="R701" s="275">
        <v>0</v>
      </c>
      <c r="S701" s="326">
        <v>0</v>
      </c>
      <c r="T701" s="326">
        <v>0</v>
      </c>
      <c r="U701" s="415"/>
      <c r="V701" s="306"/>
      <c r="W701" s="305"/>
      <c r="X701" s="352"/>
      <c r="Y70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1" s="352"/>
      <c r="AA701" s="305"/>
      <c r="AB701" s="305"/>
      <c r="AC701" s="305"/>
      <c r="AD701" s="305"/>
      <c r="AE701" s="305"/>
      <c r="AF701" s="305"/>
      <c r="AG701" s="305"/>
      <c r="AH701" s="305"/>
      <c r="AI701" s="305"/>
      <c r="AJ701" s="305"/>
      <c r="AK701" s="305"/>
      <c r="AL701" s="305"/>
      <c r="AM701" s="305"/>
      <c r="AN701" s="305"/>
      <c r="AO701" s="305"/>
      <c r="AP701" s="305"/>
      <c r="AQ701" s="305"/>
      <c r="AR701" s="306"/>
    </row>
    <row r="702" spans="1:44" s="8" customFormat="1" ht="38.25" customHeight="1" x14ac:dyDescent="0.2">
      <c r="A702" s="328" t="s">
        <v>1737</v>
      </c>
      <c r="B702" s="319" t="s">
        <v>289</v>
      </c>
      <c r="C702" s="340" t="s">
        <v>294</v>
      </c>
      <c r="D702" s="327" t="s">
        <v>934</v>
      </c>
      <c r="E702" s="328" t="s">
        <v>115</v>
      </c>
      <c r="F702" s="312" t="s">
        <v>868</v>
      </c>
      <c r="G702" s="415" t="s">
        <v>869</v>
      </c>
      <c r="H702" s="431" t="s">
        <v>870</v>
      </c>
      <c r="I702" s="379">
        <v>875000</v>
      </c>
      <c r="J702" s="321">
        <f>-K2321/0.0833333333333333</f>
        <v>0</v>
      </c>
      <c r="K702" s="321"/>
      <c r="L702" s="322">
        <v>43656</v>
      </c>
      <c r="M702" s="322">
        <v>42862</v>
      </c>
      <c r="N702" s="323">
        <v>43967</v>
      </c>
      <c r="O702" s="324">
        <f>YEAR(N702)</f>
        <v>2020</v>
      </c>
      <c r="P702" s="324">
        <f>MONTH(N702)</f>
        <v>5</v>
      </c>
      <c r="Q702" s="325" t="str">
        <f>IF(P702&gt;9,CONCATENATE(O702,P702),CONCATENATE(O702,"0",P702))</f>
        <v>202005</v>
      </c>
      <c r="R702" s="275">
        <v>0</v>
      </c>
      <c r="S702" s="326">
        <v>0</v>
      </c>
      <c r="T702" s="326">
        <v>0</v>
      </c>
      <c r="U702" s="415"/>
      <c r="V702" s="306"/>
      <c r="W702" s="305"/>
      <c r="X702" s="352"/>
      <c r="Y702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2" s="352"/>
      <c r="AA702" s="305"/>
      <c r="AB702" s="305"/>
      <c r="AC702" s="305"/>
      <c r="AD702" s="305"/>
      <c r="AE702" s="305"/>
      <c r="AF702" s="305"/>
      <c r="AG702" s="305"/>
      <c r="AH702" s="305"/>
      <c r="AI702" s="305"/>
      <c r="AJ702" s="305"/>
      <c r="AK702" s="305"/>
      <c r="AL702" s="305"/>
      <c r="AM702" s="305"/>
      <c r="AN702" s="305"/>
      <c r="AO702" s="305"/>
      <c r="AP702" s="305"/>
      <c r="AQ702" s="305"/>
      <c r="AR702" s="306"/>
    </row>
    <row r="703" spans="1:44" s="8" customFormat="1" ht="38.25" customHeight="1" x14ac:dyDescent="0.2">
      <c r="A703" s="328" t="s">
        <v>1737</v>
      </c>
      <c r="B703" s="319" t="s">
        <v>289</v>
      </c>
      <c r="C703" s="340" t="s">
        <v>294</v>
      </c>
      <c r="D703" s="327" t="s">
        <v>936</v>
      </c>
      <c r="E703" s="328" t="s">
        <v>115</v>
      </c>
      <c r="F703" s="312" t="s">
        <v>868</v>
      </c>
      <c r="G703" s="415" t="s">
        <v>869</v>
      </c>
      <c r="H703" s="431" t="s">
        <v>935</v>
      </c>
      <c r="I703" s="379">
        <v>1200000</v>
      </c>
      <c r="J703" s="321">
        <f>-K2322/0.0833333333333333</f>
        <v>0</v>
      </c>
      <c r="K703" s="321"/>
      <c r="L703" s="322">
        <v>43656</v>
      </c>
      <c r="M703" s="322">
        <v>42862</v>
      </c>
      <c r="N703" s="323">
        <v>43967</v>
      </c>
      <c r="O703" s="324">
        <f>YEAR(N703)</f>
        <v>2020</v>
      </c>
      <c r="P703" s="324">
        <f>MONTH(N703)</f>
        <v>5</v>
      </c>
      <c r="Q703" s="325" t="str">
        <f>IF(P703&gt;9,CONCATENATE(O703,P703),CONCATENATE(O703,"0",P703))</f>
        <v>202005</v>
      </c>
      <c r="R703" s="275">
        <v>0</v>
      </c>
      <c r="S703" s="326">
        <v>0</v>
      </c>
      <c r="T703" s="326">
        <v>0</v>
      </c>
      <c r="U703" s="415"/>
      <c r="V703" s="306"/>
      <c r="W703" s="305"/>
      <c r="X703" s="352"/>
      <c r="Y703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3" s="352"/>
      <c r="AA703" s="305"/>
      <c r="AB703" s="305"/>
      <c r="AC703" s="305"/>
      <c r="AD703" s="305"/>
      <c r="AE703" s="305"/>
      <c r="AF703" s="305"/>
      <c r="AG703" s="305"/>
      <c r="AH703" s="305"/>
      <c r="AI703" s="305"/>
      <c r="AJ703" s="305"/>
      <c r="AK703" s="305"/>
      <c r="AL703" s="305"/>
      <c r="AM703" s="305"/>
      <c r="AN703" s="305"/>
      <c r="AO703" s="305"/>
      <c r="AP703" s="305"/>
      <c r="AQ703" s="305"/>
      <c r="AR703" s="306"/>
    </row>
    <row r="704" spans="1:44" s="8" customFormat="1" ht="38.25" customHeight="1" x14ac:dyDescent="0.2">
      <c r="A704" s="319" t="s">
        <v>1737</v>
      </c>
      <c r="B704" s="328"/>
      <c r="C704" s="320"/>
      <c r="D704" s="327" t="s">
        <v>1281</v>
      </c>
      <c r="E704" s="328" t="s">
        <v>131</v>
      </c>
      <c r="F704" s="312" t="s">
        <v>1284</v>
      </c>
      <c r="G704" s="415" t="s">
        <v>1282</v>
      </c>
      <c r="H704" s="415" t="s">
        <v>1283</v>
      </c>
      <c r="I704" s="379">
        <v>59100</v>
      </c>
      <c r="J704" s="321">
        <f>-K2219/0.0833333333333333</f>
        <v>0</v>
      </c>
      <c r="K704" s="321"/>
      <c r="L704" s="322">
        <v>43586</v>
      </c>
      <c r="M704" s="322">
        <v>43611</v>
      </c>
      <c r="N704" s="323">
        <v>43976</v>
      </c>
      <c r="O704" s="324">
        <f>YEAR(N704)</f>
        <v>2020</v>
      </c>
      <c r="P704" s="324">
        <f>MONTH(N704)</f>
        <v>5</v>
      </c>
      <c r="Q704" s="325" t="str">
        <f>IF(P704&gt;9,CONCATENATE(O704,P704),CONCATENATE(O704,"0",P704))</f>
        <v>202005</v>
      </c>
      <c r="R704" s="275">
        <v>0</v>
      </c>
      <c r="S704" s="326">
        <v>0</v>
      </c>
      <c r="T704" s="326">
        <v>0</v>
      </c>
      <c r="U704" s="415"/>
      <c r="V704" s="306"/>
      <c r="W704" s="305"/>
      <c r="X704" s="306"/>
      <c r="Y70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4" s="352"/>
      <c r="AA704" s="306"/>
      <c r="AB704" s="306"/>
      <c r="AC704" s="306"/>
      <c r="AD704" s="306"/>
      <c r="AE704" s="306"/>
      <c r="AF704" s="306"/>
      <c r="AG704" s="306"/>
      <c r="AH704" s="306"/>
      <c r="AI704" s="306"/>
      <c r="AJ704" s="306"/>
      <c r="AK704" s="306"/>
      <c r="AL704" s="306"/>
      <c r="AM704" s="306"/>
      <c r="AN704" s="306"/>
      <c r="AO704" s="306"/>
      <c r="AP704" s="306"/>
      <c r="AQ704" s="306"/>
      <c r="AR704" s="306"/>
    </row>
    <row r="705" spans="1:100" s="8" customFormat="1" ht="38.25" customHeight="1" x14ac:dyDescent="0.2">
      <c r="A705" s="319" t="s">
        <v>1737</v>
      </c>
      <c r="B705" s="319" t="s">
        <v>292</v>
      </c>
      <c r="C705" s="340" t="s">
        <v>294</v>
      </c>
      <c r="D705" s="327" t="s">
        <v>924</v>
      </c>
      <c r="E705" s="314" t="s">
        <v>112</v>
      </c>
      <c r="F705" s="271" t="s">
        <v>881</v>
      </c>
      <c r="G705" s="417" t="s">
        <v>882</v>
      </c>
      <c r="H705" s="417" t="s">
        <v>883</v>
      </c>
      <c r="I705" s="382">
        <v>2131800</v>
      </c>
      <c r="J705" s="273">
        <f>-K2231/0.0833333333333333</f>
        <v>0</v>
      </c>
      <c r="K705" s="273"/>
      <c r="L705" s="274">
        <v>42886</v>
      </c>
      <c r="M705" s="274">
        <v>42886</v>
      </c>
      <c r="N705" s="274">
        <v>43981</v>
      </c>
      <c r="O705" s="295">
        <f>YEAR(N705)</f>
        <v>2020</v>
      </c>
      <c r="P705" s="294">
        <f>MONTH(N705)</f>
        <v>5</v>
      </c>
      <c r="Q705" s="291" t="str">
        <f>IF(P705&gt;9,CONCATENATE(O705,P705),CONCATENATE(O705,"0",P705))</f>
        <v>202005</v>
      </c>
      <c r="R705" s="275" t="s">
        <v>278</v>
      </c>
      <c r="S705" s="276">
        <v>0</v>
      </c>
      <c r="T705" s="276">
        <v>0</v>
      </c>
      <c r="U705" s="422"/>
      <c r="V705" s="315"/>
      <c r="W705" s="313"/>
      <c r="X705" s="315"/>
      <c r="Y70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5" s="332"/>
      <c r="AA705" s="315"/>
      <c r="AB705" s="315"/>
      <c r="AC705" s="315"/>
      <c r="AD705" s="315"/>
      <c r="AE705" s="315"/>
      <c r="AF705" s="315"/>
      <c r="AG705" s="315"/>
      <c r="AH705" s="315"/>
      <c r="AI705" s="315"/>
      <c r="AJ705" s="315"/>
      <c r="AK705" s="315"/>
      <c r="AL705" s="315"/>
      <c r="AM705" s="315"/>
      <c r="AN705" s="315"/>
      <c r="AO705" s="315"/>
      <c r="AP705" s="315"/>
      <c r="AQ705" s="315"/>
      <c r="AR705" s="306"/>
    </row>
    <row r="706" spans="1:100" s="8" customFormat="1" ht="38.25" customHeight="1" x14ac:dyDescent="0.2">
      <c r="A706" s="328" t="s">
        <v>1737</v>
      </c>
      <c r="B706" s="328"/>
      <c r="C706" s="320"/>
      <c r="D706" s="327" t="s">
        <v>2556</v>
      </c>
      <c r="E706" s="328" t="s">
        <v>112</v>
      </c>
      <c r="F706" s="312" t="s">
        <v>25</v>
      </c>
      <c r="G706" s="415" t="s">
        <v>2557</v>
      </c>
      <c r="H706" s="415" t="s">
        <v>2558</v>
      </c>
      <c r="I706" s="379">
        <v>66705</v>
      </c>
      <c r="J706" s="321">
        <f>-K2691/0.0833333333333333</f>
        <v>0</v>
      </c>
      <c r="K706" s="321"/>
      <c r="L706" s="322">
        <v>43614</v>
      </c>
      <c r="M706" s="322">
        <v>43617</v>
      </c>
      <c r="N706" s="323">
        <v>43982</v>
      </c>
      <c r="O706" s="333">
        <f>YEAR(N706)</f>
        <v>2020</v>
      </c>
      <c r="P706" s="458">
        <f>MONTH(N706)</f>
        <v>5</v>
      </c>
      <c r="Q706" s="459" t="str">
        <f>IF(P706&gt;9,CONCATENATE(O706,P706),CONCATENATE(O706,"0",P706))</f>
        <v>202005</v>
      </c>
      <c r="R706" s="275" t="s">
        <v>278</v>
      </c>
      <c r="S706" s="326">
        <v>0</v>
      </c>
      <c r="T706" s="326">
        <v>0</v>
      </c>
      <c r="U706" s="431"/>
      <c r="V706" s="305"/>
      <c r="W706" s="305"/>
      <c r="X706" s="305"/>
      <c r="Y70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6" s="352"/>
      <c r="AA706" s="305"/>
      <c r="AB706" s="305"/>
      <c r="AC706" s="305"/>
      <c r="AD706" s="305"/>
      <c r="AE706" s="305"/>
      <c r="AF706" s="305"/>
      <c r="AG706" s="305"/>
      <c r="AH706" s="305"/>
      <c r="AI706" s="305"/>
      <c r="AJ706" s="305"/>
      <c r="AK706" s="305"/>
      <c r="AL706" s="305"/>
      <c r="AM706" s="305"/>
      <c r="AN706" s="305"/>
      <c r="AO706" s="305"/>
      <c r="AP706" s="305"/>
      <c r="AQ706" s="305"/>
      <c r="AR706" s="305"/>
    </row>
    <row r="707" spans="1:100" s="8" customFormat="1" ht="38.25" customHeight="1" x14ac:dyDescent="0.2">
      <c r="A707" s="319" t="s">
        <v>1737</v>
      </c>
      <c r="B707" s="328"/>
      <c r="C707" s="320"/>
      <c r="D707" s="327" t="s">
        <v>2115</v>
      </c>
      <c r="E707" s="328" t="s">
        <v>112</v>
      </c>
      <c r="F707" s="317" t="s">
        <v>2116</v>
      </c>
      <c r="G707" s="423" t="s">
        <v>1762</v>
      </c>
      <c r="H707" s="423" t="s">
        <v>2117</v>
      </c>
      <c r="I707" s="383">
        <v>65000</v>
      </c>
      <c r="J707" s="335">
        <f>-K2531/0.0833333333333333</f>
        <v>0</v>
      </c>
      <c r="K707" s="335"/>
      <c r="L707" s="318">
        <v>43593</v>
      </c>
      <c r="M707" s="318">
        <v>43252</v>
      </c>
      <c r="N707" s="318">
        <v>43982</v>
      </c>
      <c r="O707" s="336">
        <f>YEAR(N707)</f>
        <v>2020</v>
      </c>
      <c r="P707" s="324">
        <f>MONTH(N707)</f>
        <v>5</v>
      </c>
      <c r="Q707" s="337" t="str">
        <f>IF(P707&gt;9,CONCATENATE(O707,P707),CONCATENATE(O707,"0",P707))</f>
        <v>202005</v>
      </c>
      <c r="R707" s="311" t="s">
        <v>162</v>
      </c>
      <c r="S707" s="338">
        <v>0</v>
      </c>
      <c r="T707" s="338">
        <v>0</v>
      </c>
      <c r="U707" s="415"/>
      <c r="V707" s="306"/>
      <c r="W707" s="305"/>
      <c r="X707" s="306"/>
      <c r="Y70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7" s="352"/>
      <c r="AA707" s="306"/>
      <c r="AB707" s="306"/>
      <c r="AC707" s="306"/>
      <c r="AD707" s="306"/>
      <c r="AE707" s="306"/>
      <c r="AF707" s="306"/>
      <c r="AG707" s="306"/>
      <c r="AH707" s="306"/>
      <c r="AI707" s="306"/>
      <c r="AJ707" s="306"/>
      <c r="AK707" s="306"/>
      <c r="AL707" s="306"/>
      <c r="AM707" s="306"/>
      <c r="AN707" s="306"/>
      <c r="AO707" s="306"/>
      <c r="AP707" s="306"/>
      <c r="AQ707" s="306"/>
      <c r="AR707" s="306"/>
    </row>
    <row r="708" spans="1:100" s="8" customFormat="1" ht="38.25" customHeight="1" x14ac:dyDescent="0.2">
      <c r="A708" s="329" t="s">
        <v>1737</v>
      </c>
      <c r="B708" s="328"/>
      <c r="C708" s="320"/>
      <c r="D708" s="327" t="s">
        <v>1760</v>
      </c>
      <c r="E708" s="314" t="s">
        <v>112</v>
      </c>
      <c r="F708" s="312" t="s">
        <v>1761</v>
      </c>
      <c r="G708" s="415" t="s">
        <v>1762</v>
      </c>
      <c r="H708" s="415" t="s">
        <v>442</v>
      </c>
      <c r="I708" s="379">
        <v>89689</v>
      </c>
      <c r="J708" s="321">
        <f>-K2417/0.0833333333333333</f>
        <v>0</v>
      </c>
      <c r="K708" s="321"/>
      <c r="L708" s="322">
        <v>43761</v>
      </c>
      <c r="M708" s="322">
        <v>43770</v>
      </c>
      <c r="N708" s="323">
        <v>43982</v>
      </c>
      <c r="O708" s="324">
        <f>YEAR(N708)</f>
        <v>2020</v>
      </c>
      <c r="P708" s="324">
        <f>MONTH(N708)</f>
        <v>5</v>
      </c>
      <c r="Q708" s="325" t="str">
        <f>IF(P708&gt;9,CONCATENATE(O708,P708),CONCATENATE(O708,"0",P708))</f>
        <v>202005</v>
      </c>
      <c r="R708" s="311">
        <v>0</v>
      </c>
      <c r="S708" s="326">
        <v>0</v>
      </c>
      <c r="T708" s="326">
        <v>0</v>
      </c>
      <c r="U708" s="415"/>
      <c r="V708" s="306"/>
      <c r="W708" s="306"/>
      <c r="X708" s="306"/>
      <c r="Y70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8" s="352"/>
      <c r="AA708" s="305"/>
      <c r="AB708" s="305"/>
      <c r="AC708" s="305"/>
      <c r="AD708" s="305"/>
      <c r="AE708" s="305"/>
      <c r="AF708" s="305"/>
      <c r="AG708" s="305"/>
      <c r="AH708" s="305"/>
      <c r="AI708" s="305"/>
      <c r="AJ708" s="305"/>
      <c r="AK708" s="305"/>
      <c r="AL708" s="305"/>
      <c r="AM708" s="305"/>
      <c r="AN708" s="305"/>
      <c r="AO708" s="305"/>
      <c r="AP708" s="305"/>
      <c r="AQ708" s="305"/>
      <c r="AR708" s="306"/>
    </row>
    <row r="709" spans="1:100" s="8" customFormat="1" ht="38.25" customHeight="1" x14ac:dyDescent="0.2">
      <c r="A709" s="319" t="s">
        <v>1737</v>
      </c>
      <c r="B709" s="329"/>
      <c r="C709" s="320"/>
      <c r="D709" s="327" t="s">
        <v>2362</v>
      </c>
      <c r="E709" s="329" t="s">
        <v>112</v>
      </c>
      <c r="F709" s="317" t="s">
        <v>25</v>
      </c>
      <c r="G709" s="423" t="s">
        <v>2364</v>
      </c>
      <c r="H709" s="423" t="s">
        <v>2365</v>
      </c>
      <c r="I709" s="383">
        <v>50250</v>
      </c>
      <c r="J709" s="335">
        <f>-K2611/0.0833333333333333</f>
        <v>0</v>
      </c>
      <c r="K709" s="335"/>
      <c r="L709" s="318">
        <v>43603</v>
      </c>
      <c r="M709" s="318">
        <v>43647</v>
      </c>
      <c r="N709" s="318">
        <v>44012</v>
      </c>
      <c r="O709" s="336">
        <f>YEAR(N709)</f>
        <v>2020</v>
      </c>
      <c r="P709" s="324">
        <f>MONTH(N709)</f>
        <v>6</v>
      </c>
      <c r="Q709" s="337" t="str">
        <f>IF(P709&gt;9,CONCATENATE(O709,P709),CONCATENATE(O709,"0",P709))</f>
        <v>202006</v>
      </c>
      <c r="R709" s="275" t="s">
        <v>278</v>
      </c>
      <c r="S709" s="338">
        <v>0</v>
      </c>
      <c r="T709" s="338">
        <v>0</v>
      </c>
      <c r="U709" s="423"/>
      <c r="V709" s="305"/>
      <c r="W709" s="305"/>
      <c r="X709" s="305"/>
      <c r="Y70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9" s="352"/>
      <c r="AA709" s="306"/>
      <c r="AB709" s="306"/>
      <c r="AC709" s="306"/>
      <c r="AD709" s="306"/>
      <c r="AE709" s="306"/>
      <c r="AF709" s="306"/>
      <c r="AG709" s="306"/>
      <c r="AH709" s="306"/>
      <c r="AI709" s="306"/>
      <c r="AJ709" s="306"/>
      <c r="AK709" s="306"/>
      <c r="AL709" s="306"/>
      <c r="AM709" s="306"/>
      <c r="AN709" s="306"/>
      <c r="AO709" s="306"/>
      <c r="AP709" s="306"/>
      <c r="AQ709" s="306"/>
      <c r="AR709" s="306"/>
    </row>
    <row r="710" spans="1:100" s="8" customFormat="1" ht="38.25" customHeight="1" x14ac:dyDescent="0.2">
      <c r="A710" s="319" t="s">
        <v>1737</v>
      </c>
      <c r="B710" s="329"/>
      <c r="C710" s="320"/>
      <c r="D710" s="327" t="s">
        <v>2363</v>
      </c>
      <c r="E710" s="329" t="s">
        <v>112</v>
      </c>
      <c r="F710" s="317" t="s">
        <v>25</v>
      </c>
      <c r="G710" s="423" t="s">
        <v>2364</v>
      </c>
      <c r="H710" s="423" t="s">
        <v>2366</v>
      </c>
      <c r="I710" s="383">
        <v>79750</v>
      </c>
      <c r="J710" s="335">
        <f>-K2611/0.0833333333333333</f>
        <v>0</v>
      </c>
      <c r="K710" s="335"/>
      <c r="L710" s="318">
        <v>43603</v>
      </c>
      <c r="M710" s="318">
        <v>43647</v>
      </c>
      <c r="N710" s="318">
        <v>44012</v>
      </c>
      <c r="O710" s="336">
        <f>YEAR(N710)</f>
        <v>2020</v>
      </c>
      <c r="P710" s="324">
        <f>MONTH(N710)</f>
        <v>6</v>
      </c>
      <c r="Q710" s="337" t="str">
        <f>IF(P710&gt;9,CONCATENATE(O710,P710),CONCATENATE(O710,"0",P710))</f>
        <v>202006</v>
      </c>
      <c r="R710" s="275" t="s">
        <v>278</v>
      </c>
      <c r="S710" s="338">
        <v>0</v>
      </c>
      <c r="T710" s="338">
        <v>0</v>
      </c>
      <c r="U710" s="423"/>
      <c r="V710" s="305"/>
      <c r="W710" s="305"/>
      <c r="X710" s="305"/>
      <c r="Y71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0" s="352"/>
      <c r="AA710" s="306"/>
      <c r="AB710" s="306"/>
      <c r="AC710" s="306"/>
      <c r="AD710" s="306"/>
      <c r="AE710" s="306"/>
      <c r="AF710" s="306"/>
      <c r="AG710" s="306"/>
      <c r="AH710" s="306"/>
      <c r="AI710" s="306"/>
      <c r="AJ710" s="306"/>
      <c r="AK710" s="306"/>
      <c r="AL710" s="306"/>
      <c r="AM710" s="306"/>
      <c r="AN710" s="306"/>
      <c r="AO710" s="306"/>
      <c r="AP710" s="306"/>
      <c r="AQ710" s="306"/>
      <c r="AR710" s="306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</row>
    <row r="711" spans="1:100" s="7" customFormat="1" ht="38.25" customHeight="1" x14ac:dyDescent="0.2">
      <c r="A711" s="319" t="s">
        <v>1737</v>
      </c>
      <c r="B711" s="319" t="s">
        <v>292</v>
      </c>
      <c r="C711" s="340" t="s">
        <v>294</v>
      </c>
      <c r="D711" s="443" t="s">
        <v>1119</v>
      </c>
      <c r="E711" s="314" t="s">
        <v>112</v>
      </c>
      <c r="F711" s="317" t="s">
        <v>497</v>
      </c>
      <c r="G711" s="417" t="s">
        <v>324</v>
      </c>
      <c r="H711" s="423" t="s">
        <v>498</v>
      </c>
      <c r="I711" s="382">
        <v>576000</v>
      </c>
      <c r="J711" s="273">
        <f>-K2259/0.0833333333333333</f>
        <v>0</v>
      </c>
      <c r="K711" s="273"/>
      <c r="L711" s="274">
        <v>43593</v>
      </c>
      <c r="M711" s="274">
        <v>43647</v>
      </c>
      <c r="N711" s="274">
        <v>44012</v>
      </c>
      <c r="O711" s="295">
        <f>YEAR(N711)</f>
        <v>2020</v>
      </c>
      <c r="P711" s="294">
        <f>MONTH(N711)</f>
        <v>6</v>
      </c>
      <c r="Q711" s="291" t="str">
        <f>IF(P711&gt;9,CONCATENATE(O711,P711),CONCATENATE(O711,"0",P711))</f>
        <v>202006</v>
      </c>
      <c r="R711" s="311">
        <v>0</v>
      </c>
      <c r="S711" s="276">
        <v>0</v>
      </c>
      <c r="T711" s="276">
        <v>0</v>
      </c>
      <c r="U711" s="417"/>
      <c r="V711" s="313"/>
      <c r="W711" s="313"/>
      <c r="X711" s="313"/>
      <c r="Y71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1" s="352"/>
      <c r="AA711" s="306"/>
      <c r="AB711" s="306"/>
      <c r="AC711" s="306"/>
      <c r="AD711" s="306"/>
      <c r="AE711" s="306"/>
      <c r="AF711" s="306"/>
      <c r="AG711" s="306"/>
      <c r="AH711" s="306"/>
      <c r="AI711" s="306"/>
      <c r="AJ711" s="306"/>
      <c r="AK711" s="306"/>
      <c r="AL711" s="306"/>
      <c r="AM711" s="306"/>
      <c r="AN711" s="306"/>
      <c r="AO711" s="306"/>
      <c r="AP711" s="306"/>
      <c r="AQ711" s="306"/>
      <c r="AR711" s="306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</row>
    <row r="712" spans="1:100" s="8" customFormat="1" ht="38.25" customHeight="1" x14ac:dyDescent="0.2">
      <c r="A712" s="328" t="s">
        <v>1737</v>
      </c>
      <c r="B712" s="328"/>
      <c r="C712" s="320"/>
      <c r="D712" s="327" t="s">
        <v>2517</v>
      </c>
      <c r="E712" s="319" t="s">
        <v>112</v>
      </c>
      <c r="F712" s="277" t="s">
        <v>370</v>
      </c>
      <c r="G712" s="416" t="s">
        <v>371</v>
      </c>
      <c r="H712" s="416" t="s">
        <v>372</v>
      </c>
      <c r="I712" s="379">
        <v>200000</v>
      </c>
      <c r="J712" s="321">
        <f>-K2644/0.0833333333333333</f>
        <v>0</v>
      </c>
      <c r="K712" s="321"/>
      <c r="L712" s="322">
        <v>43768</v>
      </c>
      <c r="M712" s="322">
        <v>43800</v>
      </c>
      <c r="N712" s="274">
        <v>44012</v>
      </c>
      <c r="O712" s="333">
        <f>YEAR(N712)</f>
        <v>2020</v>
      </c>
      <c r="P712" s="374">
        <f>MONTH(N712)</f>
        <v>6</v>
      </c>
      <c r="Q712" s="334" t="str">
        <f>IF(P712&gt;9,CONCATENATE(O712,P712),CONCATENATE(O712,"0",P712))</f>
        <v>202006</v>
      </c>
      <c r="R712" s="275">
        <v>0</v>
      </c>
      <c r="S712" s="281">
        <v>0</v>
      </c>
      <c r="T712" s="281">
        <v>0</v>
      </c>
      <c r="U712" s="415"/>
      <c r="V712" s="306"/>
      <c r="W712" s="306"/>
      <c r="X712" s="352"/>
      <c r="Y71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2" s="352"/>
      <c r="AA712" s="306"/>
      <c r="AB712" s="306"/>
      <c r="AC712" s="306"/>
      <c r="AD712" s="306"/>
      <c r="AE712" s="306"/>
      <c r="AF712" s="306"/>
      <c r="AG712" s="306"/>
      <c r="AH712" s="306"/>
      <c r="AI712" s="306"/>
      <c r="AJ712" s="306"/>
      <c r="AK712" s="306"/>
      <c r="AL712" s="306"/>
      <c r="AM712" s="306"/>
      <c r="AN712" s="306"/>
      <c r="AO712" s="306"/>
      <c r="AP712" s="306"/>
      <c r="AQ712" s="306"/>
      <c r="AR712" s="306"/>
    </row>
    <row r="713" spans="1:100" s="8" customFormat="1" ht="38.25" customHeight="1" x14ac:dyDescent="0.2">
      <c r="A713" s="328" t="s">
        <v>1737</v>
      </c>
      <c r="B713" s="328"/>
      <c r="C713" s="320"/>
      <c r="D713" s="327" t="s">
        <v>1325</v>
      </c>
      <c r="E713" s="328" t="s">
        <v>1144</v>
      </c>
      <c r="F713" s="312" t="s">
        <v>1327</v>
      </c>
      <c r="G713" s="415" t="s">
        <v>2564</v>
      </c>
      <c r="H713" s="415" t="s">
        <v>1326</v>
      </c>
      <c r="I713" s="379">
        <v>75900</v>
      </c>
      <c r="J713" s="321">
        <f>-K2266/0.0833333333333333</f>
        <v>0</v>
      </c>
      <c r="K713" s="321"/>
      <c r="L713" s="322">
        <v>43614</v>
      </c>
      <c r="M713" s="322">
        <v>43658</v>
      </c>
      <c r="N713" s="322">
        <v>44023</v>
      </c>
      <c r="O713" s="333">
        <f>YEAR(N713)</f>
        <v>2020</v>
      </c>
      <c r="P713" s="324">
        <f>MONTH(N713)</f>
        <v>7</v>
      </c>
      <c r="Q713" s="334" t="str">
        <f>IF(P713&gt;9,CONCATENATE(O713,P713),CONCATENATE(O713,"0",P713))</f>
        <v>202007</v>
      </c>
      <c r="R713" s="311" t="s">
        <v>278</v>
      </c>
      <c r="S713" s="326">
        <v>0</v>
      </c>
      <c r="T713" s="326">
        <v>0</v>
      </c>
      <c r="U713" s="423"/>
      <c r="V713" s="305"/>
      <c r="W713" s="305"/>
      <c r="X713" s="305"/>
      <c r="Y71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3" s="305"/>
      <c r="AA713" s="306"/>
      <c r="AB713" s="306"/>
      <c r="AC713" s="306"/>
      <c r="AD713" s="306"/>
      <c r="AE713" s="306"/>
      <c r="AF713" s="306"/>
      <c r="AG713" s="306"/>
      <c r="AH713" s="306"/>
      <c r="AI713" s="306"/>
      <c r="AJ713" s="306"/>
      <c r="AK713" s="306"/>
      <c r="AL713" s="306"/>
      <c r="AM713" s="306"/>
      <c r="AN713" s="306"/>
      <c r="AO713" s="306"/>
      <c r="AP713" s="306"/>
      <c r="AQ713" s="306"/>
      <c r="AR713" s="305"/>
    </row>
    <row r="714" spans="1:100" s="8" customFormat="1" ht="38.25" customHeight="1" x14ac:dyDescent="0.2">
      <c r="A714" s="328" t="s">
        <v>1737</v>
      </c>
      <c r="B714" s="328"/>
      <c r="C714" s="320"/>
      <c r="D714" s="327" t="s">
        <v>2544</v>
      </c>
      <c r="E714" s="328" t="s">
        <v>117</v>
      </c>
      <c r="F714" s="312" t="s">
        <v>2545</v>
      </c>
      <c r="G714" s="415" t="s">
        <v>2546</v>
      </c>
      <c r="H714" s="415" t="s">
        <v>1216</v>
      </c>
      <c r="I714" s="379">
        <v>427000.01</v>
      </c>
      <c r="J714" s="321">
        <f>-K2696/0.0833333333333333</f>
        <v>0</v>
      </c>
      <c r="K714" s="321"/>
      <c r="L714" s="322">
        <v>43621</v>
      </c>
      <c r="M714" s="322">
        <v>43664</v>
      </c>
      <c r="N714" s="323">
        <v>44029</v>
      </c>
      <c r="O714" s="333">
        <f>YEAR(N714)</f>
        <v>2020</v>
      </c>
      <c r="P714" s="458">
        <f>MONTH(N714)</f>
        <v>7</v>
      </c>
      <c r="Q714" s="459" t="str">
        <f>IF(P714&gt;9,CONCATENATE(O714,P714),CONCATENATE(O714,"0",P714))</f>
        <v>202007</v>
      </c>
      <c r="R714" s="311" t="s">
        <v>162</v>
      </c>
      <c r="S714" s="326">
        <v>0</v>
      </c>
      <c r="T714" s="326">
        <v>0</v>
      </c>
      <c r="U714" s="415"/>
      <c r="V714" s="305"/>
      <c r="W714" s="305"/>
      <c r="X714" s="305"/>
      <c r="Y71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4" s="352"/>
      <c r="AA714" s="305"/>
      <c r="AB714" s="305"/>
      <c r="AC714" s="305"/>
      <c r="AD714" s="305"/>
      <c r="AE714" s="305"/>
      <c r="AF714" s="305"/>
      <c r="AG714" s="305"/>
      <c r="AH714" s="305"/>
      <c r="AI714" s="305"/>
      <c r="AJ714" s="305"/>
      <c r="AK714" s="305"/>
      <c r="AL714" s="305"/>
      <c r="AM714" s="305"/>
      <c r="AN714" s="305"/>
      <c r="AO714" s="305"/>
      <c r="AP714" s="305"/>
      <c r="AQ714" s="305"/>
      <c r="AR714" s="305"/>
    </row>
    <row r="715" spans="1:100" s="8" customFormat="1" ht="38.25" customHeight="1" x14ac:dyDescent="0.2">
      <c r="A715" s="319" t="s">
        <v>1737</v>
      </c>
      <c r="B715" s="328"/>
      <c r="C715" s="320"/>
      <c r="D715" s="328" t="s">
        <v>1640</v>
      </c>
      <c r="E715" s="328" t="s">
        <v>112</v>
      </c>
      <c r="F715" s="312" t="s">
        <v>1641</v>
      </c>
      <c r="G715" s="415" t="s">
        <v>1642</v>
      </c>
      <c r="H715" s="415" t="s">
        <v>217</v>
      </c>
      <c r="I715" s="379">
        <v>198604.2</v>
      </c>
      <c r="J715" s="321">
        <f>-K2382/0.0833333333333333</f>
        <v>0</v>
      </c>
      <c r="K715" s="321"/>
      <c r="L715" s="322" t="s">
        <v>2563</v>
      </c>
      <c r="M715" s="322">
        <v>43664</v>
      </c>
      <c r="N715" s="323">
        <v>44029</v>
      </c>
      <c r="O715" s="324">
        <f>YEAR(N715)</f>
        <v>2020</v>
      </c>
      <c r="P715" s="324">
        <f>MONTH(N715)</f>
        <v>7</v>
      </c>
      <c r="Q715" s="325" t="str">
        <f>IF(P715&gt;9,CONCATENATE(O715,P715),CONCATENATE(O715,"0",P715))</f>
        <v>202007</v>
      </c>
      <c r="R715" s="311" t="s">
        <v>162</v>
      </c>
      <c r="S715" s="326">
        <v>0</v>
      </c>
      <c r="T715" s="326">
        <v>0</v>
      </c>
      <c r="U715" s="415"/>
      <c r="V715" s="306"/>
      <c r="W715" s="305"/>
      <c r="X715" s="306"/>
      <c r="Y71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5" s="352"/>
      <c r="AA715" s="305"/>
      <c r="AB715" s="305"/>
      <c r="AC715" s="305"/>
      <c r="AD715" s="305"/>
      <c r="AE715" s="305"/>
      <c r="AF715" s="305"/>
      <c r="AG715" s="305"/>
      <c r="AH715" s="305"/>
      <c r="AI715" s="305"/>
      <c r="AJ715" s="305"/>
      <c r="AK715" s="305"/>
      <c r="AL715" s="305"/>
      <c r="AM715" s="305"/>
      <c r="AN715" s="305"/>
      <c r="AO715" s="305"/>
      <c r="AP715" s="305"/>
      <c r="AQ715" s="305"/>
      <c r="AR715" s="306"/>
    </row>
    <row r="716" spans="1:100" s="8" customFormat="1" ht="38.25" customHeight="1" x14ac:dyDescent="0.2">
      <c r="A716" s="319" t="s">
        <v>1737</v>
      </c>
      <c r="B716" s="328"/>
      <c r="C716" s="320"/>
      <c r="D716" s="328" t="s">
        <v>1643</v>
      </c>
      <c r="E716" s="328" t="s">
        <v>112</v>
      </c>
      <c r="F716" s="312" t="s">
        <v>1665</v>
      </c>
      <c r="G716" s="415" t="s">
        <v>1642</v>
      </c>
      <c r="H716" s="415" t="s">
        <v>1644</v>
      </c>
      <c r="I716" s="379">
        <v>17447.25</v>
      </c>
      <c r="J716" s="321">
        <f>-K2383/0.0833333333333333</f>
        <v>0</v>
      </c>
      <c r="K716" s="321"/>
      <c r="L716" s="322" t="s">
        <v>2563</v>
      </c>
      <c r="M716" s="322">
        <v>43664</v>
      </c>
      <c r="N716" s="323">
        <v>44029</v>
      </c>
      <c r="O716" s="324">
        <f>YEAR(N716)</f>
        <v>2020</v>
      </c>
      <c r="P716" s="324">
        <f>MONTH(N716)</f>
        <v>7</v>
      </c>
      <c r="Q716" s="325" t="str">
        <f>IF(P716&gt;9,CONCATENATE(O716,P716),CONCATENATE(O716,"0",P716))</f>
        <v>202007</v>
      </c>
      <c r="R716" s="311" t="s">
        <v>162</v>
      </c>
      <c r="S716" s="326">
        <v>0</v>
      </c>
      <c r="T716" s="326">
        <v>0</v>
      </c>
      <c r="U716" s="415"/>
      <c r="V716" s="306"/>
      <c r="W716" s="305"/>
      <c r="X716" s="306"/>
      <c r="Y71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6" s="352"/>
      <c r="AA716" s="305"/>
      <c r="AB716" s="305"/>
      <c r="AC716" s="305"/>
      <c r="AD716" s="305"/>
      <c r="AE716" s="305"/>
      <c r="AF716" s="305"/>
      <c r="AG716" s="305"/>
      <c r="AH716" s="305"/>
      <c r="AI716" s="305"/>
      <c r="AJ716" s="305"/>
      <c r="AK716" s="305"/>
      <c r="AL716" s="305"/>
      <c r="AM716" s="305"/>
      <c r="AN716" s="305"/>
      <c r="AO716" s="305"/>
      <c r="AP716" s="305"/>
      <c r="AQ716" s="305"/>
      <c r="AR716" s="306"/>
    </row>
    <row r="717" spans="1:100" s="7" customFormat="1" ht="38.25" customHeight="1" x14ac:dyDescent="0.2">
      <c r="A717" s="319" t="s">
        <v>1737</v>
      </c>
      <c r="B717" s="328" t="s">
        <v>292</v>
      </c>
      <c r="C717" s="320" t="s">
        <v>294</v>
      </c>
      <c r="D717" s="327" t="s">
        <v>923</v>
      </c>
      <c r="E717" s="328" t="s">
        <v>131</v>
      </c>
      <c r="F717" s="312" t="s">
        <v>677</v>
      </c>
      <c r="G717" s="415" t="s">
        <v>678</v>
      </c>
      <c r="H717" s="415" t="s">
        <v>679</v>
      </c>
      <c r="I717" s="379">
        <v>1283495</v>
      </c>
      <c r="J717" s="321">
        <f>-K2230/0.0833333333333333</f>
        <v>0</v>
      </c>
      <c r="K717" s="321"/>
      <c r="L717" s="322">
        <v>43663</v>
      </c>
      <c r="M717" s="322">
        <v>43673</v>
      </c>
      <c r="N717" s="323">
        <v>44038</v>
      </c>
      <c r="O717" s="324">
        <f>YEAR(N717)</f>
        <v>2020</v>
      </c>
      <c r="P717" s="324">
        <f>MONTH(N717)</f>
        <v>7</v>
      </c>
      <c r="Q717" s="325" t="str">
        <f>IF(P717&gt;9,CONCATENATE(O717,P717),CONCATENATE(O717,"0",P717))</f>
        <v>202007</v>
      </c>
      <c r="R717" s="311" t="s">
        <v>162</v>
      </c>
      <c r="S717" s="326">
        <v>0.05</v>
      </c>
      <c r="T717" s="326">
        <v>0</v>
      </c>
      <c r="U717" s="415"/>
      <c r="V717" s="305"/>
      <c r="W717" s="305"/>
      <c r="X717" s="305"/>
      <c r="Y71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7" s="352"/>
      <c r="AA717" s="306"/>
      <c r="AB717" s="306"/>
      <c r="AC717" s="306"/>
      <c r="AD717" s="306"/>
      <c r="AE717" s="306"/>
      <c r="AF717" s="306"/>
      <c r="AG717" s="306"/>
      <c r="AH717" s="306"/>
      <c r="AI717" s="306"/>
      <c r="AJ717" s="306"/>
      <c r="AK717" s="306"/>
      <c r="AL717" s="306"/>
      <c r="AM717" s="306"/>
      <c r="AN717" s="306"/>
      <c r="AO717" s="306"/>
      <c r="AP717" s="306"/>
      <c r="AQ717" s="306"/>
      <c r="AR717" s="306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</row>
    <row r="718" spans="1:100" s="7" customFormat="1" ht="38.25" customHeight="1" x14ac:dyDescent="0.2">
      <c r="A718" s="319" t="s">
        <v>1737</v>
      </c>
      <c r="B718" s="319" t="s">
        <v>292</v>
      </c>
      <c r="C718" s="320" t="s">
        <v>294</v>
      </c>
      <c r="D718" s="329" t="s">
        <v>938</v>
      </c>
      <c r="E718" s="314" t="s">
        <v>112</v>
      </c>
      <c r="F718" s="317" t="s">
        <v>25</v>
      </c>
      <c r="G718" s="417" t="s">
        <v>2451</v>
      </c>
      <c r="H718" s="423" t="s">
        <v>2452</v>
      </c>
      <c r="I718" s="382">
        <v>12950000</v>
      </c>
      <c r="J718" s="273">
        <f>-K2868/0.0833333333333333</f>
        <v>0</v>
      </c>
      <c r="K718" s="273"/>
      <c r="L718" s="274">
        <v>43663</v>
      </c>
      <c r="M718" s="274">
        <v>43678</v>
      </c>
      <c r="N718" s="274">
        <v>44043</v>
      </c>
      <c r="O718" s="295">
        <f>YEAR(N718)</f>
        <v>2020</v>
      </c>
      <c r="P718" s="294">
        <f>MONTH(N718)</f>
        <v>7</v>
      </c>
      <c r="Q718" s="291" t="str">
        <f>IF(P718&gt;9,CONCATENATE(O718,P718),CONCATENATE(O718,"0",P718))</f>
        <v>202007</v>
      </c>
      <c r="R718" s="311" t="s">
        <v>162</v>
      </c>
      <c r="S718" s="276">
        <v>0</v>
      </c>
      <c r="T718" s="276">
        <v>0</v>
      </c>
      <c r="U718" s="415"/>
      <c r="V718" s="313"/>
      <c r="W718" s="313"/>
      <c r="X718" s="313"/>
      <c r="Y71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8" s="352"/>
      <c r="AA718" s="306"/>
      <c r="AB718" s="306"/>
      <c r="AC718" s="306"/>
      <c r="AD718" s="306"/>
      <c r="AE718" s="306"/>
      <c r="AF718" s="306"/>
      <c r="AG718" s="306"/>
      <c r="AH718" s="306"/>
      <c r="AI718" s="306"/>
      <c r="AJ718" s="306"/>
      <c r="AK718" s="306"/>
      <c r="AL718" s="306"/>
      <c r="AM718" s="306"/>
      <c r="AN718" s="306"/>
      <c r="AO718" s="306"/>
      <c r="AP718" s="306"/>
      <c r="AQ718" s="306"/>
      <c r="AR718" s="305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</row>
    <row r="719" spans="1:100" s="7" customFormat="1" ht="38.25" customHeight="1" x14ac:dyDescent="0.2">
      <c r="A719" s="319" t="s">
        <v>1737</v>
      </c>
      <c r="B719" s="328"/>
      <c r="C719" s="320"/>
      <c r="D719" s="327" t="s">
        <v>1669</v>
      </c>
      <c r="E719" s="319" t="s">
        <v>112</v>
      </c>
      <c r="F719" s="312" t="s">
        <v>1670</v>
      </c>
      <c r="G719" s="415" t="s">
        <v>202</v>
      </c>
      <c r="H719" s="415" t="s">
        <v>937</v>
      </c>
      <c r="I719" s="379">
        <v>59878</v>
      </c>
      <c r="J719" s="321">
        <f>-K2390/0.0833333333333333</f>
        <v>0</v>
      </c>
      <c r="K719" s="321"/>
      <c r="L719" s="322">
        <v>43677</v>
      </c>
      <c r="M719" s="322">
        <v>43686</v>
      </c>
      <c r="N719" s="323">
        <v>44051</v>
      </c>
      <c r="O719" s="324">
        <f>YEAR(N719)</f>
        <v>2020</v>
      </c>
      <c r="P719" s="324">
        <f>MONTH(N719)</f>
        <v>8</v>
      </c>
      <c r="Q719" s="325" t="str">
        <f>IF(P719&gt;9,CONCATENATE(O719,P719),CONCATENATE(O719,"0",P719))</f>
        <v>202008</v>
      </c>
      <c r="R719" s="311" t="s">
        <v>278</v>
      </c>
      <c r="S719" s="326">
        <v>0</v>
      </c>
      <c r="T719" s="326">
        <v>0</v>
      </c>
      <c r="U719" s="415"/>
      <c r="V719" s="305"/>
      <c r="W719" s="305"/>
      <c r="X719" s="305"/>
      <c r="Y71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9" s="305"/>
      <c r="AA719" s="306"/>
      <c r="AB719" s="306"/>
      <c r="AC719" s="306"/>
      <c r="AD719" s="306"/>
      <c r="AE719" s="306"/>
      <c r="AF719" s="306"/>
      <c r="AG719" s="306"/>
      <c r="AH719" s="306"/>
      <c r="AI719" s="306"/>
      <c r="AJ719" s="306"/>
      <c r="AK719" s="306"/>
      <c r="AL719" s="306"/>
      <c r="AM719" s="306"/>
      <c r="AN719" s="306"/>
      <c r="AO719" s="306"/>
      <c r="AP719" s="306"/>
      <c r="AQ719" s="306"/>
      <c r="AR719" s="306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</row>
    <row r="720" spans="1:100" s="7" customFormat="1" ht="38.25" customHeight="1" x14ac:dyDescent="0.2">
      <c r="A720" s="319" t="s">
        <v>1737</v>
      </c>
      <c r="B720" s="328"/>
      <c r="C720" s="320"/>
      <c r="D720" s="327" t="s">
        <v>1136</v>
      </c>
      <c r="E720" s="328" t="s">
        <v>131</v>
      </c>
      <c r="F720" s="312" t="s">
        <v>1137</v>
      </c>
      <c r="G720" s="415" t="s">
        <v>1138</v>
      </c>
      <c r="H720" s="415" t="s">
        <v>361</v>
      </c>
      <c r="I720" s="379">
        <v>88500</v>
      </c>
      <c r="J720" s="321">
        <f>-K2186/0.0833333333333333</f>
        <v>0</v>
      </c>
      <c r="K720" s="321"/>
      <c r="L720" s="322">
        <v>43677</v>
      </c>
      <c r="M720" s="322">
        <v>43689</v>
      </c>
      <c r="N720" s="322">
        <v>44054</v>
      </c>
      <c r="O720" s="333">
        <f>YEAR(N720)</f>
        <v>2020</v>
      </c>
      <c r="P720" s="324">
        <f>MONTH(N720)</f>
        <v>8</v>
      </c>
      <c r="Q720" s="334" t="str">
        <f>IF(P720&gt;9,CONCATENATE(O720,P720),CONCATENATE(O720,"0",P720))</f>
        <v>202008</v>
      </c>
      <c r="R720" s="311">
        <v>0</v>
      </c>
      <c r="S720" s="281">
        <v>0</v>
      </c>
      <c r="T720" s="281">
        <v>0</v>
      </c>
      <c r="U720" s="423"/>
      <c r="V720" s="305"/>
      <c r="W720" s="305"/>
      <c r="X720" s="305"/>
      <c r="Y72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0" s="352"/>
      <c r="AA720" s="305"/>
      <c r="AB720" s="305"/>
      <c r="AC720" s="305"/>
      <c r="AD720" s="305"/>
      <c r="AE720" s="305"/>
      <c r="AF720" s="305"/>
      <c r="AG720" s="305"/>
      <c r="AH720" s="305"/>
      <c r="AI720" s="305"/>
      <c r="AJ720" s="305"/>
      <c r="AK720" s="305"/>
      <c r="AL720" s="305"/>
      <c r="AM720" s="305"/>
      <c r="AN720" s="305"/>
      <c r="AO720" s="305"/>
      <c r="AP720" s="305"/>
      <c r="AQ720" s="305"/>
      <c r="AR720" s="306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</row>
    <row r="721" spans="1:100" s="7" customFormat="1" ht="38.25" customHeight="1" x14ac:dyDescent="0.2">
      <c r="A721" s="329" t="s">
        <v>1737</v>
      </c>
      <c r="B721" s="319" t="s">
        <v>292</v>
      </c>
      <c r="C721" s="340" t="s">
        <v>294</v>
      </c>
      <c r="D721" s="443" t="s">
        <v>1118</v>
      </c>
      <c r="E721" s="314" t="s">
        <v>114</v>
      </c>
      <c r="F721" s="317" t="s">
        <v>539</v>
      </c>
      <c r="G721" s="417" t="s">
        <v>2604</v>
      </c>
      <c r="H721" s="417" t="s">
        <v>2605</v>
      </c>
      <c r="I721" s="382">
        <v>14456750</v>
      </c>
      <c r="J721" s="273">
        <f>-K2901/0.0833333333333333</f>
        <v>0</v>
      </c>
      <c r="K721" s="273"/>
      <c r="L721" s="274">
        <v>43677</v>
      </c>
      <c r="M721" s="274">
        <v>43703</v>
      </c>
      <c r="N721" s="274">
        <v>44068</v>
      </c>
      <c r="O721" s="295">
        <f>YEAR(N721)</f>
        <v>2020</v>
      </c>
      <c r="P721" s="294">
        <f>MONTH(N721)</f>
        <v>8</v>
      </c>
      <c r="Q721" s="291" t="str">
        <f>IF(P721&gt;9,CONCATENATE(O721,P721),CONCATENATE(O721,"0",P721))</f>
        <v>202008</v>
      </c>
      <c r="R721" s="311">
        <v>0</v>
      </c>
      <c r="S721" s="276">
        <v>0</v>
      </c>
      <c r="T721" s="276">
        <v>0</v>
      </c>
      <c r="U721" s="417"/>
      <c r="V721" s="313"/>
      <c r="W721" s="313"/>
      <c r="X721" s="313"/>
      <c r="Y72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1" s="352"/>
      <c r="AA721" s="306"/>
      <c r="AB721" s="306"/>
      <c r="AC721" s="306"/>
      <c r="AD721" s="306"/>
      <c r="AE721" s="306"/>
      <c r="AF721" s="306"/>
      <c r="AG721" s="306"/>
      <c r="AH721" s="306"/>
      <c r="AI721" s="306"/>
      <c r="AJ721" s="306"/>
      <c r="AK721" s="306"/>
      <c r="AL721" s="306"/>
      <c r="AM721" s="306"/>
      <c r="AN721" s="306"/>
      <c r="AO721" s="306"/>
      <c r="AP721" s="306"/>
      <c r="AQ721" s="306"/>
      <c r="AR721" s="305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</row>
    <row r="722" spans="1:100" s="7" customFormat="1" ht="38.25" customHeight="1" x14ac:dyDescent="0.2">
      <c r="A722" s="328" t="s">
        <v>1737</v>
      </c>
      <c r="B722" s="319" t="s">
        <v>289</v>
      </c>
      <c r="C722" s="340" t="s">
        <v>294</v>
      </c>
      <c r="D722" s="316" t="s">
        <v>708</v>
      </c>
      <c r="E722" s="319" t="s">
        <v>114</v>
      </c>
      <c r="F722" s="277" t="s">
        <v>709</v>
      </c>
      <c r="G722" s="415" t="s">
        <v>2603</v>
      </c>
      <c r="H722" s="416" t="s">
        <v>710</v>
      </c>
      <c r="I722" s="381">
        <v>126080</v>
      </c>
      <c r="J722" s="278">
        <f>-K2212/0.0833333333333333</f>
        <v>0</v>
      </c>
      <c r="K722" s="278"/>
      <c r="L722" s="279">
        <v>43677</v>
      </c>
      <c r="M722" s="279">
        <v>43716</v>
      </c>
      <c r="N722" s="279">
        <v>44081</v>
      </c>
      <c r="O722" s="296">
        <f>YEAR(N722)</f>
        <v>2020</v>
      </c>
      <c r="P722" s="294">
        <f>MONTH(N722)</f>
        <v>9</v>
      </c>
      <c r="Q722" s="292" t="str">
        <f>IF(P722&gt;9,CONCATENATE(O722,P722),CONCATENATE(O722,"0",P722))</f>
        <v>202009</v>
      </c>
      <c r="R722" s="311">
        <v>0</v>
      </c>
      <c r="S722" s="281">
        <v>0</v>
      </c>
      <c r="T722" s="281">
        <v>0</v>
      </c>
      <c r="U722" s="416"/>
      <c r="V722" s="315"/>
      <c r="W722" s="313"/>
      <c r="X722" s="332"/>
      <c r="Y72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2" s="332"/>
      <c r="AA722" s="313"/>
      <c r="AB722" s="313"/>
      <c r="AC722" s="313"/>
      <c r="AD722" s="313"/>
      <c r="AE722" s="313"/>
      <c r="AF722" s="313"/>
      <c r="AG722" s="313"/>
      <c r="AH722" s="313"/>
      <c r="AI722" s="313"/>
      <c r="AJ722" s="313"/>
      <c r="AK722" s="313"/>
      <c r="AL722" s="313"/>
      <c r="AM722" s="313"/>
      <c r="AN722" s="313"/>
      <c r="AO722" s="313"/>
      <c r="AP722" s="313"/>
      <c r="AQ722" s="313"/>
      <c r="AR722" s="306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</row>
    <row r="723" spans="1:100" s="7" customFormat="1" ht="38.25" customHeight="1" x14ac:dyDescent="0.2">
      <c r="A723" s="329" t="s">
        <v>1737</v>
      </c>
      <c r="B723" s="319" t="s">
        <v>309</v>
      </c>
      <c r="C723" s="340" t="s">
        <v>294</v>
      </c>
      <c r="D723" s="314" t="s">
        <v>1082</v>
      </c>
      <c r="E723" s="314" t="s">
        <v>112</v>
      </c>
      <c r="F723" s="271" t="s">
        <v>701</v>
      </c>
      <c r="G723" s="417" t="s">
        <v>1125</v>
      </c>
      <c r="H723" s="417" t="s">
        <v>583</v>
      </c>
      <c r="I723" s="382">
        <v>663555</v>
      </c>
      <c r="J723" s="273">
        <f>-K2391/0.0833333333333333</f>
        <v>0</v>
      </c>
      <c r="K723" s="273"/>
      <c r="L723" s="274">
        <v>43719</v>
      </c>
      <c r="M723" s="274">
        <v>43722</v>
      </c>
      <c r="N723" s="274">
        <v>44087</v>
      </c>
      <c r="O723" s="295">
        <f>YEAR(N723)</f>
        <v>2020</v>
      </c>
      <c r="P723" s="294">
        <f>MONTH(N723)</f>
        <v>9</v>
      </c>
      <c r="Q723" s="291" t="str">
        <f>IF(P723&gt;9,CONCATENATE(O723,P723),CONCATENATE(O723,"0",P723))</f>
        <v>202009</v>
      </c>
      <c r="R723" s="311" t="s">
        <v>162</v>
      </c>
      <c r="S723" s="276">
        <v>0</v>
      </c>
      <c r="T723" s="276">
        <v>0</v>
      </c>
      <c r="U723" s="422"/>
      <c r="V723" s="315"/>
      <c r="W723" s="313"/>
      <c r="X723" s="332"/>
      <c r="Y72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3" s="313"/>
      <c r="AA723" s="313"/>
      <c r="AB723" s="313"/>
      <c r="AC723" s="313"/>
      <c r="AD723" s="313"/>
      <c r="AE723" s="313"/>
      <c r="AF723" s="313"/>
      <c r="AG723" s="313"/>
      <c r="AH723" s="313"/>
      <c r="AI723" s="313"/>
      <c r="AJ723" s="313"/>
      <c r="AK723" s="313"/>
      <c r="AL723" s="313"/>
      <c r="AM723" s="313"/>
      <c r="AN723" s="313"/>
      <c r="AO723" s="313"/>
      <c r="AP723" s="313"/>
      <c r="AQ723" s="313"/>
      <c r="AR723" s="306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</row>
    <row r="724" spans="1:100" s="7" customFormat="1" ht="38.25" customHeight="1" x14ac:dyDescent="0.2">
      <c r="A724" s="319" t="s">
        <v>1737</v>
      </c>
      <c r="B724" s="319" t="s">
        <v>292</v>
      </c>
      <c r="C724" s="340" t="s">
        <v>294</v>
      </c>
      <c r="D724" s="329" t="s">
        <v>939</v>
      </c>
      <c r="E724" s="314" t="s">
        <v>112</v>
      </c>
      <c r="F724" s="317" t="s">
        <v>1666</v>
      </c>
      <c r="G724" s="423" t="s">
        <v>940</v>
      </c>
      <c r="H724" s="417" t="s">
        <v>941</v>
      </c>
      <c r="I724" s="382">
        <v>0</v>
      </c>
      <c r="J724" s="274">
        <v>42683</v>
      </c>
      <c r="K724" s="274">
        <v>42683</v>
      </c>
      <c r="L724" s="318">
        <v>43047</v>
      </c>
      <c r="M724" s="318">
        <v>43047</v>
      </c>
      <c r="N724" s="318">
        <v>44093</v>
      </c>
      <c r="O724" s="336">
        <f>YEAR(N724)</f>
        <v>2020</v>
      </c>
      <c r="P724" s="324">
        <f>MONTH(N724)</f>
        <v>9</v>
      </c>
      <c r="Q724" s="337" t="str">
        <f>IF(P724&gt;9,CONCATENATE(O724,P724),CONCATENATE(O724,"0",P724))</f>
        <v>202009</v>
      </c>
      <c r="R724" s="275" t="s">
        <v>278</v>
      </c>
      <c r="S724" s="276">
        <v>0.08</v>
      </c>
      <c r="T724" s="276">
        <v>0.03</v>
      </c>
      <c r="U724" s="423"/>
      <c r="V724" s="305"/>
      <c r="W724" s="305"/>
      <c r="X724" s="305"/>
      <c r="Y72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4" s="352"/>
      <c r="AA724" s="306"/>
      <c r="AB724" s="306"/>
      <c r="AC724" s="306"/>
      <c r="AD724" s="306"/>
      <c r="AE724" s="306"/>
      <c r="AF724" s="306"/>
      <c r="AG724" s="306"/>
      <c r="AH724" s="306"/>
      <c r="AI724" s="306"/>
      <c r="AJ724" s="306"/>
      <c r="AK724" s="306"/>
      <c r="AL724" s="306"/>
      <c r="AM724" s="306"/>
      <c r="AN724" s="306"/>
      <c r="AO724" s="306"/>
      <c r="AP724" s="306"/>
      <c r="AQ724" s="306"/>
      <c r="AR724" s="305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</row>
    <row r="725" spans="1:100" s="7" customFormat="1" ht="38.25" customHeight="1" x14ac:dyDescent="0.2">
      <c r="A725" s="319" t="s">
        <v>1737</v>
      </c>
      <c r="B725" s="319" t="s">
        <v>292</v>
      </c>
      <c r="C725" s="340" t="s">
        <v>294</v>
      </c>
      <c r="D725" s="329" t="s">
        <v>944</v>
      </c>
      <c r="E725" s="314" t="s">
        <v>112</v>
      </c>
      <c r="F725" s="317" t="s">
        <v>1666</v>
      </c>
      <c r="G725" s="423" t="s">
        <v>940</v>
      </c>
      <c r="H725" s="417" t="s">
        <v>945</v>
      </c>
      <c r="I725" s="382">
        <v>0</v>
      </c>
      <c r="J725" s="274">
        <v>44093</v>
      </c>
      <c r="K725" s="318">
        <v>43047</v>
      </c>
      <c r="L725" s="318">
        <v>43047</v>
      </c>
      <c r="M725" s="318">
        <v>43047</v>
      </c>
      <c r="N725" s="318">
        <v>44093</v>
      </c>
      <c r="O725" s="336">
        <f>YEAR(N725)</f>
        <v>2020</v>
      </c>
      <c r="P725" s="324">
        <f>MONTH(N725)</f>
        <v>9</v>
      </c>
      <c r="Q725" s="337" t="str">
        <f>IF(P725&gt;9,CONCATENATE(O725,P725),CONCATENATE(O725,"0",P725))</f>
        <v>202009</v>
      </c>
      <c r="R725" s="275" t="s">
        <v>278</v>
      </c>
      <c r="S725" s="276">
        <v>0.08</v>
      </c>
      <c r="T725" s="276">
        <v>0.03</v>
      </c>
      <c r="U725" s="423"/>
      <c r="V725" s="305"/>
      <c r="W725" s="305"/>
      <c r="X725" s="305"/>
      <c r="Y72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5" s="352"/>
      <c r="AA725" s="306"/>
      <c r="AB725" s="306"/>
      <c r="AC725" s="306"/>
      <c r="AD725" s="306"/>
      <c r="AE725" s="306"/>
      <c r="AF725" s="306"/>
      <c r="AG725" s="306"/>
      <c r="AH725" s="306"/>
      <c r="AI725" s="306"/>
      <c r="AJ725" s="306"/>
      <c r="AK725" s="306"/>
      <c r="AL725" s="306"/>
      <c r="AM725" s="306"/>
      <c r="AN725" s="306"/>
      <c r="AO725" s="306"/>
      <c r="AP725" s="306"/>
      <c r="AQ725" s="306"/>
      <c r="AR725" s="305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</row>
    <row r="726" spans="1:100" s="7" customFormat="1" ht="38.25" customHeight="1" x14ac:dyDescent="0.2">
      <c r="A726" s="319" t="s">
        <v>1737</v>
      </c>
      <c r="B726" s="319" t="s">
        <v>292</v>
      </c>
      <c r="C726" s="340" t="s">
        <v>294</v>
      </c>
      <c r="D726" s="329" t="s">
        <v>942</v>
      </c>
      <c r="E726" s="314" t="s">
        <v>112</v>
      </c>
      <c r="F726" s="317" t="s">
        <v>1666</v>
      </c>
      <c r="G726" s="423" t="s">
        <v>940</v>
      </c>
      <c r="H726" s="417" t="s">
        <v>943</v>
      </c>
      <c r="I726" s="382">
        <v>0</v>
      </c>
      <c r="J726" s="274">
        <v>44093</v>
      </c>
      <c r="K726" s="318">
        <v>43047</v>
      </c>
      <c r="L726" s="318">
        <v>43047</v>
      </c>
      <c r="M726" s="318">
        <v>43047</v>
      </c>
      <c r="N726" s="318">
        <v>44093</v>
      </c>
      <c r="O726" s="336">
        <f>YEAR(N726)</f>
        <v>2020</v>
      </c>
      <c r="P726" s="324">
        <f>MONTH(N726)</f>
        <v>9</v>
      </c>
      <c r="Q726" s="337" t="str">
        <f>IF(P726&gt;9,CONCATENATE(O726,P726),CONCATENATE(O726,"0",P726))</f>
        <v>202009</v>
      </c>
      <c r="R726" s="275" t="s">
        <v>278</v>
      </c>
      <c r="S726" s="276">
        <v>0.08</v>
      </c>
      <c r="T726" s="276">
        <v>0.03</v>
      </c>
      <c r="U726" s="423"/>
      <c r="V726" s="305"/>
      <c r="W726" s="305"/>
      <c r="X726" s="305"/>
      <c r="Y72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6" s="352"/>
      <c r="AA726" s="306"/>
      <c r="AB726" s="306"/>
      <c r="AC726" s="306"/>
      <c r="AD726" s="306"/>
      <c r="AE726" s="306"/>
      <c r="AF726" s="306"/>
      <c r="AG726" s="306"/>
      <c r="AH726" s="306"/>
      <c r="AI726" s="306"/>
      <c r="AJ726" s="306"/>
      <c r="AK726" s="306"/>
      <c r="AL726" s="306"/>
      <c r="AM726" s="306"/>
      <c r="AN726" s="306"/>
      <c r="AO726" s="306"/>
      <c r="AP726" s="306"/>
      <c r="AQ726" s="306"/>
      <c r="AR726" s="305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</row>
    <row r="727" spans="1:100" s="7" customFormat="1" ht="38.25" customHeight="1" x14ac:dyDescent="0.2">
      <c r="A727" s="328" t="s">
        <v>1737</v>
      </c>
      <c r="B727" s="328"/>
      <c r="C727" s="320"/>
      <c r="D727" s="327" t="s">
        <v>2824</v>
      </c>
      <c r="E727" s="328" t="s">
        <v>131</v>
      </c>
      <c r="F727" s="312" t="s">
        <v>20</v>
      </c>
      <c r="G727" s="415" t="s">
        <v>2825</v>
      </c>
      <c r="H727" s="415" t="s">
        <v>2826</v>
      </c>
      <c r="I727" s="379">
        <v>419808</v>
      </c>
      <c r="J727" s="321">
        <f>-K2750/0.0833333333333333</f>
        <v>0</v>
      </c>
      <c r="K727" s="321"/>
      <c r="L727" s="322">
        <v>43761</v>
      </c>
      <c r="M727" s="322">
        <v>43761</v>
      </c>
      <c r="N727" s="323">
        <v>44096</v>
      </c>
      <c r="O727" s="333">
        <f>YEAR(N727)</f>
        <v>2020</v>
      </c>
      <c r="P727" s="458">
        <f>MONTH(N727)</f>
        <v>9</v>
      </c>
      <c r="Q727" s="459" t="str">
        <f>IF(P727&gt;9,CONCATENATE(O727,P727),CONCATENATE(O727,"0",P727))</f>
        <v>202009</v>
      </c>
      <c r="R727" s="311">
        <v>0</v>
      </c>
      <c r="S727" s="326">
        <v>0</v>
      </c>
      <c r="T727" s="326">
        <v>0</v>
      </c>
      <c r="U727" s="415"/>
      <c r="V727" s="305"/>
      <c r="W727" s="305"/>
      <c r="X727" s="305"/>
      <c r="Y72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7" s="352"/>
      <c r="AA727" s="305"/>
      <c r="AB727" s="305"/>
      <c r="AC727" s="305"/>
      <c r="AD727" s="305"/>
      <c r="AE727" s="305"/>
      <c r="AF727" s="305"/>
      <c r="AG727" s="305"/>
      <c r="AH727" s="305"/>
      <c r="AI727" s="305"/>
      <c r="AJ727" s="305"/>
      <c r="AK727" s="305"/>
      <c r="AL727" s="305"/>
      <c r="AM727" s="305"/>
      <c r="AN727" s="305"/>
      <c r="AO727" s="305"/>
      <c r="AP727" s="305"/>
      <c r="AQ727" s="305"/>
      <c r="AR727" s="305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</row>
    <row r="728" spans="1:100" s="7" customFormat="1" ht="38.25" customHeight="1" x14ac:dyDescent="0.2">
      <c r="A728" s="328" t="s">
        <v>1737</v>
      </c>
      <c r="B728" s="328"/>
      <c r="C728" s="320"/>
      <c r="D728" s="327" t="s">
        <v>2792</v>
      </c>
      <c r="E728" s="328" t="s">
        <v>131</v>
      </c>
      <c r="F728" s="312" t="s">
        <v>25</v>
      </c>
      <c r="G728" s="415" t="s">
        <v>2793</v>
      </c>
      <c r="H728" s="415" t="s">
        <v>2794</v>
      </c>
      <c r="I728" s="379">
        <v>156000</v>
      </c>
      <c r="J728" s="321">
        <f>-K2748/0.0833333333333333</f>
        <v>0</v>
      </c>
      <c r="K728" s="321"/>
      <c r="L728" s="322">
        <v>43761</v>
      </c>
      <c r="M728" s="322">
        <v>43761</v>
      </c>
      <c r="N728" s="323">
        <v>44126</v>
      </c>
      <c r="O728" s="333">
        <f>YEAR(N728)</f>
        <v>2020</v>
      </c>
      <c r="P728" s="458">
        <f>MONTH(N728)</f>
        <v>10</v>
      </c>
      <c r="Q728" s="459" t="str">
        <f>IF(P728&gt;9,CONCATENATE(O728,P728),CONCATENATE(O728,"0",P728))</f>
        <v>202010</v>
      </c>
      <c r="R728" s="311">
        <v>0</v>
      </c>
      <c r="S728" s="326">
        <v>0</v>
      </c>
      <c r="T728" s="326">
        <v>0</v>
      </c>
      <c r="U728" s="415"/>
      <c r="V728" s="305"/>
      <c r="W728" s="305"/>
      <c r="X728" s="305"/>
      <c r="Y72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8" s="352"/>
      <c r="AA728" s="305"/>
      <c r="AB728" s="305"/>
      <c r="AC728" s="305"/>
      <c r="AD728" s="305"/>
      <c r="AE728" s="305"/>
      <c r="AF728" s="305"/>
      <c r="AG728" s="305"/>
      <c r="AH728" s="305"/>
      <c r="AI728" s="305"/>
      <c r="AJ728" s="305"/>
      <c r="AK728" s="305"/>
      <c r="AL728" s="305"/>
      <c r="AM728" s="305"/>
      <c r="AN728" s="305"/>
      <c r="AO728" s="305"/>
      <c r="AP728" s="305"/>
      <c r="AQ728" s="305"/>
      <c r="AR728" s="305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</row>
    <row r="729" spans="1:100" s="7" customFormat="1" ht="38.25" customHeight="1" x14ac:dyDescent="0.2">
      <c r="A729" s="319" t="s">
        <v>1737</v>
      </c>
      <c r="B729" s="404" t="s">
        <v>309</v>
      </c>
      <c r="C729" s="320" t="s">
        <v>294</v>
      </c>
      <c r="D729" s="328" t="s">
        <v>1075</v>
      </c>
      <c r="E729" s="328" t="s">
        <v>131</v>
      </c>
      <c r="F729" s="312" t="s">
        <v>729</v>
      </c>
      <c r="G729" s="415" t="s">
        <v>730</v>
      </c>
      <c r="H729" s="415" t="s">
        <v>731</v>
      </c>
      <c r="I729" s="379">
        <v>198000</v>
      </c>
      <c r="J729" s="321">
        <f>-K2321/0.0833333333333333</f>
        <v>0</v>
      </c>
      <c r="K729" s="321"/>
      <c r="L729" s="322">
        <v>43733</v>
      </c>
      <c r="M729" s="322">
        <v>43770</v>
      </c>
      <c r="N729" s="323">
        <v>44135</v>
      </c>
      <c r="O729" s="361">
        <f>YEAR(N729)</f>
        <v>2020</v>
      </c>
      <c r="P729" s="361">
        <f>MONTH(N729)</f>
        <v>10</v>
      </c>
      <c r="Q729" s="323" t="str">
        <f>IF(P729&gt;9,CONCATENATE(O729,P729),CONCATENATE(O729,"0",P729))</f>
        <v>202010</v>
      </c>
      <c r="R729" s="311" t="s">
        <v>278</v>
      </c>
      <c r="S729" s="326">
        <v>0</v>
      </c>
      <c r="T729" s="326">
        <v>0</v>
      </c>
      <c r="U729" s="415"/>
      <c r="V729" s="355"/>
      <c r="W729" s="362"/>
      <c r="X729" s="355"/>
      <c r="Y72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9" s="354"/>
      <c r="AA729" s="355"/>
      <c r="AB729" s="355"/>
      <c r="AC729" s="355"/>
      <c r="AD729" s="355"/>
      <c r="AE729" s="355"/>
      <c r="AF729" s="355"/>
      <c r="AG729" s="355"/>
      <c r="AH729" s="355"/>
      <c r="AI729" s="355"/>
      <c r="AJ729" s="355"/>
      <c r="AK729" s="355"/>
      <c r="AL729" s="355"/>
      <c r="AM729" s="355"/>
      <c r="AN729" s="355"/>
      <c r="AO729" s="355"/>
      <c r="AP729" s="355"/>
      <c r="AQ729" s="355"/>
      <c r="AR729" s="306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</row>
    <row r="730" spans="1:100" s="7" customFormat="1" ht="38.25" customHeight="1" x14ac:dyDescent="0.2">
      <c r="A730" s="319" t="s">
        <v>1737</v>
      </c>
      <c r="B730" s="319" t="s">
        <v>292</v>
      </c>
      <c r="C730" s="340" t="s">
        <v>294</v>
      </c>
      <c r="D730" s="445" t="s">
        <v>1094</v>
      </c>
      <c r="E730" s="314" t="s">
        <v>112</v>
      </c>
      <c r="F730" s="271" t="s">
        <v>558</v>
      </c>
      <c r="G730" s="417" t="s">
        <v>559</v>
      </c>
      <c r="H730" s="417" t="s">
        <v>560</v>
      </c>
      <c r="I730" s="382" t="s">
        <v>163</v>
      </c>
      <c r="J730" s="273">
        <f>-K2339/0.0833333333333333</f>
        <v>0</v>
      </c>
      <c r="K730" s="273"/>
      <c r="L730" s="279">
        <v>42305</v>
      </c>
      <c r="M730" s="279">
        <v>42309</v>
      </c>
      <c r="N730" s="274">
        <v>44135</v>
      </c>
      <c r="O730" s="295">
        <f>YEAR(N730)</f>
        <v>2020</v>
      </c>
      <c r="P730" s="294">
        <f>MONTH(N730)</f>
        <v>10</v>
      </c>
      <c r="Q730" s="291" t="str">
        <f>IF(P730&gt;9,CONCATENATE(O730,P730),CONCATENATE(O730,"0",P730))</f>
        <v>202010</v>
      </c>
      <c r="R730" s="311" t="s">
        <v>150</v>
      </c>
      <c r="S730" s="276">
        <v>0.11</v>
      </c>
      <c r="T730" s="276">
        <v>0.1</v>
      </c>
      <c r="U730" s="417"/>
      <c r="V730" s="313"/>
      <c r="W730" s="313"/>
      <c r="X730" s="313"/>
      <c r="Y73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0" s="332"/>
      <c r="AA730" s="315"/>
      <c r="AB730" s="315"/>
      <c r="AC730" s="315"/>
      <c r="AD730" s="315"/>
      <c r="AE730" s="315"/>
      <c r="AF730" s="315"/>
      <c r="AG730" s="315"/>
      <c r="AH730" s="315"/>
      <c r="AI730" s="315"/>
      <c r="AJ730" s="315"/>
      <c r="AK730" s="315"/>
      <c r="AL730" s="315"/>
      <c r="AM730" s="315"/>
      <c r="AN730" s="315"/>
      <c r="AO730" s="315"/>
      <c r="AP730" s="315"/>
      <c r="AQ730" s="315"/>
      <c r="AR730" s="305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</row>
    <row r="731" spans="1:100" s="7" customFormat="1" ht="38.25" customHeight="1" x14ac:dyDescent="0.2">
      <c r="A731" s="319" t="s">
        <v>1737</v>
      </c>
      <c r="B731" s="319" t="s">
        <v>292</v>
      </c>
      <c r="C731" s="340" t="s">
        <v>294</v>
      </c>
      <c r="D731" s="441" t="s">
        <v>1095</v>
      </c>
      <c r="E731" s="314" t="s">
        <v>112</v>
      </c>
      <c r="F731" s="271" t="s">
        <v>766</v>
      </c>
      <c r="G731" s="417" t="s">
        <v>767</v>
      </c>
      <c r="H731" s="423" t="s">
        <v>2841</v>
      </c>
      <c r="I731" s="382">
        <v>1000000</v>
      </c>
      <c r="J731" s="273">
        <f>-K2876/0.0833333333333333</f>
        <v>0</v>
      </c>
      <c r="K731" s="273"/>
      <c r="L731" s="274">
        <v>43768</v>
      </c>
      <c r="M731" s="274">
        <v>43778</v>
      </c>
      <c r="N731" s="274">
        <v>44143</v>
      </c>
      <c r="O731" s="295">
        <f>YEAR(N731)</f>
        <v>2020</v>
      </c>
      <c r="P731" s="294">
        <f>MONTH(N731)</f>
        <v>11</v>
      </c>
      <c r="Q731" s="291" t="str">
        <f>IF(P731&gt;9,CONCATENATE(O731,P731),CONCATENATE(O731,"0",P731))</f>
        <v>202011</v>
      </c>
      <c r="R731" s="311" t="s">
        <v>162</v>
      </c>
      <c r="S731" s="276">
        <v>0.27</v>
      </c>
      <c r="T731" s="276">
        <v>0.1</v>
      </c>
      <c r="U731" s="423"/>
      <c r="V731" s="313"/>
      <c r="W731" s="313"/>
      <c r="X731" s="313"/>
      <c r="Y73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1" s="352"/>
      <c r="AA731" s="306"/>
      <c r="AB731" s="306"/>
      <c r="AC731" s="306"/>
      <c r="AD731" s="306"/>
      <c r="AE731" s="306"/>
      <c r="AF731" s="306"/>
      <c r="AG731" s="306"/>
      <c r="AH731" s="306"/>
      <c r="AI731" s="306"/>
      <c r="AJ731" s="306"/>
      <c r="AK731" s="306"/>
      <c r="AL731" s="306"/>
      <c r="AM731" s="306"/>
      <c r="AN731" s="306"/>
      <c r="AO731" s="306"/>
      <c r="AP731" s="306"/>
      <c r="AQ731" s="306"/>
      <c r="AR731" s="305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</row>
    <row r="732" spans="1:100" s="7" customFormat="1" ht="38.25" customHeight="1" x14ac:dyDescent="0.2">
      <c r="A732" s="328" t="s">
        <v>1737</v>
      </c>
      <c r="B732" s="328"/>
      <c r="C732" s="320"/>
      <c r="D732" s="328" t="s">
        <v>1775</v>
      </c>
      <c r="E732" s="328" t="s">
        <v>115</v>
      </c>
      <c r="F732" s="312" t="s">
        <v>1776</v>
      </c>
      <c r="G732" s="415" t="s">
        <v>1777</v>
      </c>
      <c r="H732" s="415" t="s">
        <v>1778</v>
      </c>
      <c r="I732" s="379">
        <v>750000</v>
      </c>
      <c r="J732" s="321">
        <f>-K2464/0.0833333333333333</f>
        <v>0</v>
      </c>
      <c r="K732" s="321"/>
      <c r="L732" s="322">
        <v>43768</v>
      </c>
      <c r="M732" s="322">
        <v>43784</v>
      </c>
      <c r="N732" s="323">
        <v>44149</v>
      </c>
      <c r="O732" s="324">
        <f>YEAR(N732)</f>
        <v>2020</v>
      </c>
      <c r="P732" s="324">
        <f>MONTH(N732)</f>
        <v>11</v>
      </c>
      <c r="Q732" s="325" t="str">
        <f>IF(P732&gt;9,CONCATENATE(O732,P732),CONCATENATE(O732,"0",P732))</f>
        <v>202011</v>
      </c>
      <c r="R732" s="311" t="s">
        <v>162</v>
      </c>
      <c r="S732" s="326">
        <v>0</v>
      </c>
      <c r="T732" s="326">
        <v>0</v>
      </c>
      <c r="U732" s="415"/>
      <c r="V732" s="305"/>
      <c r="W732" s="305"/>
      <c r="X732" s="305"/>
      <c r="Y73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2" s="352"/>
      <c r="AA732" s="306"/>
      <c r="AB732" s="306"/>
      <c r="AC732" s="306"/>
      <c r="AD732" s="306"/>
      <c r="AE732" s="306"/>
      <c r="AF732" s="306"/>
      <c r="AG732" s="306"/>
      <c r="AH732" s="306"/>
      <c r="AI732" s="306"/>
      <c r="AJ732" s="306"/>
      <c r="AK732" s="306"/>
      <c r="AL732" s="306"/>
      <c r="AM732" s="306"/>
      <c r="AN732" s="306"/>
      <c r="AO732" s="306"/>
      <c r="AP732" s="306"/>
      <c r="AQ732" s="306"/>
      <c r="AR732" s="306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</row>
    <row r="733" spans="1:100" s="7" customFormat="1" ht="38.25" customHeight="1" x14ac:dyDescent="0.2">
      <c r="A733" s="319" t="s">
        <v>1737</v>
      </c>
      <c r="B733" s="314" t="s">
        <v>289</v>
      </c>
      <c r="C733" s="340" t="s">
        <v>294</v>
      </c>
      <c r="D733" s="314" t="s">
        <v>98</v>
      </c>
      <c r="E733" s="314" t="s">
        <v>131</v>
      </c>
      <c r="F733" s="271" t="s">
        <v>70</v>
      </c>
      <c r="G733" s="417" t="s">
        <v>71</v>
      </c>
      <c r="H733" s="417" t="s">
        <v>313</v>
      </c>
      <c r="I733" s="383" t="s">
        <v>163</v>
      </c>
      <c r="J733" s="273">
        <f>-K3046/0.0833333333333333</f>
        <v>0</v>
      </c>
      <c r="K733" s="273"/>
      <c r="L733" s="274">
        <v>43726</v>
      </c>
      <c r="M733" s="274">
        <v>43821</v>
      </c>
      <c r="N733" s="274">
        <v>44186</v>
      </c>
      <c r="O733" s="295">
        <f>YEAR(N733)</f>
        <v>2020</v>
      </c>
      <c r="P733" s="294">
        <f>MONTH(N733)</f>
        <v>12</v>
      </c>
      <c r="Q733" s="291" t="str">
        <f>IF(P733&gt;9,CONCATENATE(O733,P733),CONCATENATE(O733,"0",P733))</f>
        <v>202012</v>
      </c>
      <c r="R733" s="275">
        <v>0</v>
      </c>
      <c r="S733" s="276">
        <v>0.25</v>
      </c>
      <c r="T733" s="276">
        <v>0.03</v>
      </c>
      <c r="U733" s="417"/>
      <c r="V733" s="313"/>
      <c r="W733" s="313"/>
      <c r="X733" s="313"/>
      <c r="Y73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3" s="352"/>
      <c r="AA733" s="306"/>
      <c r="AB733" s="306"/>
      <c r="AC733" s="306"/>
      <c r="AD733" s="306"/>
      <c r="AE733" s="306"/>
      <c r="AF733" s="306"/>
      <c r="AG733" s="306"/>
      <c r="AH733" s="306"/>
      <c r="AI733" s="306"/>
      <c r="AJ733" s="306"/>
      <c r="AK733" s="306"/>
      <c r="AL733" s="306"/>
      <c r="AM733" s="306"/>
      <c r="AN733" s="306"/>
      <c r="AO733" s="306"/>
      <c r="AP733" s="306"/>
      <c r="AQ733" s="306"/>
      <c r="AR733" s="305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</row>
    <row r="734" spans="1:100" s="7" customFormat="1" ht="38.25" customHeight="1" x14ac:dyDescent="0.2">
      <c r="A734" s="319" t="s">
        <v>1737</v>
      </c>
      <c r="B734" s="319" t="s">
        <v>289</v>
      </c>
      <c r="C734" s="340" t="s">
        <v>294</v>
      </c>
      <c r="D734" s="328" t="s">
        <v>1073</v>
      </c>
      <c r="E734" s="314" t="s">
        <v>131</v>
      </c>
      <c r="F734" s="317" t="s">
        <v>1667</v>
      </c>
      <c r="G734" s="423" t="s">
        <v>1072</v>
      </c>
      <c r="H734" s="423" t="s">
        <v>1071</v>
      </c>
      <c r="I734" s="382" t="s">
        <v>163</v>
      </c>
      <c r="J734" s="273">
        <f>-K2843/0.0833333333333333</f>
        <v>0</v>
      </c>
      <c r="K734" s="273"/>
      <c r="L734" s="279">
        <v>43761</v>
      </c>
      <c r="M734" s="279">
        <v>43777</v>
      </c>
      <c r="N734" s="274">
        <v>44195</v>
      </c>
      <c r="O734" s="295">
        <f>YEAR(N734)</f>
        <v>2020</v>
      </c>
      <c r="P734" s="294">
        <f>MONTH(N734)</f>
        <v>12</v>
      </c>
      <c r="Q734" s="291" t="str">
        <f>IF(P734&gt;9,CONCATENATE(O734,P734),CONCATENATE(O734,"0",P734))</f>
        <v>202012</v>
      </c>
      <c r="R734" s="275">
        <v>0</v>
      </c>
      <c r="S734" s="276">
        <v>0</v>
      </c>
      <c r="T734" s="276">
        <v>0</v>
      </c>
      <c r="U734" s="375"/>
      <c r="V734" s="315"/>
      <c r="W734" s="313"/>
      <c r="X734" s="315"/>
      <c r="Y73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4" s="352"/>
      <c r="AA734" s="306"/>
      <c r="AB734" s="306"/>
      <c r="AC734" s="306"/>
      <c r="AD734" s="306"/>
      <c r="AE734" s="306"/>
      <c r="AF734" s="306"/>
      <c r="AG734" s="306"/>
      <c r="AH734" s="306"/>
      <c r="AI734" s="306"/>
      <c r="AJ734" s="306"/>
      <c r="AK734" s="306"/>
      <c r="AL734" s="306"/>
      <c r="AM734" s="306"/>
      <c r="AN734" s="306"/>
      <c r="AO734" s="306"/>
      <c r="AP734" s="306"/>
      <c r="AQ734" s="306"/>
      <c r="AR734" s="306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</row>
    <row r="735" spans="1:100" s="7" customFormat="1" ht="38.25" customHeight="1" x14ac:dyDescent="0.2">
      <c r="A735" s="319" t="s">
        <v>1737</v>
      </c>
      <c r="B735" s="319" t="s">
        <v>289</v>
      </c>
      <c r="C735" s="340" t="s">
        <v>294</v>
      </c>
      <c r="D735" s="319" t="s">
        <v>199</v>
      </c>
      <c r="E735" s="319" t="s">
        <v>131</v>
      </c>
      <c r="F735" s="277" t="s">
        <v>102</v>
      </c>
      <c r="G735" s="416" t="s">
        <v>314</v>
      </c>
      <c r="H735" s="416" t="s">
        <v>103</v>
      </c>
      <c r="I735" s="379" t="s">
        <v>73</v>
      </c>
      <c r="J735" s="278">
        <f>-K2861/0.0833333333333333</f>
        <v>0</v>
      </c>
      <c r="K735" s="278"/>
      <c r="L735" s="279">
        <v>41997</v>
      </c>
      <c r="M735" s="279">
        <v>42005</v>
      </c>
      <c r="N735" s="279">
        <v>44196</v>
      </c>
      <c r="O735" s="296">
        <f>YEAR(N735)</f>
        <v>2020</v>
      </c>
      <c r="P735" s="294">
        <f>MONTH(N735)</f>
        <v>12</v>
      </c>
      <c r="Q735" s="292" t="str">
        <f>IF(P735&gt;9,CONCATENATE(O735,P735),CONCATENATE(O735,"0",P735))</f>
        <v>202012</v>
      </c>
      <c r="R735" s="275">
        <v>0</v>
      </c>
      <c r="S735" s="281">
        <v>0</v>
      </c>
      <c r="T735" s="281">
        <v>0</v>
      </c>
      <c r="U735" s="416"/>
      <c r="V735" s="315"/>
      <c r="W735" s="313"/>
      <c r="X735" s="315"/>
      <c r="Y73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5" s="352"/>
      <c r="AA735" s="306"/>
      <c r="AB735" s="306"/>
      <c r="AC735" s="306"/>
      <c r="AD735" s="306"/>
      <c r="AE735" s="306"/>
      <c r="AF735" s="306"/>
      <c r="AG735" s="306"/>
      <c r="AH735" s="306"/>
      <c r="AI735" s="306"/>
      <c r="AJ735" s="306"/>
      <c r="AK735" s="306"/>
      <c r="AL735" s="306"/>
      <c r="AM735" s="306"/>
      <c r="AN735" s="306"/>
      <c r="AO735" s="306"/>
      <c r="AP735" s="306"/>
      <c r="AQ735" s="306"/>
      <c r="AR735" s="306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</row>
    <row r="736" spans="1:100" s="7" customFormat="1" ht="38.25" customHeight="1" x14ac:dyDescent="0.2">
      <c r="A736" s="319" t="s">
        <v>1737</v>
      </c>
      <c r="B736" s="328"/>
      <c r="C736" s="320"/>
      <c r="D736" s="328" t="s">
        <v>1492</v>
      </c>
      <c r="E736" s="319" t="s">
        <v>112</v>
      </c>
      <c r="F736" s="312" t="s">
        <v>1493</v>
      </c>
      <c r="G736" s="415" t="s">
        <v>1494</v>
      </c>
      <c r="H736" s="415" t="s">
        <v>1495</v>
      </c>
      <c r="I736" s="379">
        <v>5300000</v>
      </c>
      <c r="J736" s="321">
        <f>-K2337/0.0833333333333333</f>
        <v>0</v>
      </c>
      <c r="K736" s="321"/>
      <c r="L736" s="322">
        <v>43110</v>
      </c>
      <c r="M736" s="322">
        <v>43110</v>
      </c>
      <c r="N736" s="322">
        <v>44205</v>
      </c>
      <c r="O736" s="333">
        <f>YEAR(N736)</f>
        <v>2021</v>
      </c>
      <c r="P736" s="324">
        <f>MONTH(N736)</f>
        <v>1</v>
      </c>
      <c r="Q736" s="334" t="str">
        <f>IF(P736&gt;9,CONCATENATE(O736,P736),CONCATENATE(O736,"0",P736))</f>
        <v>202101</v>
      </c>
      <c r="R736" s="311">
        <v>0</v>
      </c>
      <c r="S736" s="326">
        <v>0.1</v>
      </c>
      <c r="T736" s="326">
        <v>0.06</v>
      </c>
      <c r="U736" s="415"/>
      <c r="V736" s="305"/>
      <c r="W736" s="305"/>
      <c r="X736" s="305"/>
      <c r="Y73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6" s="352"/>
      <c r="AA736" s="306"/>
      <c r="AB736" s="306"/>
      <c r="AC736" s="306"/>
      <c r="AD736" s="306"/>
      <c r="AE736" s="306"/>
      <c r="AF736" s="306"/>
      <c r="AG736" s="306"/>
      <c r="AH736" s="306"/>
      <c r="AI736" s="306"/>
      <c r="AJ736" s="306"/>
      <c r="AK736" s="306"/>
      <c r="AL736" s="306"/>
      <c r="AM736" s="306"/>
      <c r="AN736" s="306"/>
      <c r="AO736" s="306"/>
      <c r="AP736" s="306"/>
      <c r="AQ736" s="306"/>
      <c r="AR736" s="306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</row>
    <row r="737" spans="1:100" s="7" customFormat="1" ht="38.25" customHeight="1" x14ac:dyDescent="0.2">
      <c r="A737" s="319" t="s">
        <v>1737</v>
      </c>
      <c r="B737" s="328"/>
      <c r="C737" s="320"/>
      <c r="D737" s="328" t="s">
        <v>1508</v>
      </c>
      <c r="E737" s="328" t="s">
        <v>112</v>
      </c>
      <c r="F737" s="312" t="s">
        <v>1509</v>
      </c>
      <c r="G737" s="415" t="s">
        <v>1510</v>
      </c>
      <c r="H737" s="431" t="s">
        <v>1255</v>
      </c>
      <c r="I737" s="379">
        <v>198934</v>
      </c>
      <c r="J737" s="321">
        <f>-K2353/0.0833333333333333</f>
        <v>0</v>
      </c>
      <c r="K737" s="321"/>
      <c r="L737" s="322">
        <v>43117</v>
      </c>
      <c r="M737" s="322">
        <v>43117</v>
      </c>
      <c r="N737" s="323">
        <v>44212</v>
      </c>
      <c r="O737" s="324">
        <f>YEAR(N737)</f>
        <v>2021</v>
      </c>
      <c r="P737" s="324">
        <f>MONTH(N737)</f>
        <v>1</v>
      </c>
      <c r="Q737" s="325" t="str">
        <f>IF(P737&gt;9,CONCATENATE(O737,P737),CONCATENATE(O737,"0",P737))</f>
        <v>202101</v>
      </c>
      <c r="R737" s="311">
        <v>0</v>
      </c>
      <c r="S737" s="326">
        <v>0</v>
      </c>
      <c r="T737" s="326">
        <v>0</v>
      </c>
      <c r="U737" s="423"/>
      <c r="V737" s="305"/>
      <c r="W737" s="305"/>
      <c r="X737" s="305"/>
      <c r="Y73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7" s="305"/>
      <c r="AA737" s="305"/>
      <c r="AB737" s="305"/>
      <c r="AC737" s="305"/>
      <c r="AD737" s="305"/>
      <c r="AE737" s="305"/>
      <c r="AF737" s="305"/>
      <c r="AG737" s="305"/>
      <c r="AH737" s="305"/>
      <c r="AI737" s="305"/>
      <c r="AJ737" s="305"/>
      <c r="AK737" s="305"/>
      <c r="AL737" s="305"/>
      <c r="AM737" s="305"/>
      <c r="AN737" s="305"/>
      <c r="AO737" s="305"/>
      <c r="AP737" s="305"/>
      <c r="AQ737" s="305"/>
      <c r="AR737" s="306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</row>
    <row r="738" spans="1:100" s="7" customFormat="1" ht="38.25" customHeight="1" x14ac:dyDescent="0.2">
      <c r="A738" s="319" t="s">
        <v>1737</v>
      </c>
      <c r="B738" s="319" t="s">
        <v>292</v>
      </c>
      <c r="C738" s="340" t="s">
        <v>294</v>
      </c>
      <c r="D738" s="316" t="s">
        <v>874</v>
      </c>
      <c r="E738" s="319" t="s">
        <v>112</v>
      </c>
      <c r="F738" s="277" t="s">
        <v>591</v>
      </c>
      <c r="G738" s="416" t="s">
        <v>592</v>
      </c>
      <c r="H738" s="416" t="s">
        <v>593</v>
      </c>
      <c r="I738" s="381">
        <v>3134897.2</v>
      </c>
      <c r="J738" s="278">
        <f>-K2267/0.0833333333333333</f>
        <v>0</v>
      </c>
      <c r="K738" s="278"/>
      <c r="L738" s="279">
        <v>43755</v>
      </c>
      <c r="M738" s="279">
        <v>42886</v>
      </c>
      <c r="N738" s="280">
        <v>44270</v>
      </c>
      <c r="O738" s="294">
        <f>YEAR(N738)</f>
        <v>2021</v>
      </c>
      <c r="P738" s="294">
        <f>MONTH(N738)</f>
        <v>3</v>
      </c>
      <c r="Q738" s="286" t="str">
        <f>IF(P738&gt;9,CONCATENATE(O738,P738),CONCATENATE(O738,"0",P738))</f>
        <v>202103</v>
      </c>
      <c r="R738" s="275">
        <v>0</v>
      </c>
      <c r="S738" s="281">
        <v>0</v>
      </c>
      <c r="T738" s="281">
        <v>0</v>
      </c>
      <c r="U738" s="416"/>
      <c r="V738" s="315"/>
      <c r="W738" s="313"/>
      <c r="X738" s="315"/>
      <c r="Y73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8" s="332"/>
      <c r="AA738" s="315"/>
      <c r="AB738" s="315"/>
      <c r="AC738" s="315"/>
      <c r="AD738" s="315"/>
      <c r="AE738" s="315"/>
      <c r="AF738" s="315"/>
      <c r="AG738" s="315"/>
      <c r="AH738" s="315"/>
      <c r="AI738" s="315"/>
      <c r="AJ738" s="315"/>
      <c r="AK738" s="315"/>
      <c r="AL738" s="315"/>
      <c r="AM738" s="315"/>
      <c r="AN738" s="315"/>
      <c r="AO738" s="315"/>
      <c r="AP738" s="315"/>
      <c r="AQ738" s="315"/>
      <c r="AR738" s="306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</row>
    <row r="739" spans="1:100" s="7" customFormat="1" ht="38.25" customHeight="1" x14ac:dyDescent="0.2">
      <c r="A739" s="319" t="s">
        <v>1737</v>
      </c>
      <c r="B739" s="328"/>
      <c r="C739" s="320"/>
      <c r="D739" s="446" t="s">
        <v>1590</v>
      </c>
      <c r="E739" s="329" t="s">
        <v>131</v>
      </c>
      <c r="F739" s="317" t="s">
        <v>1591</v>
      </c>
      <c r="G739" s="423" t="s">
        <v>1592</v>
      </c>
      <c r="H739" s="423" t="s">
        <v>1593</v>
      </c>
      <c r="I739" s="383">
        <v>600000</v>
      </c>
      <c r="J739" s="335">
        <f>-K2381/0.0833333333333333</f>
        <v>0</v>
      </c>
      <c r="K739" s="335"/>
      <c r="L739" s="322">
        <v>43236</v>
      </c>
      <c r="M739" s="318">
        <v>43221</v>
      </c>
      <c r="N739" s="318">
        <v>44316</v>
      </c>
      <c r="O739" s="336">
        <f>YEAR(N739)</f>
        <v>2021</v>
      </c>
      <c r="P739" s="324">
        <f>MONTH(N739)</f>
        <v>4</v>
      </c>
      <c r="Q739" s="337" t="str">
        <f>IF(P739&gt;9,CONCATENATE(O739,P739),CONCATENATE(O739,"0",P739))</f>
        <v>202104</v>
      </c>
      <c r="R739" s="311">
        <v>0</v>
      </c>
      <c r="S739" s="338">
        <v>0.09</v>
      </c>
      <c r="T739" s="338">
        <v>0.02</v>
      </c>
      <c r="U739" s="423"/>
      <c r="V739" s="305"/>
      <c r="W739" s="305"/>
      <c r="X739" s="305"/>
      <c r="Y73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9" s="352"/>
      <c r="AA739" s="306"/>
      <c r="AB739" s="306"/>
      <c r="AC739" s="306"/>
      <c r="AD739" s="306"/>
      <c r="AE739" s="306"/>
      <c r="AF739" s="306"/>
      <c r="AG739" s="306"/>
      <c r="AH739" s="306"/>
      <c r="AI739" s="306"/>
      <c r="AJ739" s="306"/>
      <c r="AK739" s="306"/>
      <c r="AL739" s="306"/>
      <c r="AM739" s="306"/>
      <c r="AN739" s="306"/>
      <c r="AO739" s="306"/>
      <c r="AP739" s="306"/>
      <c r="AQ739" s="306"/>
      <c r="AR739" s="306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</row>
    <row r="740" spans="1:100" s="7" customFormat="1" ht="38.25" customHeight="1" x14ac:dyDescent="0.2">
      <c r="A740" s="319" t="s">
        <v>1737</v>
      </c>
      <c r="B740" s="319"/>
      <c r="C740" s="340"/>
      <c r="D740" s="328" t="s">
        <v>1691</v>
      </c>
      <c r="E740" s="328" t="s">
        <v>112</v>
      </c>
      <c r="F740" s="277" t="s">
        <v>1613</v>
      </c>
      <c r="G740" s="416" t="s">
        <v>1614</v>
      </c>
      <c r="H740" s="422" t="s">
        <v>1452</v>
      </c>
      <c r="I740" s="381">
        <v>48990</v>
      </c>
      <c r="J740" s="278">
        <f>-K2389/0.0833333333333333</f>
        <v>0</v>
      </c>
      <c r="K740" s="278"/>
      <c r="L740" s="279">
        <v>48990</v>
      </c>
      <c r="M740" s="279">
        <v>43257</v>
      </c>
      <c r="N740" s="280">
        <v>44352</v>
      </c>
      <c r="O740" s="294">
        <f>YEAR(N740)</f>
        <v>2021</v>
      </c>
      <c r="P740" s="294">
        <f>MONTH(N740)</f>
        <v>6</v>
      </c>
      <c r="Q740" s="286" t="str">
        <f>IF(P740&gt;9,CONCATENATE(O740,P740),CONCATENATE(O740,"0",P740))</f>
        <v>202106</v>
      </c>
      <c r="R740" s="275">
        <v>0</v>
      </c>
      <c r="S740" s="281">
        <v>0</v>
      </c>
      <c r="T740" s="281">
        <v>0</v>
      </c>
      <c r="U740" s="417"/>
      <c r="V740" s="313"/>
      <c r="W740" s="313"/>
      <c r="X740" s="313"/>
      <c r="Y740" s="31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0" s="313"/>
      <c r="AA740" s="313"/>
      <c r="AB740" s="313"/>
      <c r="AC740" s="313"/>
      <c r="AD740" s="313"/>
      <c r="AE740" s="313"/>
      <c r="AF740" s="313"/>
      <c r="AG740" s="313"/>
      <c r="AH740" s="313"/>
      <c r="AI740" s="313"/>
      <c r="AJ740" s="313"/>
      <c r="AK740" s="313"/>
      <c r="AL740" s="313"/>
      <c r="AM740" s="313"/>
      <c r="AN740" s="313"/>
      <c r="AO740" s="313"/>
      <c r="AP740" s="313"/>
      <c r="AQ740" s="313"/>
      <c r="AR740" s="315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</row>
    <row r="741" spans="1:100" s="7" customFormat="1" ht="38.25" customHeight="1" x14ac:dyDescent="0.2">
      <c r="A741" s="328" t="s">
        <v>1737</v>
      </c>
      <c r="B741" s="319"/>
      <c r="C741" s="340"/>
      <c r="D741" s="319" t="s">
        <v>1725</v>
      </c>
      <c r="E741" s="319" t="s">
        <v>1144</v>
      </c>
      <c r="F741" s="277" t="s">
        <v>1726</v>
      </c>
      <c r="G741" s="416" t="s">
        <v>1727</v>
      </c>
      <c r="H741" s="422" t="s">
        <v>1728</v>
      </c>
      <c r="I741" s="381">
        <v>48900</v>
      </c>
      <c r="J741" s="278">
        <f>-K2451/0.0833333333333333</f>
        <v>0</v>
      </c>
      <c r="K741" s="278"/>
      <c r="L741" s="279">
        <v>43397</v>
      </c>
      <c r="M741" s="279">
        <v>43397</v>
      </c>
      <c r="N741" s="280">
        <v>44492</v>
      </c>
      <c r="O741" s="294">
        <f>YEAR(N741)</f>
        <v>2021</v>
      </c>
      <c r="P741" s="294">
        <f>MONTH(N741)</f>
        <v>10</v>
      </c>
      <c r="Q741" s="286" t="str">
        <f>IF(P741&gt;9,CONCATENATE(O741,P741),CONCATENATE(O741,"0",P741))</f>
        <v>202110</v>
      </c>
      <c r="R741" s="275">
        <v>0</v>
      </c>
      <c r="S741" s="281">
        <v>0</v>
      </c>
      <c r="T741" s="281">
        <v>0</v>
      </c>
      <c r="U741" s="417"/>
      <c r="V741" s="313"/>
      <c r="W741" s="313"/>
      <c r="X741" s="313"/>
      <c r="Y741" s="31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1" s="313"/>
      <c r="AA741" s="313"/>
      <c r="AB741" s="313"/>
      <c r="AC741" s="313"/>
      <c r="AD741" s="313"/>
      <c r="AE741" s="313"/>
      <c r="AF741" s="313"/>
      <c r="AG741" s="313"/>
      <c r="AH741" s="313"/>
      <c r="AI741" s="313"/>
      <c r="AJ741" s="313"/>
      <c r="AK741" s="313"/>
      <c r="AL741" s="313"/>
      <c r="AM741" s="313"/>
      <c r="AN741" s="313"/>
      <c r="AO741" s="313"/>
      <c r="AP741" s="313"/>
      <c r="AQ741" s="313"/>
      <c r="AR741" s="315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</row>
    <row r="742" spans="1:100" s="7" customFormat="1" ht="38.25" customHeight="1" x14ac:dyDescent="0.2">
      <c r="A742" s="328" t="s">
        <v>1737</v>
      </c>
      <c r="B742" s="329"/>
      <c r="C742" s="320"/>
      <c r="D742" s="327" t="s">
        <v>2359</v>
      </c>
      <c r="E742" s="329" t="s">
        <v>131</v>
      </c>
      <c r="F742" s="317" t="s">
        <v>20</v>
      </c>
      <c r="G742" s="423" t="s">
        <v>2360</v>
      </c>
      <c r="H742" s="423" t="s">
        <v>2361</v>
      </c>
      <c r="I742" s="383">
        <v>450000</v>
      </c>
      <c r="J742" s="335">
        <f>-K2642/0.0833333333333333</f>
        <v>0</v>
      </c>
      <c r="K742" s="335"/>
      <c r="L742" s="318">
        <v>43593</v>
      </c>
      <c r="M742" s="318">
        <v>43466</v>
      </c>
      <c r="N742" s="318">
        <v>44562</v>
      </c>
      <c r="O742" s="336">
        <f>YEAR(N742)</f>
        <v>2022</v>
      </c>
      <c r="P742" s="324">
        <f>MONTH(N742)</f>
        <v>1</v>
      </c>
      <c r="Q742" s="337" t="str">
        <f>IF(P742&gt;9,CONCATENATE(O742,P742),CONCATENATE(O742,"0",P742))</f>
        <v>202201</v>
      </c>
      <c r="R742" s="311">
        <v>0</v>
      </c>
      <c r="S742" s="338">
        <v>0</v>
      </c>
      <c r="T742" s="338">
        <v>0</v>
      </c>
      <c r="U742" s="423"/>
      <c r="V742" s="305"/>
      <c r="W742" s="305"/>
      <c r="X742" s="305"/>
      <c r="Y74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2" s="352"/>
      <c r="AA742" s="306"/>
      <c r="AB742" s="306"/>
      <c r="AC742" s="306"/>
      <c r="AD742" s="306"/>
      <c r="AE742" s="306"/>
      <c r="AF742" s="306"/>
      <c r="AG742" s="306"/>
      <c r="AH742" s="306"/>
      <c r="AI742" s="306"/>
      <c r="AJ742" s="306"/>
      <c r="AK742" s="306"/>
      <c r="AL742" s="306"/>
      <c r="AM742" s="306"/>
      <c r="AN742" s="306"/>
      <c r="AO742" s="306"/>
      <c r="AP742" s="306"/>
      <c r="AQ742" s="306"/>
      <c r="AR742" s="306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</row>
    <row r="743" spans="1:100" s="7" customFormat="1" ht="38.25" customHeight="1" x14ac:dyDescent="0.2">
      <c r="A743" s="319" t="s">
        <v>1737</v>
      </c>
      <c r="B743" s="328"/>
      <c r="C743" s="320"/>
      <c r="D743" s="327" t="s">
        <v>2111</v>
      </c>
      <c r="E743" s="314" t="s">
        <v>112</v>
      </c>
      <c r="F743" s="317" t="s">
        <v>2112</v>
      </c>
      <c r="G743" s="423" t="s">
        <v>2113</v>
      </c>
      <c r="H743" s="423" t="s">
        <v>1452</v>
      </c>
      <c r="I743" s="383">
        <v>124400</v>
      </c>
      <c r="J743" s="335">
        <f>-K2566/0.0833333333333333</f>
        <v>0</v>
      </c>
      <c r="K743" s="335"/>
      <c r="L743" s="318">
        <v>43537</v>
      </c>
      <c r="M743" s="318">
        <v>43537</v>
      </c>
      <c r="N743" s="318">
        <v>44632</v>
      </c>
      <c r="O743" s="336">
        <f>YEAR(N743)</f>
        <v>2022</v>
      </c>
      <c r="P743" s="324">
        <f>MONTH(N743)</f>
        <v>3</v>
      </c>
      <c r="Q743" s="337" t="str">
        <f>IF(P743&gt;9,CONCATENATE(O743,P743),CONCATENATE(O743,"0",P743))</f>
        <v>202203</v>
      </c>
      <c r="R743" s="311">
        <v>0</v>
      </c>
      <c r="S743" s="338">
        <v>0</v>
      </c>
      <c r="T743" s="338">
        <v>0</v>
      </c>
      <c r="U743" s="415"/>
      <c r="V743" s="306"/>
      <c r="W743" s="305"/>
      <c r="X743" s="306"/>
      <c r="Y74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3" s="352"/>
      <c r="AA743" s="306"/>
      <c r="AB743" s="306"/>
      <c r="AC743" s="306"/>
      <c r="AD743" s="306"/>
      <c r="AE743" s="306"/>
      <c r="AF743" s="306"/>
      <c r="AG743" s="306"/>
      <c r="AH743" s="306"/>
      <c r="AI743" s="306"/>
      <c r="AJ743" s="306"/>
      <c r="AK743" s="306"/>
      <c r="AL743" s="306"/>
      <c r="AM743" s="306"/>
      <c r="AN743" s="306"/>
      <c r="AO743" s="306"/>
      <c r="AP743" s="306"/>
      <c r="AQ743" s="306"/>
      <c r="AR743" s="306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</row>
    <row r="744" spans="1:100" s="7" customFormat="1" ht="38.25" customHeight="1" x14ac:dyDescent="0.2">
      <c r="A744" s="328" t="s">
        <v>1737</v>
      </c>
      <c r="B744" s="328"/>
      <c r="C744" s="320"/>
      <c r="D744" s="328" t="s">
        <v>2377</v>
      </c>
      <c r="E744" s="328" t="s">
        <v>117</v>
      </c>
      <c r="F744" s="312" t="s">
        <v>2378</v>
      </c>
      <c r="G744" s="415" t="s">
        <v>2379</v>
      </c>
      <c r="H744" s="415" t="s">
        <v>2380</v>
      </c>
      <c r="I744" s="379">
        <v>200000</v>
      </c>
      <c r="J744" s="321">
        <f>-K2746/0.0833333333333333</f>
        <v>0</v>
      </c>
      <c r="K744" s="321"/>
      <c r="L744" s="322">
        <v>43600</v>
      </c>
      <c r="M744" s="322">
        <v>43600</v>
      </c>
      <c r="N744" s="322">
        <v>44695</v>
      </c>
      <c r="O744" s="333">
        <f>YEAR(N744)</f>
        <v>2022</v>
      </c>
      <c r="P744" s="324">
        <f>MONTH(N744)</f>
        <v>5</v>
      </c>
      <c r="Q744" s="334" t="str">
        <f>IF(P744&gt;9,CONCATENATE(O744,P744),CONCATENATE(O744,"0",P744))</f>
        <v>202205</v>
      </c>
      <c r="R744" s="311">
        <v>0</v>
      </c>
      <c r="S744" s="326">
        <v>0</v>
      </c>
      <c r="T744" s="326">
        <v>0</v>
      </c>
      <c r="U744" s="415"/>
      <c r="V744" s="306"/>
      <c r="W744" s="305"/>
      <c r="X744" s="306"/>
      <c r="Y74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4" s="352"/>
      <c r="AA744" s="306"/>
      <c r="AB744" s="306"/>
      <c r="AC744" s="306"/>
      <c r="AD744" s="306"/>
      <c r="AE744" s="306"/>
      <c r="AF744" s="306"/>
      <c r="AG744" s="306"/>
      <c r="AH744" s="306"/>
      <c r="AI744" s="306"/>
      <c r="AJ744" s="306"/>
      <c r="AK744" s="306"/>
      <c r="AL744" s="306"/>
      <c r="AM744" s="306"/>
      <c r="AN744" s="306"/>
      <c r="AO744" s="306"/>
      <c r="AP744" s="306"/>
      <c r="AQ744" s="306"/>
      <c r="AR744" s="305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</row>
    <row r="745" spans="1:100" s="7" customFormat="1" ht="38.25" customHeight="1" x14ac:dyDescent="0.2">
      <c r="A745" s="329" t="s">
        <v>1737</v>
      </c>
      <c r="B745" s="328"/>
      <c r="C745" s="320"/>
      <c r="D745" s="446" t="s">
        <v>1381</v>
      </c>
      <c r="E745" s="314" t="s">
        <v>112</v>
      </c>
      <c r="F745" s="277" t="s">
        <v>25</v>
      </c>
      <c r="G745" s="415" t="s">
        <v>1382</v>
      </c>
      <c r="H745" s="415" t="s">
        <v>1383</v>
      </c>
      <c r="I745" s="379">
        <v>4167600</v>
      </c>
      <c r="J745" s="321">
        <f>-K2324/0.0833333333333333</f>
        <v>0</v>
      </c>
      <c r="K745" s="321"/>
      <c r="L745" s="322">
        <v>42872</v>
      </c>
      <c r="M745" s="322">
        <v>42872</v>
      </c>
      <c r="N745" s="323">
        <v>44697</v>
      </c>
      <c r="O745" s="324">
        <f>YEAR(N745)</f>
        <v>2022</v>
      </c>
      <c r="P745" s="324">
        <f>MONTH(N745)</f>
        <v>5</v>
      </c>
      <c r="Q745" s="325" t="str">
        <f>IF(P745&gt;9,CONCATENATE(O745,P745),CONCATENATE(O745,"0",P745))</f>
        <v>202205</v>
      </c>
      <c r="R745" s="311" t="s">
        <v>150</v>
      </c>
      <c r="S745" s="326">
        <v>0.04</v>
      </c>
      <c r="T745" s="326">
        <v>0.01</v>
      </c>
      <c r="U745" s="423"/>
      <c r="V745" s="306"/>
      <c r="W745" s="305"/>
      <c r="X745" s="306"/>
      <c r="Y74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5" s="305"/>
      <c r="AA745" s="305"/>
      <c r="AB745" s="305"/>
      <c r="AC745" s="305"/>
      <c r="AD745" s="305"/>
      <c r="AE745" s="305"/>
      <c r="AF745" s="305"/>
      <c r="AG745" s="305"/>
      <c r="AH745" s="305"/>
      <c r="AI745" s="305"/>
      <c r="AJ745" s="305"/>
      <c r="AK745" s="305"/>
      <c r="AL745" s="305"/>
      <c r="AM745" s="305"/>
      <c r="AN745" s="305"/>
      <c r="AO745" s="305"/>
      <c r="AP745" s="305"/>
      <c r="AQ745" s="305"/>
      <c r="AR745" s="305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</row>
    <row r="746" spans="1:100" s="7" customFormat="1" ht="38.25" customHeight="1" x14ac:dyDescent="0.2">
      <c r="A746" s="329" t="s">
        <v>1737</v>
      </c>
      <c r="B746" s="328"/>
      <c r="C746" s="320"/>
      <c r="D746" s="446" t="s">
        <v>1459</v>
      </c>
      <c r="E746" s="314" t="s">
        <v>112</v>
      </c>
      <c r="F746" s="317" t="s">
        <v>25</v>
      </c>
      <c r="G746" s="423" t="s">
        <v>1460</v>
      </c>
      <c r="H746" s="423" t="s">
        <v>1461</v>
      </c>
      <c r="I746" s="383">
        <v>5400000</v>
      </c>
      <c r="J746" s="335">
        <f>-K2353/0.0833333333333333</f>
        <v>0</v>
      </c>
      <c r="K746" s="335"/>
      <c r="L746" s="318">
        <v>42872</v>
      </c>
      <c r="M746" s="318">
        <v>42872</v>
      </c>
      <c r="N746" s="318">
        <v>44697</v>
      </c>
      <c r="O746" s="336">
        <f>YEAR(N746)</f>
        <v>2022</v>
      </c>
      <c r="P746" s="324">
        <f>MONTH(N746)</f>
        <v>5</v>
      </c>
      <c r="Q746" s="337" t="str">
        <f>IF(P746&gt;9,CONCATENATE(O746,P746),CONCATENATE(O746,"0",P746))</f>
        <v>202205</v>
      </c>
      <c r="R746" s="311">
        <v>0</v>
      </c>
      <c r="S746" s="338">
        <v>0</v>
      </c>
      <c r="T746" s="338">
        <v>0</v>
      </c>
      <c r="U746" s="423"/>
      <c r="V746" s="305"/>
      <c r="W746" s="305"/>
      <c r="X746" s="305"/>
      <c r="Y74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6" s="352"/>
      <c r="AA746" s="306"/>
      <c r="AB746" s="306"/>
      <c r="AC746" s="306"/>
      <c r="AD746" s="306"/>
      <c r="AE746" s="306"/>
      <c r="AF746" s="306"/>
      <c r="AG746" s="306"/>
      <c r="AH746" s="306"/>
      <c r="AI746" s="306"/>
      <c r="AJ746" s="306"/>
      <c r="AK746" s="306"/>
      <c r="AL746" s="306"/>
      <c r="AM746" s="306"/>
      <c r="AN746" s="306"/>
      <c r="AO746" s="306"/>
      <c r="AP746" s="306"/>
      <c r="AQ746" s="306"/>
      <c r="AR746" s="305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</row>
    <row r="747" spans="1:100" s="7" customFormat="1" ht="38.25" customHeight="1" x14ac:dyDescent="0.2">
      <c r="A747" s="329" t="s">
        <v>1737</v>
      </c>
      <c r="B747" s="328"/>
      <c r="C747" s="320"/>
      <c r="D747" s="446" t="s">
        <v>1456</v>
      </c>
      <c r="E747" s="314" t="s">
        <v>112</v>
      </c>
      <c r="F747" s="317" t="s">
        <v>25</v>
      </c>
      <c r="G747" s="423" t="s">
        <v>1457</v>
      </c>
      <c r="H747" s="423" t="s">
        <v>1458</v>
      </c>
      <c r="I747" s="383">
        <v>80000</v>
      </c>
      <c r="J747" s="335">
        <f>-K2353/0.0833333333333333</f>
        <v>0</v>
      </c>
      <c r="K747" s="335"/>
      <c r="L747" s="318">
        <v>42872</v>
      </c>
      <c r="M747" s="318">
        <v>42872</v>
      </c>
      <c r="N747" s="318">
        <v>44697</v>
      </c>
      <c r="O747" s="336">
        <f>YEAR(N747)</f>
        <v>2022</v>
      </c>
      <c r="P747" s="324">
        <f>MONTH(N747)</f>
        <v>5</v>
      </c>
      <c r="Q747" s="337" t="str">
        <f>IF(P747&gt;9,CONCATENATE(O747,P747),CONCATENATE(O747,"0",P747))</f>
        <v>202205</v>
      </c>
      <c r="R747" s="311">
        <v>0</v>
      </c>
      <c r="S747" s="338">
        <v>0</v>
      </c>
      <c r="T747" s="338">
        <v>0</v>
      </c>
      <c r="U747" s="423"/>
      <c r="V747" s="305"/>
      <c r="W747" s="305"/>
      <c r="X747" s="305"/>
      <c r="Y74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7" s="352"/>
      <c r="AA747" s="306"/>
      <c r="AB747" s="306"/>
      <c r="AC747" s="306"/>
      <c r="AD747" s="306"/>
      <c r="AE747" s="306"/>
      <c r="AF747" s="306"/>
      <c r="AG747" s="306"/>
      <c r="AH747" s="306"/>
      <c r="AI747" s="306"/>
      <c r="AJ747" s="306"/>
      <c r="AK747" s="306"/>
      <c r="AL747" s="306"/>
      <c r="AM747" s="306"/>
      <c r="AN747" s="306"/>
      <c r="AO747" s="306"/>
      <c r="AP747" s="306"/>
      <c r="AQ747" s="306"/>
      <c r="AR747" s="305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</row>
    <row r="748" spans="1:100" s="232" customFormat="1" ht="38.25" customHeight="1" x14ac:dyDescent="0.2">
      <c r="A748" s="328" t="s">
        <v>1737</v>
      </c>
      <c r="B748" s="328"/>
      <c r="C748" s="320"/>
      <c r="D748" s="327" t="s">
        <v>2751</v>
      </c>
      <c r="E748" s="328" t="s">
        <v>131</v>
      </c>
      <c r="F748" s="312" t="s">
        <v>2752</v>
      </c>
      <c r="G748" s="415" t="s">
        <v>2753</v>
      </c>
      <c r="H748" s="415" t="s">
        <v>1215</v>
      </c>
      <c r="I748" s="379">
        <v>130000</v>
      </c>
      <c r="J748" s="321">
        <f>-K2760/0.0833333333333333</f>
        <v>0</v>
      </c>
      <c r="K748" s="321"/>
      <c r="L748" s="322">
        <v>43642</v>
      </c>
      <c r="M748" s="322">
        <v>43643</v>
      </c>
      <c r="N748" s="323">
        <v>44738</v>
      </c>
      <c r="O748" s="333">
        <f>YEAR(N748)</f>
        <v>2022</v>
      </c>
      <c r="P748" s="458">
        <f>MONTH(N748)</f>
        <v>6</v>
      </c>
      <c r="Q748" s="459" t="str">
        <f>IF(P748&gt;9,CONCATENATE(O748,P748),CONCATENATE(O748,"0",P748))</f>
        <v>202206</v>
      </c>
      <c r="R748" s="311">
        <v>0</v>
      </c>
      <c r="S748" s="326">
        <v>0</v>
      </c>
      <c r="T748" s="326">
        <v>0</v>
      </c>
      <c r="U748" s="415"/>
      <c r="V748" s="305"/>
      <c r="W748" s="305"/>
      <c r="X748" s="305"/>
      <c r="Y74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8" s="352"/>
      <c r="AA748" s="305"/>
      <c r="AB748" s="305"/>
      <c r="AC748" s="305"/>
      <c r="AD748" s="305"/>
      <c r="AE748" s="305"/>
      <c r="AF748" s="305"/>
      <c r="AG748" s="305"/>
      <c r="AH748" s="305"/>
      <c r="AI748" s="305"/>
      <c r="AJ748" s="305"/>
      <c r="AK748" s="305"/>
      <c r="AL748" s="305"/>
      <c r="AM748" s="305"/>
      <c r="AN748" s="305"/>
      <c r="AO748" s="305"/>
      <c r="AP748" s="305"/>
      <c r="AQ748" s="305"/>
      <c r="AR748" s="305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  <c r="BC748" s="233"/>
      <c r="BD748" s="233"/>
      <c r="BE748" s="233"/>
      <c r="BF748" s="233"/>
      <c r="BG748" s="233"/>
      <c r="BH748" s="233"/>
      <c r="BI748" s="233"/>
      <c r="BJ748" s="233"/>
      <c r="BK748" s="233"/>
      <c r="BL748" s="233"/>
      <c r="BM748" s="233"/>
      <c r="BN748" s="233"/>
      <c r="BO748" s="233"/>
      <c r="BP748" s="233"/>
      <c r="BQ748" s="233"/>
      <c r="BR748" s="233"/>
      <c r="BS748" s="233"/>
      <c r="BT748" s="233"/>
      <c r="BU748" s="233"/>
      <c r="BV748" s="233"/>
      <c r="BW748" s="233"/>
      <c r="BX748" s="233"/>
      <c r="BY748" s="233"/>
      <c r="BZ748" s="233"/>
      <c r="CA748" s="233"/>
      <c r="CB748" s="233"/>
      <c r="CC748" s="233"/>
      <c r="CD748" s="233"/>
      <c r="CE748" s="233"/>
      <c r="CF748" s="233"/>
      <c r="CG748" s="233"/>
      <c r="CH748" s="233"/>
      <c r="CI748" s="233"/>
      <c r="CJ748" s="233"/>
      <c r="CK748" s="233"/>
      <c r="CL748" s="233"/>
      <c r="CM748" s="233"/>
      <c r="CN748" s="233"/>
      <c r="CO748" s="233"/>
      <c r="CP748" s="233"/>
      <c r="CQ748" s="233"/>
      <c r="CR748" s="233"/>
      <c r="CS748" s="233"/>
      <c r="CT748" s="233"/>
      <c r="CU748" s="233"/>
      <c r="CV748" s="233"/>
    </row>
    <row r="749" spans="1:100" s="7" customFormat="1" ht="38.25" customHeight="1" x14ac:dyDescent="0.2">
      <c r="A749" s="319" t="s">
        <v>1737</v>
      </c>
      <c r="B749" s="328"/>
      <c r="C749" s="320"/>
      <c r="D749" s="446" t="s">
        <v>1477</v>
      </c>
      <c r="E749" s="329" t="s">
        <v>131</v>
      </c>
      <c r="F749" s="317" t="s">
        <v>25</v>
      </c>
      <c r="G749" s="423" t="s">
        <v>1478</v>
      </c>
      <c r="H749" s="423" t="s">
        <v>1518</v>
      </c>
      <c r="I749" s="383">
        <v>800000</v>
      </c>
      <c r="J749" s="335">
        <f>-K2369/0.0833333333333333</f>
        <v>0</v>
      </c>
      <c r="K749" s="335"/>
      <c r="L749" s="322">
        <v>43089</v>
      </c>
      <c r="M749" s="318">
        <v>43070</v>
      </c>
      <c r="N749" s="318">
        <v>46521</v>
      </c>
      <c r="O749" s="336">
        <f>YEAR(N749)</f>
        <v>2027</v>
      </c>
      <c r="P749" s="324">
        <f>MONTH(N749)</f>
        <v>5</v>
      </c>
      <c r="Q749" s="337" t="str">
        <f>IF(P749&gt;9,CONCATENATE(O749,P749),CONCATENATE(O749,"0",P749))</f>
        <v>202705</v>
      </c>
      <c r="R749" s="311" t="s">
        <v>1480</v>
      </c>
      <c r="S749" s="338">
        <v>0</v>
      </c>
      <c r="T749" s="338">
        <v>0</v>
      </c>
      <c r="U749" s="423"/>
      <c r="V749" s="305"/>
      <c r="W749" s="305"/>
      <c r="X749" s="305"/>
      <c r="Y74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9" s="352"/>
      <c r="AA749" s="306"/>
      <c r="AB749" s="306"/>
      <c r="AC749" s="306"/>
      <c r="AD749" s="306"/>
      <c r="AE749" s="306"/>
      <c r="AF749" s="306"/>
      <c r="AG749" s="306"/>
      <c r="AH749" s="306"/>
      <c r="AI749" s="306"/>
      <c r="AJ749" s="306"/>
      <c r="AK749" s="306"/>
      <c r="AL749" s="306"/>
      <c r="AM749" s="306"/>
      <c r="AN749" s="306"/>
      <c r="AO749" s="306"/>
      <c r="AP749" s="306"/>
      <c r="AQ749" s="306"/>
      <c r="AR749" s="306"/>
    </row>
    <row r="750" spans="1:100" s="7" customFormat="1" ht="38.25" customHeight="1" x14ac:dyDescent="0.2">
      <c r="A750" s="319" t="s">
        <v>1737</v>
      </c>
      <c r="B750" s="328"/>
      <c r="C750" s="320"/>
      <c r="D750" s="329" t="s">
        <v>1477</v>
      </c>
      <c r="E750" s="328" t="s">
        <v>131</v>
      </c>
      <c r="F750" s="317" t="s">
        <v>25</v>
      </c>
      <c r="G750" s="423" t="s">
        <v>1478</v>
      </c>
      <c r="H750" s="423" t="s">
        <v>1479</v>
      </c>
      <c r="I750" s="383">
        <v>800000</v>
      </c>
      <c r="J750" s="335">
        <f>-K2342/0.0833333333333333</f>
        <v>0</v>
      </c>
      <c r="K750" s="335"/>
      <c r="L750" s="318">
        <v>43089</v>
      </c>
      <c r="M750" s="318">
        <v>43089</v>
      </c>
      <c r="N750" s="318">
        <v>46521</v>
      </c>
      <c r="O750" s="336">
        <f>YEAR(N750)</f>
        <v>2027</v>
      </c>
      <c r="P750" s="324">
        <f>MONTH(N750)</f>
        <v>5</v>
      </c>
      <c r="Q750" s="337" t="str">
        <f>IF(P750&gt;9,CONCATENATE(O750,P750),CONCATENATE(O750,"0",P750))</f>
        <v>202705</v>
      </c>
      <c r="R750" s="311" t="s">
        <v>1480</v>
      </c>
      <c r="S750" s="338">
        <v>0</v>
      </c>
      <c r="T750" s="338">
        <v>0</v>
      </c>
      <c r="U750" s="423"/>
      <c r="V750" s="306"/>
      <c r="W750" s="305"/>
      <c r="X750" s="306"/>
      <c r="Y75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0" s="352"/>
      <c r="AA750" s="306"/>
      <c r="AB750" s="306"/>
      <c r="AC750" s="306"/>
      <c r="AD750" s="306"/>
      <c r="AE750" s="306"/>
      <c r="AF750" s="306"/>
      <c r="AG750" s="306"/>
      <c r="AH750" s="306"/>
      <c r="AI750" s="306"/>
      <c r="AJ750" s="306"/>
      <c r="AK750" s="306"/>
      <c r="AL750" s="306"/>
      <c r="AM750" s="306"/>
      <c r="AN750" s="306"/>
      <c r="AO750" s="306"/>
      <c r="AP750" s="306"/>
      <c r="AQ750" s="306"/>
      <c r="AR750" s="306"/>
    </row>
    <row r="751" spans="1:100" s="7" customFormat="1" ht="38.25" customHeight="1" x14ac:dyDescent="0.2">
      <c r="A751" s="329" t="s">
        <v>1737</v>
      </c>
      <c r="B751" s="328"/>
      <c r="C751" s="320"/>
      <c r="D751" s="329" t="s">
        <v>1205</v>
      </c>
      <c r="E751" s="329" t="s">
        <v>1144</v>
      </c>
      <c r="F751" s="317" t="s">
        <v>20</v>
      </c>
      <c r="G751" s="423" t="s">
        <v>1206</v>
      </c>
      <c r="H751" s="423" t="s">
        <v>945</v>
      </c>
      <c r="I751" s="383">
        <v>975000</v>
      </c>
      <c r="J751" s="335">
        <f>-K2265/0.0833333333333333</f>
        <v>0</v>
      </c>
      <c r="K751" s="335"/>
      <c r="L751" s="318">
        <v>40798</v>
      </c>
      <c r="M751" s="318">
        <v>40798</v>
      </c>
      <c r="N751" s="318">
        <v>46908</v>
      </c>
      <c r="O751" s="336">
        <f>YEAR(N751)</f>
        <v>2028</v>
      </c>
      <c r="P751" s="324">
        <f>MONTH(N751)</f>
        <v>6</v>
      </c>
      <c r="Q751" s="337" t="str">
        <f>IF(P751&gt;9,CONCATENATE(O751,P751),CONCATENATE(O751,"0",P751))</f>
        <v>202806</v>
      </c>
      <c r="R751" s="311">
        <v>0</v>
      </c>
      <c r="S751" s="338">
        <v>0</v>
      </c>
      <c r="T751" s="338">
        <v>0</v>
      </c>
      <c r="U751" s="423"/>
      <c r="V751" s="305"/>
      <c r="W751" s="305"/>
      <c r="X751" s="305"/>
      <c r="Y75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1" s="352"/>
      <c r="AA751" s="306"/>
      <c r="AB751" s="306"/>
      <c r="AC751" s="306"/>
      <c r="AD751" s="306"/>
      <c r="AE751" s="306"/>
      <c r="AF751" s="306"/>
      <c r="AG751" s="306"/>
      <c r="AH751" s="306"/>
      <c r="AI751" s="306"/>
      <c r="AJ751" s="306"/>
      <c r="AK751" s="306"/>
      <c r="AL751" s="306"/>
      <c r="AM751" s="306"/>
      <c r="AN751" s="306"/>
      <c r="AO751" s="306"/>
      <c r="AP751" s="306"/>
      <c r="AQ751" s="306"/>
      <c r="AR751" s="306"/>
    </row>
    <row r="752" spans="1:100" s="7" customFormat="1" ht="38.25" customHeight="1" x14ac:dyDescent="0.2">
      <c r="A752" s="319" t="s">
        <v>1737</v>
      </c>
      <c r="B752" s="328"/>
      <c r="C752" s="320"/>
      <c r="D752" s="327" t="s">
        <v>1232</v>
      </c>
      <c r="E752" s="329" t="s">
        <v>112</v>
      </c>
      <c r="F752" s="312" t="s">
        <v>1235</v>
      </c>
      <c r="G752" s="415" t="s">
        <v>1233</v>
      </c>
      <c r="H752" s="415" t="s">
        <v>1234</v>
      </c>
      <c r="I752" s="379">
        <v>3058664</v>
      </c>
      <c r="J752" s="321">
        <f>-K2258/0.0833333333333333</f>
        <v>0</v>
      </c>
      <c r="K752" s="321"/>
      <c r="L752" s="322">
        <v>42644</v>
      </c>
      <c r="M752" s="322">
        <v>42644</v>
      </c>
      <c r="N752" s="323">
        <v>49948</v>
      </c>
      <c r="O752" s="324">
        <f>YEAR(N752)</f>
        <v>2036</v>
      </c>
      <c r="P752" s="324">
        <f>MONTH(N752)</f>
        <v>9</v>
      </c>
      <c r="Q752" s="325" t="str">
        <f>IF(P752&gt;9,CONCATENATE(O752,P752),CONCATENATE(O752,"0",P752))</f>
        <v>203609</v>
      </c>
      <c r="R752" s="311" t="s">
        <v>972</v>
      </c>
      <c r="S752" s="326">
        <v>0</v>
      </c>
      <c r="T752" s="326">
        <v>0</v>
      </c>
      <c r="U752" s="415"/>
      <c r="V752" s="306"/>
      <c r="W752" s="306"/>
      <c r="X752" s="306"/>
      <c r="Y75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2" s="352"/>
      <c r="AA752" s="305"/>
      <c r="AB752" s="305"/>
      <c r="AC752" s="305"/>
      <c r="AD752" s="305"/>
      <c r="AE752" s="305"/>
      <c r="AF752" s="305"/>
      <c r="AG752" s="305"/>
      <c r="AH752" s="305"/>
      <c r="AI752" s="305"/>
      <c r="AJ752" s="305"/>
      <c r="AK752" s="305"/>
      <c r="AL752" s="305"/>
      <c r="AM752" s="305"/>
      <c r="AN752" s="305"/>
      <c r="AO752" s="305"/>
      <c r="AP752" s="305"/>
      <c r="AQ752" s="305"/>
      <c r="AR752" s="306"/>
    </row>
    <row r="753" spans="1:44" s="7" customFormat="1" ht="38.25" customHeight="1" x14ac:dyDescent="0.2">
      <c r="A753" s="328" t="s">
        <v>1798</v>
      </c>
      <c r="B753" s="319" t="s">
        <v>292</v>
      </c>
      <c r="C753" s="340" t="s">
        <v>294</v>
      </c>
      <c r="D753" s="445" t="s">
        <v>896</v>
      </c>
      <c r="E753" s="319" t="s">
        <v>117</v>
      </c>
      <c r="F753" s="277" t="s">
        <v>423</v>
      </c>
      <c r="G753" s="416" t="s">
        <v>424</v>
      </c>
      <c r="H753" s="416" t="s">
        <v>425</v>
      </c>
      <c r="I753" s="381">
        <v>1850000</v>
      </c>
      <c r="J753" s="278">
        <f>-K2574/0.0833333333333333</f>
        <v>0</v>
      </c>
      <c r="K753" s="278"/>
      <c r="L753" s="279">
        <v>43376</v>
      </c>
      <c r="M753" s="279">
        <v>43381</v>
      </c>
      <c r="N753" s="279">
        <v>43799</v>
      </c>
      <c r="O753" s="296">
        <f>YEAR(N753)</f>
        <v>2019</v>
      </c>
      <c r="P753" s="294">
        <f>MONTH(N753)</f>
        <v>11</v>
      </c>
      <c r="Q753" s="292" t="str">
        <f>IF(P753&gt;9,CONCATENATE(O753,P753),CONCATENATE(O753,"0",P753))</f>
        <v>201911</v>
      </c>
      <c r="R753" s="275">
        <v>0</v>
      </c>
      <c r="S753" s="281">
        <v>0</v>
      </c>
      <c r="T753" s="281">
        <v>0</v>
      </c>
      <c r="U753" s="417"/>
      <c r="V753" s="315"/>
      <c r="W753" s="313"/>
      <c r="X753" s="315"/>
      <c r="Y75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3" s="352"/>
      <c r="AA753" s="306"/>
      <c r="AB753" s="306"/>
      <c r="AC753" s="306"/>
      <c r="AD753" s="306"/>
      <c r="AE753" s="306"/>
      <c r="AF753" s="306"/>
      <c r="AG753" s="306"/>
      <c r="AH753" s="306"/>
      <c r="AI753" s="306"/>
      <c r="AJ753" s="306"/>
      <c r="AK753" s="306"/>
      <c r="AL753" s="306"/>
      <c r="AM753" s="306"/>
      <c r="AN753" s="306"/>
      <c r="AO753" s="306"/>
      <c r="AP753" s="306"/>
      <c r="AQ753" s="306"/>
      <c r="AR753" s="306"/>
    </row>
    <row r="754" spans="1:44" s="7" customFormat="1" ht="38.25" customHeight="1" x14ac:dyDescent="0.2">
      <c r="A754" s="328" t="s">
        <v>1798</v>
      </c>
      <c r="B754" s="319" t="s">
        <v>292</v>
      </c>
      <c r="C754" s="340" t="s">
        <v>294</v>
      </c>
      <c r="D754" s="443" t="s">
        <v>895</v>
      </c>
      <c r="E754" s="319" t="s">
        <v>117</v>
      </c>
      <c r="F754" s="277" t="s">
        <v>423</v>
      </c>
      <c r="G754" s="416" t="s">
        <v>424</v>
      </c>
      <c r="H754" s="416" t="s">
        <v>307</v>
      </c>
      <c r="I754" s="381">
        <v>5025000</v>
      </c>
      <c r="J754" s="278">
        <f>-K2575/0.0833333333333333</f>
        <v>0</v>
      </c>
      <c r="K754" s="278"/>
      <c r="L754" s="279">
        <v>43376</v>
      </c>
      <c r="M754" s="279">
        <v>43381</v>
      </c>
      <c r="N754" s="279">
        <v>43799</v>
      </c>
      <c r="O754" s="296">
        <f>YEAR(N754)</f>
        <v>2019</v>
      </c>
      <c r="P754" s="294">
        <f>MONTH(N754)</f>
        <v>11</v>
      </c>
      <c r="Q754" s="292" t="str">
        <f>IF(P754&gt;9,CONCATENATE(O754,P754),CONCATENATE(O754,"0",P754))</f>
        <v>201911</v>
      </c>
      <c r="R754" s="275">
        <v>0</v>
      </c>
      <c r="S754" s="281">
        <v>0</v>
      </c>
      <c r="T754" s="281">
        <v>0</v>
      </c>
      <c r="U754" s="417"/>
      <c r="V754" s="315"/>
      <c r="W754" s="313"/>
      <c r="X754" s="315"/>
      <c r="Y75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4" s="352"/>
      <c r="AA754" s="306"/>
      <c r="AB754" s="306"/>
      <c r="AC754" s="306"/>
      <c r="AD754" s="306"/>
      <c r="AE754" s="306"/>
      <c r="AF754" s="306"/>
      <c r="AG754" s="306"/>
      <c r="AH754" s="306"/>
      <c r="AI754" s="306"/>
      <c r="AJ754" s="306"/>
      <c r="AK754" s="306"/>
      <c r="AL754" s="306"/>
      <c r="AM754" s="306"/>
      <c r="AN754" s="306"/>
      <c r="AO754" s="306"/>
      <c r="AP754" s="306"/>
      <c r="AQ754" s="306"/>
      <c r="AR754" s="306"/>
    </row>
    <row r="755" spans="1:44" s="7" customFormat="1" ht="38.25" customHeight="1" x14ac:dyDescent="0.2">
      <c r="A755" s="329" t="s">
        <v>1798</v>
      </c>
      <c r="B755" s="319" t="s">
        <v>292</v>
      </c>
      <c r="C755" s="320" t="s">
        <v>294</v>
      </c>
      <c r="D755" s="314" t="s">
        <v>614</v>
      </c>
      <c r="E755" s="314" t="s">
        <v>616</v>
      </c>
      <c r="F755" s="271" t="s">
        <v>615</v>
      </c>
      <c r="G755" s="417" t="s">
        <v>145</v>
      </c>
      <c r="H755" s="417" t="s">
        <v>329</v>
      </c>
      <c r="I755" s="382">
        <v>22432000</v>
      </c>
      <c r="J755" s="273">
        <f>-K2910/0.0833333333333333</f>
        <v>0</v>
      </c>
      <c r="K755" s="273"/>
      <c r="L755" s="274">
        <v>43435</v>
      </c>
      <c r="M755" s="274">
        <v>43799</v>
      </c>
      <c r="N755" s="274">
        <v>43799</v>
      </c>
      <c r="O755" s="295">
        <f>YEAR(N755)</f>
        <v>2019</v>
      </c>
      <c r="P755" s="294">
        <f>MONTH(N755)</f>
        <v>11</v>
      </c>
      <c r="Q755" s="291" t="str">
        <f>IF(P755&gt;9,CONCATENATE(O755,P755),CONCATENATE(O755,"0",P755))</f>
        <v>201911</v>
      </c>
      <c r="R755" s="311" t="s">
        <v>162</v>
      </c>
      <c r="S755" s="276">
        <v>0.27</v>
      </c>
      <c r="T755" s="276">
        <v>0.1</v>
      </c>
      <c r="U755" s="423"/>
      <c r="V755" s="315"/>
      <c r="W755" s="313" t="s">
        <v>288</v>
      </c>
      <c r="X755" s="315"/>
      <c r="Y75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55" s="352"/>
      <c r="AA755" s="306"/>
      <c r="AB755" s="306"/>
      <c r="AC755" s="306"/>
      <c r="AD755" s="306"/>
      <c r="AE755" s="306"/>
      <c r="AF755" s="306"/>
      <c r="AG755" s="306"/>
      <c r="AH755" s="306"/>
      <c r="AI755" s="306"/>
      <c r="AJ755" s="306"/>
      <c r="AK755" s="306"/>
      <c r="AL755" s="306"/>
      <c r="AM755" s="306"/>
      <c r="AN755" s="306"/>
      <c r="AO755" s="306"/>
      <c r="AP755" s="306"/>
      <c r="AQ755" s="306"/>
      <c r="AR755" s="306"/>
    </row>
    <row r="756" spans="1:44" s="7" customFormat="1" ht="38.25" customHeight="1" x14ac:dyDescent="0.2">
      <c r="A756" s="329" t="s">
        <v>1798</v>
      </c>
      <c r="B756" s="328"/>
      <c r="C756" s="320"/>
      <c r="D756" s="327" t="s">
        <v>1200</v>
      </c>
      <c r="E756" s="328" t="s">
        <v>121</v>
      </c>
      <c r="F756" s="312" t="s">
        <v>615</v>
      </c>
      <c r="G756" s="415" t="s">
        <v>1201</v>
      </c>
      <c r="H756" s="415" t="s">
        <v>1202</v>
      </c>
      <c r="I756" s="379">
        <v>10568000</v>
      </c>
      <c r="J756" s="321">
        <f>-K2224/0.0833333333333333</f>
        <v>0</v>
      </c>
      <c r="K756" s="321"/>
      <c r="L756" s="322">
        <v>43418</v>
      </c>
      <c r="M756" s="322">
        <v>43435</v>
      </c>
      <c r="N756" s="322">
        <v>43799</v>
      </c>
      <c r="O756" s="333">
        <f>YEAR(N756)</f>
        <v>2019</v>
      </c>
      <c r="P756" s="324">
        <f>MONTH(N756)</f>
        <v>11</v>
      </c>
      <c r="Q756" s="334" t="str">
        <f>IF(P756&gt;9,CONCATENATE(O756,P756),CONCATENATE(O756,"0",P756))</f>
        <v>201911</v>
      </c>
      <c r="R756" s="275" t="s">
        <v>162</v>
      </c>
      <c r="S756" s="326">
        <v>0.27</v>
      </c>
      <c r="T756" s="326">
        <v>0.1</v>
      </c>
      <c r="U756" s="423"/>
      <c r="V756" s="305"/>
      <c r="W756" s="305"/>
      <c r="X756" s="305"/>
      <c r="Y75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6" s="352"/>
      <c r="AA756" s="305"/>
      <c r="AB756" s="305"/>
      <c r="AC756" s="305"/>
      <c r="AD756" s="305"/>
      <c r="AE756" s="305"/>
      <c r="AF756" s="305"/>
      <c r="AG756" s="305"/>
      <c r="AH756" s="305"/>
      <c r="AI756" s="305"/>
      <c r="AJ756" s="305"/>
      <c r="AK756" s="305"/>
      <c r="AL756" s="305"/>
      <c r="AM756" s="305"/>
      <c r="AN756" s="305"/>
      <c r="AO756" s="305"/>
      <c r="AP756" s="305"/>
      <c r="AQ756" s="305"/>
      <c r="AR756" s="306"/>
    </row>
    <row r="757" spans="1:44" s="7" customFormat="1" ht="38.25" customHeight="1" x14ac:dyDescent="0.2">
      <c r="A757" s="328" t="s">
        <v>1798</v>
      </c>
      <c r="B757" s="319" t="s">
        <v>292</v>
      </c>
      <c r="C757" s="340" t="s">
        <v>294</v>
      </c>
      <c r="D757" s="316" t="s">
        <v>842</v>
      </c>
      <c r="E757" s="319" t="s">
        <v>121</v>
      </c>
      <c r="F757" s="271" t="s">
        <v>20</v>
      </c>
      <c r="G757" s="416" t="s">
        <v>2495</v>
      </c>
      <c r="H757" s="416" t="s">
        <v>635</v>
      </c>
      <c r="I757" s="381">
        <v>150000</v>
      </c>
      <c r="J757" s="278">
        <f>-K2524/0.0833333333333333</f>
        <v>0</v>
      </c>
      <c r="K757" s="278"/>
      <c r="L757" s="279">
        <v>43635</v>
      </c>
      <c r="M757" s="279">
        <v>43596</v>
      </c>
      <c r="N757" s="280">
        <v>43809</v>
      </c>
      <c r="O757" s="294">
        <f>YEAR(N757)</f>
        <v>2019</v>
      </c>
      <c r="P757" s="294">
        <f>MONTH(N757)</f>
        <v>12</v>
      </c>
      <c r="Q757" s="286" t="str">
        <f>IF(P757&gt;9,CONCATENATE(O757,P757),CONCATENATE(O757,"0",P757))</f>
        <v>201912</v>
      </c>
      <c r="R757" s="275">
        <v>0</v>
      </c>
      <c r="S757" s="281">
        <v>0</v>
      </c>
      <c r="T757" s="281">
        <v>0</v>
      </c>
      <c r="U757" s="416"/>
      <c r="V757" s="313"/>
      <c r="W757" s="313"/>
      <c r="X757" s="313"/>
      <c r="Y75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7" s="332"/>
      <c r="AA757" s="315"/>
      <c r="AB757" s="315"/>
      <c r="AC757" s="315"/>
      <c r="AD757" s="315"/>
      <c r="AE757" s="315"/>
      <c r="AF757" s="315"/>
      <c r="AG757" s="315"/>
      <c r="AH757" s="315"/>
      <c r="AI757" s="315"/>
      <c r="AJ757" s="315"/>
      <c r="AK757" s="315"/>
      <c r="AL757" s="315"/>
      <c r="AM757" s="315"/>
      <c r="AN757" s="315"/>
      <c r="AO757" s="315"/>
      <c r="AP757" s="315"/>
      <c r="AQ757" s="315"/>
      <c r="AR757" s="306"/>
    </row>
    <row r="758" spans="1:44" s="7" customFormat="1" ht="38.25" customHeight="1" x14ac:dyDescent="0.2">
      <c r="A758" s="328" t="s">
        <v>1798</v>
      </c>
      <c r="B758" s="319" t="s">
        <v>292</v>
      </c>
      <c r="C758" s="340" t="s">
        <v>294</v>
      </c>
      <c r="D758" s="316" t="s">
        <v>841</v>
      </c>
      <c r="E758" s="319" t="s">
        <v>121</v>
      </c>
      <c r="F758" s="271" t="s">
        <v>20</v>
      </c>
      <c r="G758" s="416" t="s">
        <v>2495</v>
      </c>
      <c r="H758" s="415" t="s">
        <v>2496</v>
      </c>
      <c r="I758" s="381">
        <v>152092</v>
      </c>
      <c r="J758" s="278">
        <f>-K2525/0.0833333333333333</f>
        <v>0</v>
      </c>
      <c r="K758" s="278"/>
      <c r="L758" s="279">
        <v>43635</v>
      </c>
      <c r="M758" s="279">
        <v>43596</v>
      </c>
      <c r="N758" s="280">
        <v>43809</v>
      </c>
      <c r="O758" s="294">
        <f>YEAR(N758)</f>
        <v>2019</v>
      </c>
      <c r="P758" s="294">
        <f>MONTH(N758)</f>
        <v>12</v>
      </c>
      <c r="Q758" s="286" t="str">
        <f>IF(P758&gt;9,CONCATENATE(O758,P758),CONCATENATE(O758,"0",P758))</f>
        <v>201912</v>
      </c>
      <c r="R758" s="275">
        <v>0</v>
      </c>
      <c r="S758" s="281">
        <v>0</v>
      </c>
      <c r="T758" s="281">
        <v>0</v>
      </c>
      <c r="U758" s="416"/>
      <c r="V758" s="313"/>
      <c r="W758" s="313"/>
      <c r="X758" s="313"/>
      <c r="Y75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8" s="332"/>
      <c r="AA758" s="315"/>
      <c r="AB758" s="315"/>
      <c r="AC758" s="315"/>
      <c r="AD758" s="315"/>
      <c r="AE758" s="315"/>
      <c r="AF758" s="315"/>
      <c r="AG758" s="315"/>
      <c r="AH758" s="315"/>
      <c r="AI758" s="315"/>
      <c r="AJ758" s="315"/>
      <c r="AK758" s="315"/>
      <c r="AL758" s="315"/>
      <c r="AM758" s="315"/>
      <c r="AN758" s="315"/>
      <c r="AO758" s="315"/>
      <c r="AP758" s="315"/>
      <c r="AQ758" s="315"/>
      <c r="AR758" s="306"/>
    </row>
    <row r="759" spans="1:44" s="7" customFormat="1" ht="38.25" customHeight="1" x14ac:dyDescent="0.2">
      <c r="A759" s="328" t="s">
        <v>1798</v>
      </c>
      <c r="B759" s="319" t="s">
        <v>292</v>
      </c>
      <c r="C759" s="340" t="s">
        <v>294</v>
      </c>
      <c r="D759" s="316" t="s">
        <v>843</v>
      </c>
      <c r="E759" s="319" t="s">
        <v>121</v>
      </c>
      <c r="F759" s="271" t="s">
        <v>20</v>
      </c>
      <c r="G759" s="416" t="s">
        <v>2495</v>
      </c>
      <c r="H759" s="416" t="s">
        <v>636</v>
      </c>
      <c r="I759" s="381">
        <v>175000</v>
      </c>
      <c r="J759" s="278">
        <f>-K2526/0.0833333333333333</f>
        <v>0</v>
      </c>
      <c r="K759" s="278"/>
      <c r="L759" s="279">
        <v>43635</v>
      </c>
      <c r="M759" s="279">
        <v>43596</v>
      </c>
      <c r="N759" s="280">
        <v>43809</v>
      </c>
      <c r="O759" s="294">
        <f>YEAR(N759)</f>
        <v>2019</v>
      </c>
      <c r="P759" s="294">
        <f>MONTH(N759)</f>
        <v>12</v>
      </c>
      <c r="Q759" s="286" t="str">
        <f>IF(P759&gt;9,CONCATENATE(O759,P759),CONCATENATE(O759,"0",P759))</f>
        <v>201912</v>
      </c>
      <c r="R759" s="275">
        <v>0</v>
      </c>
      <c r="S759" s="281">
        <v>0</v>
      </c>
      <c r="T759" s="281">
        <v>0</v>
      </c>
      <c r="U759" s="416"/>
      <c r="V759" s="313"/>
      <c r="W759" s="313"/>
      <c r="X759" s="313"/>
      <c r="Y75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9" s="332"/>
      <c r="AA759" s="315"/>
      <c r="AB759" s="315"/>
      <c r="AC759" s="315"/>
      <c r="AD759" s="315"/>
      <c r="AE759" s="315"/>
      <c r="AF759" s="315"/>
      <c r="AG759" s="315"/>
      <c r="AH759" s="315"/>
      <c r="AI759" s="315"/>
      <c r="AJ759" s="315"/>
      <c r="AK759" s="315"/>
      <c r="AL759" s="315"/>
      <c r="AM759" s="315"/>
      <c r="AN759" s="315"/>
      <c r="AO759" s="315"/>
      <c r="AP759" s="315"/>
      <c r="AQ759" s="315"/>
      <c r="AR759" s="306"/>
    </row>
    <row r="760" spans="1:44" s="7" customFormat="1" ht="38.25" customHeight="1" x14ac:dyDescent="0.2">
      <c r="A760" s="328" t="s">
        <v>1798</v>
      </c>
      <c r="B760" s="328"/>
      <c r="C760" s="320"/>
      <c r="D760" s="327" t="s">
        <v>1886</v>
      </c>
      <c r="E760" s="404" t="s">
        <v>121</v>
      </c>
      <c r="F760" s="312" t="s">
        <v>1887</v>
      </c>
      <c r="G760" s="415" t="s">
        <v>1888</v>
      </c>
      <c r="H760" s="415" t="s">
        <v>1889</v>
      </c>
      <c r="I760" s="379">
        <v>7000000</v>
      </c>
      <c r="J760" s="321">
        <f>-K2476/0.0833333333333333</f>
        <v>0</v>
      </c>
      <c r="K760" s="321"/>
      <c r="L760" s="322">
        <v>43446</v>
      </c>
      <c r="M760" s="322">
        <v>43443</v>
      </c>
      <c r="N760" s="322">
        <v>43817</v>
      </c>
      <c r="O760" s="333">
        <f>YEAR(N760)</f>
        <v>2019</v>
      </c>
      <c r="P760" s="324">
        <f>MONTH(N760)</f>
        <v>12</v>
      </c>
      <c r="Q760" s="334" t="str">
        <f>IF(P760&gt;9,CONCATENATE(O760,P760),CONCATENATE(O760,"0",P760))</f>
        <v>201912</v>
      </c>
      <c r="R760" s="311" t="s">
        <v>162</v>
      </c>
      <c r="S760" s="326">
        <v>0.27</v>
      </c>
      <c r="T760" s="326">
        <v>0.02</v>
      </c>
      <c r="U760" s="415"/>
      <c r="V760" s="306"/>
      <c r="W760" s="305"/>
      <c r="X760" s="306"/>
      <c r="Y76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0" s="305"/>
      <c r="AA760" s="305"/>
      <c r="AB760" s="305"/>
      <c r="AC760" s="305"/>
      <c r="AD760" s="305"/>
      <c r="AE760" s="305"/>
      <c r="AF760" s="305"/>
      <c r="AG760" s="305"/>
      <c r="AH760" s="305"/>
      <c r="AI760" s="305"/>
      <c r="AJ760" s="305"/>
      <c r="AK760" s="305"/>
      <c r="AL760" s="305"/>
      <c r="AM760" s="305"/>
      <c r="AN760" s="305"/>
      <c r="AO760" s="305"/>
      <c r="AP760" s="305"/>
      <c r="AQ760" s="305"/>
      <c r="AR760" s="306"/>
    </row>
    <row r="761" spans="1:44" s="7" customFormat="1" ht="38.25" customHeight="1" x14ac:dyDescent="0.2">
      <c r="A761" s="328" t="s">
        <v>1798</v>
      </c>
      <c r="B761" s="328"/>
      <c r="C761" s="320"/>
      <c r="D761" s="327" t="s">
        <v>2079</v>
      </c>
      <c r="E761" s="328" t="s">
        <v>125</v>
      </c>
      <c r="F761" s="312" t="s">
        <v>2080</v>
      </c>
      <c r="G761" s="415" t="s">
        <v>2081</v>
      </c>
      <c r="H761" s="415" t="s">
        <v>2082</v>
      </c>
      <c r="I761" s="379">
        <v>1830000</v>
      </c>
      <c r="J761" s="321">
        <f>-K2553/0.0833333333333333</f>
        <v>0</v>
      </c>
      <c r="K761" s="321"/>
      <c r="L761" s="322">
        <v>43509</v>
      </c>
      <c r="M761" s="322">
        <v>43497</v>
      </c>
      <c r="N761" s="322">
        <v>43861</v>
      </c>
      <c r="O761" s="333">
        <f>YEAR(N761)</f>
        <v>2020</v>
      </c>
      <c r="P761" s="324">
        <f>MONTH(N761)</f>
        <v>1</v>
      </c>
      <c r="Q761" s="334" t="str">
        <f>IF(P761&gt;9,CONCATENATE(O761,P761),CONCATENATE(O761,"0",P761))</f>
        <v>202001</v>
      </c>
      <c r="R761" s="311">
        <v>0</v>
      </c>
      <c r="S761" s="326">
        <v>0</v>
      </c>
      <c r="T761" s="326">
        <v>0</v>
      </c>
      <c r="U761" s="415"/>
      <c r="V761" s="306"/>
      <c r="W761" s="305"/>
      <c r="X761" s="306"/>
      <c r="Y76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1" s="305"/>
      <c r="AA761" s="305"/>
      <c r="AB761" s="305"/>
      <c r="AC761" s="305"/>
      <c r="AD761" s="305"/>
      <c r="AE761" s="305"/>
      <c r="AF761" s="305"/>
      <c r="AG761" s="305"/>
      <c r="AH761" s="305"/>
      <c r="AI761" s="305"/>
      <c r="AJ761" s="305"/>
      <c r="AK761" s="305"/>
      <c r="AL761" s="305"/>
      <c r="AM761" s="305"/>
      <c r="AN761" s="305"/>
      <c r="AO761" s="305"/>
      <c r="AP761" s="305"/>
      <c r="AQ761" s="305"/>
      <c r="AR761" s="306"/>
    </row>
    <row r="762" spans="1:44" s="7" customFormat="1" ht="38.25" customHeight="1" x14ac:dyDescent="0.2">
      <c r="A762" s="328" t="s">
        <v>1798</v>
      </c>
      <c r="B762" s="328"/>
      <c r="C762" s="320"/>
      <c r="D762" s="327" t="s">
        <v>2056</v>
      </c>
      <c r="E762" s="328" t="s">
        <v>120</v>
      </c>
      <c r="F762" s="312" t="s">
        <v>2057</v>
      </c>
      <c r="G762" s="415" t="s">
        <v>2058</v>
      </c>
      <c r="H762" s="415" t="s">
        <v>2059</v>
      </c>
      <c r="I762" s="379">
        <v>249000</v>
      </c>
      <c r="J762" s="321">
        <f>-K2540/0.0833333333333333</f>
        <v>0</v>
      </c>
      <c r="K762" s="321"/>
      <c r="L762" s="322">
        <v>43495</v>
      </c>
      <c r="M762" s="322">
        <v>43495</v>
      </c>
      <c r="N762" s="322">
        <v>43861</v>
      </c>
      <c r="O762" s="333">
        <f>YEAR(N762)</f>
        <v>2020</v>
      </c>
      <c r="P762" s="324">
        <f>MONTH(N762)</f>
        <v>1</v>
      </c>
      <c r="Q762" s="334" t="str">
        <f>IF(P762&gt;9,CONCATENATE(O762,P762),CONCATENATE(O762,"0",P762))</f>
        <v>202001</v>
      </c>
      <c r="R762" s="311" t="s">
        <v>278</v>
      </c>
      <c r="S762" s="326">
        <v>0.03</v>
      </c>
      <c r="T762" s="326">
        <v>0.03</v>
      </c>
      <c r="U762" s="415"/>
      <c r="V762" s="306"/>
      <c r="W762" s="305"/>
      <c r="X762" s="306"/>
      <c r="Y76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2" s="305"/>
      <c r="AA762" s="305"/>
      <c r="AB762" s="305"/>
      <c r="AC762" s="305"/>
      <c r="AD762" s="305"/>
      <c r="AE762" s="305"/>
      <c r="AF762" s="305"/>
      <c r="AG762" s="305"/>
      <c r="AH762" s="305"/>
      <c r="AI762" s="305"/>
      <c r="AJ762" s="305"/>
      <c r="AK762" s="305"/>
      <c r="AL762" s="305"/>
      <c r="AM762" s="305"/>
      <c r="AN762" s="305"/>
      <c r="AO762" s="305"/>
      <c r="AP762" s="305"/>
      <c r="AQ762" s="305"/>
      <c r="AR762" s="306"/>
    </row>
    <row r="763" spans="1:44" s="7" customFormat="1" ht="38.25" customHeight="1" x14ac:dyDescent="0.2">
      <c r="A763" s="328" t="s">
        <v>1798</v>
      </c>
      <c r="B763" s="328"/>
      <c r="C763" s="320"/>
      <c r="D763" s="327" t="s">
        <v>2207</v>
      </c>
      <c r="E763" s="328" t="s">
        <v>119</v>
      </c>
      <c r="F763" s="312" t="s">
        <v>2208</v>
      </c>
      <c r="G763" s="415" t="s">
        <v>2209</v>
      </c>
      <c r="H763" s="415" t="s">
        <v>2210</v>
      </c>
      <c r="I763" s="379">
        <v>3235000</v>
      </c>
      <c r="J763" s="321">
        <f>-K2595/0.0833333333333333</f>
        <v>0</v>
      </c>
      <c r="K763" s="321"/>
      <c r="L763" s="322">
        <v>43558</v>
      </c>
      <c r="M763" s="322">
        <v>43526</v>
      </c>
      <c r="N763" s="322">
        <v>43891</v>
      </c>
      <c r="O763" s="333">
        <f>YEAR(N763)</f>
        <v>2020</v>
      </c>
      <c r="P763" s="324">
        <f>MONTH(N763)</f>
        <v>3</v>
      </c>
      <c r="Q763" s="334" t="str">
        <f>IF(P763&gt;9,CONCATENATE(O763,P763),CONCATENATE(O763,"0",P763))</f>
        <v>202003</v>
      </c>
      <c r="R763" s="311" t="s">
        <v>278</v>
      </c>
      <c r="S763" s="326">
        <v>0</v>
      </c>
      <c r="T763" s="326">
        <v>0</v>
      </c>
      <c r="U763" s="415"/>
      <c r="V763" s="306"/>
      <c r="W763" s="305"/>
      <c r="X763" s="306"/>
      <c r="Y76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3" s="305"/>
      <c r="AA763" s="305"/>
      <c r="AB763" s="305"/>
      <c r="AC763" s="305"/>
      <c r="AD763" s="305"/>
      <c r="AE763" s="305"/>
      <c r="AF763" s="305"/>
      <c r="AG763" s="305"/>
      <c r="AH763" s="305"/>
      <c r="AI763" s="305"/>
      <c r="AJ763" s="305"/>
      <c r="AK763" s="305"/>
      <c r="AL763" s="305"/>
      <c r="AM763" s="305"/>
      <c r="AN763" s="305"/>
      <c r="AO763" s="305"/>
      <c r="AP763" s="305"/>
      <c r="AQ763" s="305"/>
      <c r="AR763" s="306"/>
    </row>
    <row r="764" spans="1:44" s="7" customFormat="1" ht="38.25" customHeight="1" x14ac:dyDescent="0.2">
      <c r="A764" s="328" t="s">
        <v>1798</v>
      </c>
      <c r="B764" s="328"/>
      <c r="C764" s="320"/>
      <c r="D764" s="327" t="s">
        <v>2146</v>
      </c>
      <c r="E764" s="328" t="s">
        <v>120</v>
      </c>
      <c r="F764" s="312" t="s">
        <v>20</v>
      </c>
      <c r="G764" s="415" t="s">
        <v>2147</v>
      </c>
      <c r="H764" s="415" t="s">
        <v>2148</v>
      </c>
      <c r="I764" s="379">
        <v>97498.5</v>
      </c>
      <c r="J764" s="321">
        <f>-K2577/0.0833333333333333</f>
        <v>0</v>
      </c>
      <c r="K764" s="321"/>
      <c r="L764" s="322">
        <v>43537</v>
      </c>
      <c r="M764" s="322">
        <v>43179</v>
      </c>
      <c r="N764" s="322">
        <v>43909</v>
      </c>
      <c r="O764" s="333">
        <f>YEAR(N764)</f>
        <v>2020</v>
      </c>
      <c r="P764" s="324">
        <f>MONTH(N764)</f>
        <v>3</v>
      </c>
      <c r="Q764" s="334" t="str">
        <f>IF(P764&gt;9,CONCATENATE(O764,P764),CONCATENATE(O764,"0",P764))</f>
        <v>202003</v>
      </c>
      <c r="R764" s="311">
        <v>0</v>
      </c>
      <c r="S764" s="326">
        <v>0</v>
      </c>
      <c r="T764" s="326">
        <v>0</v>
      </c>
      <c r="U764" s="415"/>
      <c r="V764" s="306"/>
      <c r="W764" s="305"/>
      <c r="X764" s="306"/>
      <c r="Y76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4" s="305"/>
      <c r="AA764" s="305"/>
      <c r="AB764" s="305"/>
      <c r="AC764" s="305"/>
      <c r="AD764" s="305"/>
      <c r="AE764" s="305"/>
      <c r="AF764" s="305"/>
      <c r="AG764" s="305"/>
      <c r="AH764" s="305"/>
      <c r="AI764" s="305"/>
      <c r="AJ764" s="305"/>
      <c r="AK764" s="305"/>
      <c r="AL764" s="305"/>
      <c r="AM764" s="305"/>
      <c r="AN764" s="305"/>
      <c r="AO764" s="305"/>
      <c r="AP764" s="305"/>
      <c r="AQ764" s="305"/>
      <c r="AR764" s="306"/>
    </row>
    <row r="765" spans="1:44" s="7" customFormat="1" ht="38.25" customHeight="1" x14ac:dyDescent="0.2">
      <c r="A765" s="328" t="s">
        <v>1798</v>
      </c>
      <c r="B765" s="328"/>
      <c r="C765" s="320"/>
      <c r="D765" s="327" t="s">
        <v>2159</v>
      </c>
      <c r="E765" s="328" t="s">
        <v>121</v>
      </c>
      <c r="F765" s="312" t="s">
        <v>2160</v>
      </c>
      <c r="G765" s="415" t="s">
        <v>2161</v>
      </c>
      <c r="H765" s="415" t="s">
        <v>2162</v>
      </c>
      <c r="I765" s="379">
        <v>12000000</v>
      </c>
      <c r="J765" s="321">
        <f>-K2582/0.0833333333333333</f>
        <v>0</v>
      </c>
      <c r="K765" s="321"/>
      <c r="L765" s="322">
        <v>43544</v>
      </c>
      <c r="M765" s="322">
        <v>43547</v>
      </c>
      <c r="N765" s="322">
        <v>43912</v>
      </c>
      <c r="O765" s="333">
        <f>YEAR(N765)</f>
        <v>2020</v>
      </c>
      <c r="P765" s="324">
        <f>MONTH(N765)</f>
        <v>3</v>
      </c>
      <c r="Q765" s="334" t="str">
        <f>IF(P765&gt;9,CONCATENATE(O765,P765),CONCATENATE(O765,"0",P765))</f>
        <v>202003</v>
      </c>
      <c r="R765" s="311" t="s">
        <v>162</v>
      </c>
      <c r="S765" s="326">
        <v>0</v>
      </c>
      <c r="T765" s="326">
        <v>0.1</v>
      </c>
      <c r="U765" s="415"/>
      <c r="V765" s="306"/>
      <c r="W765" s="305"/>
      <c r="X765" s="306"/>
      <c r="Y76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5" s="305"/>
      <c r="AA765" s="305"/>
      <c r="AB765" s="305"/>
      <c r="AC765" s="305"/>
      <c r="AD765" s="305"/>
      <c r="AE765" s="305"/>
      <c r="AF765" s="305"/>
      <c r="AG765" s="305"/>
      <c r="AH765" s="305"/>
      <c r="AI765" s="305"/>
      <c r="AJ765" s="305"/>
      <c r="AK765" s="305"/>
      <c r="AL765" s="305"/>
      <c r="AM765" s="305"/>
      <c r="AN765" s="305"/>
      <c r="AO765" s="305"/>
      <c r="AP765" s="305"/>
      <c r="AQ765" s="305"/>
      <c r="AR765" s="306"/>
    </row>
    <row r="766" spans="1:44" s="7" customFormat="1" ht="38.25" customHeight="1" x14ac:dyDescent="0.2">
      <c r="A766" s="328" t="s">
        <v>1798</v>
      </c>
      <c r="B766" s="328"/>
      <c r="C766" s="320"/>
      <c r="D766" s="327" t="s">
        <v>2216</v>
      </c>
      <c r="E766" s="328" t="s">
        <v>112</v>
      </c>
      <c r="F766" s="312" t="s">
        <v>2217</v>
      </c>
      <c r="G766" s="415" t="s">
        <v>2218</v>
      </c>
      <c r="H766" s="415" t="s">
        <v>2219</v>
      </c>
      <c r="I766" s="379">
        <v>19803479</v>
      </c>
      <c r="J766" s="321">
        <f>-K2600/0.0833333333333333</f>
        <v>0</v>
      </c>
      <c r="K766" s="321"/>
      <c r="L766" s="322">
        <v>43558</v>
      </c>
      <c r="M766" s="322">
        <v>43552</v>
      </c>
      <c r="N766" s="322">
        <v>43917</v>
      </c>
      <c r="O766" s="333">
        <f>YEAR(N766)</f>
        <v>2020</v>
      </c>
      <c r="P766" s="324">
        <f>MONTH(N766)</f>
        <v>3</v>
      </c>
      <c r="Q766" s="334" t="str">
        <f>IF(P766&gt;9,CONCATENATE(O766,P766),CONCATENATE(O766,"0",P766))</f>
        <v>202003</v>
      </c>
      <c r="R766" s="311" t="s">
        <v>278</v>
      </c>
      <c r="S766" s="326">
        <v>0</v>
      </c>
      <c r="T766" s="326">
        <v>0</v>
      </c>
      <c r="U766" s="415"/>
      <c r="V766" s="306"/>
      <c r="W766" s="305"/>
      <c r="X766" s="306"/>
      <c r="Y76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6" s="305"/>
      <c r="AA766" s="305"/>
      <c r="AB766" s="305"/>
      <c r="AC766" s="305"/>
      <c r="AD766" s="305"/>
      <c r="AE766" s="305"/>
      <c r="AF766" s="305"/>
      <c r="AG766" s="305"/>
      <c r="AH766" s="305"/>
      <c r="AI766" s="305"/>
      <c r="AJ766" s="305"/>
      <c r="AK766" s="305"/>
      <c r="AL766" s="305"/>
      <c r="AM766" s="305"/>
      <c r="AN766" s="305"/>
      <c r="AO766" s="305"/>
      <c r="AP766" s="305"/>
      <c r="AQ766" s="305"/>
      <c r="AR766" s="306"/>
    </row>
    <row r="767" spans="1:44" s="7" customFormat="1" ht="38.25" customHeight="1" x14ac:dyDescent="0.2">
      <c r="A767" s="328" t="s">
        <v>1798</v>
      </c>
      <c r="B767" s="328"/>
      <c r="C767" s="320"/>
      <c r="D767" s="327" t="s">
        <v>2330</v>
      </c>
      <c r="E767" s="328" t="s">
        <v>120</v>
      </c>
      <c r="F767" s="328" t="s">
        <v>2331</v>
      </c>
      <c r="G767" s="415" t="s">
        <v>2332</v>
      </c>
      <c r="H767" s="415" t="s">
        <v>2333</v>
      </c>
      <c r="I767" s="379">
        <v>750000</v>
      </c>
      <c r="J767" s="321">
        <f>-K2643/0.0833333333333333</f>
        <v>0</v>
      </c>
      <c r="K767" s="321"/>
      <c r="L767" s="322">
        <v>43726</v>
      </c>
      <c r="M767" s="322">
        <v>43746</v>
      </c>
      <c r="N767" s="322">
        <v>43928</v>
      </c>
      <c r="O767" s="333">
        <f>YEAR(N767)</f>
        <v>2020</v>
      </c>
      <c r="P767" s="324">
        <f>MONTH(N767)</f>
        <v>4</v>
      </c>
      <c r="Q767" s="334" t="str">
        <f>IF(P767&gt;9,CONCATENATE(O767,P767),CONCATENATE(O767,"0",P767))</f>
        <v>202004</v>
      </c>
      <c r="R767" s="311">
        <v>0</v>
      </c>
      <c r="S767" s="326">
        <v>0</v>
      </c>
      <c r="T767" s="326">
        <v>0</v>
      </c>
      <c r="U767" s="415"/>
      <c r="V767" s="306"/>
      <c r="W767" s="305"/>
      <c r="X767" s="306"/>
      <c r="Y76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7" s="305"/>
      <c r="AA767" s="305"/>
      <c r="AB767" s="305"/>
      <c r="AC767" s="305"/>
      <c r="AD767" s="305"/>
      <c r="AE767" s="305"/>
      <c r="AF767" s="305"/>
      <c r="AG767" s="305"/>
      <c r="AH767" s="305"/>
      <c r="AI767" s="305"/>
      <c r="AJ767" s="305"/>
      <c r="AK767" s="305"/>
      <c r="AL767" s="305"/>
      <c r="AM767" s="305"/>
      <c r="AN767" s="305"/>
      <c r="AO767" s="305"/>
      <c r="AP767" s="305"/>
      <c r="AQ767" s="305"/>
      <c r="AR767" s="306"/>
    </row>
    <row r="768" spans="1:44" s="7" customFormat="1" ht="38.25" customHeight="1" x14ac:dyDescent="0.2">
      <c r="A768" s="328" t="s">
        <v>1798</v>
      </c>
      <c r="B768" s="319" t="s">
        <v>293</v>
      </c>
      <c r="C768" s="340" t="s">
        <v>296</v>
      </c>
      <c r="D768" s="327" t="s">
        <v>996</v>
      </c>
      <c r="E768" s="319" t="s">
        <v>115</v>
      </c>
      <c r="F768" s="277" t="s">
        <v>857</v>
      </c>
      <c r="G768" s="416" t="s">
        <v>859</v>
      </c>
      <c r="H768" s="416" t="s">
        <v>858</v>
      </c>
      <c r="I768" s="381">
        <v>2336120</v>
      </c>
      <c r="J768" s="278">
        <f>-K2366/0.0833333333333333</f>
        <v>0</v>
      </c>
      <c r="K768" s="278"/>
      <c r="L768" s="279">
        <v>43621</v>
      </c>
      <c r="M768" s="279">
        <v>43581</v>
      </c>
      <c r="N768" s="279">
        <v>43946</v>
      </c>
      <c r="O768" s="296">
        <f>YEAR(N768)</f>
        <v>2020</v>
      </c>
      <c r="P768" s="294">
        <f>MONTH(N768)</f>
        <v>4</v>
      </c>
      <c r="Q768" s="292" t="str">
        <f>IF(P768&gt;9,CONCATENATE(O768,P768),CONCATENATE(O768,"0",P768))</f>
        <v>202004</v>
      </c>
      <c r="R768" s="311" t="s">
        <v>179</v>
      </c>
      <c r="S768" s="281">
        <v>0.27</v>
      </c>
      <c r="T768" s="281">
        <v>0.09</v>
      </c>
      <c r="U768" s="417"/>
      <c r="V768" s="315"/>
      <c r="W768" s="313"/>
      <c r="X768" s="315"/>
      <c r="Y768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8" s="332"/>
      <c r="AA768" s="315"/>
      <c r="AB768" s="315"/>
      <c r="AC768" s="315"/>
      <c r="AD768" s="315"/>
      <c r="AE768" s="315"/>
      <c r="AF768" s="315"/>
      <c r="AG768" s="315"/>
      <c r="AH768" s="315"/>
      <c r="AI768" s="315"/>
      <c r="AJ768" s="315"/>
      <c r="AK768" s="315"/>
      <c r="AL768" s="315"/>
      <c r="AM768" s="315"/>
      <c r="AN768" s="315"/>
      <c r="AO768" s="315"/>
      <c r="AP768" s="315"/>
      <c r="AQ768" s="315"/>
      <c r="AR768" s="306"/>
    </row>
    <row r="769" spans="1:44" s="7" customFormat="1" ht="38.25" customHeight="1" x14ac:dyDescent="0.2">
      <c r="A769" s="328" t="s">
        <v>1798</v>
      </c>
      <c r="B769" s="319" t="s">
        <v>292</v>
      </c>
      <c r="C769" s="340" t="s">
        <v>294</v>
      </c>
      <c r="D769" s="327" t="s">
        <v>1093</v>
      </c>
      <c r="E769" s="319" t="s">
        <v>114</v>
      </c>
      <c r="F769" s="277" t="s">
        <v>607</v>
      </c>
      <c r="G769" s="416" t="s">
        <v>608</v>
      </c>
      <c r="H769" s="416" t="s">
        <v>92</v>
      </c>
      <c r="I769" s="381">
        <v>260194</v>
      </c>
      <c r="J769" s="278">
        <f>-K2404/0.0833333333333333</f>
        <v>0</v>
      </c>
      <c r="K769" s="278"/>
      <c r="L769" s="279">
        <v>43173</v>
      </c>
      <c r="M769" s="279">
        <v>43221</v>
      </c>
      <c r="N769" s="280">
        <v>43951</v>
      </c>
      <c r="O769" s="294">
        <f>YEAR(N769)</f>
        <v>2020</v>
      </c>
      <c r="P769" s="294">
        <f>MONTH(N769)</f>
        <v>4</v>
      </c>
      <c r="Q769" s="286" t="str">
        <f>IF(P769&gt;9,CONCATENATE(O769,P769),CONCATENATE(O769,"0",P769))</f>
        <v>202004</v>
      </c>
      <c r="R769" s="311" t="s">
        <v>162</v>
      </c>
      <c r="S769" s="281">
        <v>0</v>
      </c>
      <c r="T769" s="281">
        <v>0</v>
      </c>
      <c r="U769" s="416"/>
      <c r="V769" s="315"/>
      <c r="W769" s="313"/>
      <c r="X769" s="332"/>
      <c r="Y76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9" s="332"/>
      <c r="AA769" s="315"/>
      <c r="AB769" s="315"/>
      <c r="AC769" s="315"/>
      <c r="AD769" s="315"/>
      <c r="AE769" s="315"/>
      <c r="AF769" s="315"/>
      <c r="AG769" s="315"/>
      <c r="AH769" s="315"/>
      <c r="AI769" s="315"/>
      <c r="AJ769" s="315"/>
      <c r="AK769" s="315"/>
      <c r="AL769" s="315"/>
      <c r="AM769" s="315"/>
      <c r="AN769" s="315"/>
      <c r="AO769" s="315"/>
      <c r="AP769" s="315"/>
      <c r="AQ769" s="315"/>
      <c r="AR769" s="306"/>
    </row>
    <row r="770" spans="1:44" s="7" customFormat="1" ht="38.25" customHeight="1" x14ac:dyDescent="0.2">
      <c r="A770" s="328" t="s">
        <v>1798</v>
      </c>
      <c r="B770" s="319" t="s">
        <v>293</v>
      </c>
      <c r="C770" s="340" t="s">
        <v>294</v>
      </c>
      <c r="D770" s="316" t="s">
        <v>836</v>
      </c>
      <c r="E770" s="319" t="s">
        <v>120</v>
      </c>
      <c r="F770" s="277" t="s">
        <v>631</v>
      </c>
      <c r="G770" s="416" t="s">
        <v>632</v>
      </c>
      <c r="H770" s="415" t="s">
        <v>2349</v>
      </c>
      <c r="I770" s="381">
        <v>4534410</v>
      </c>
      <c r="J770" s="278">
        <f>-K2649/0.0833333333333333</f>
        <v>0</v>
      </c>
      <c r="K770" s="278"/>
      <c r="L770" s="279">
        <v>43600</v>
      </c>
      <c r="M770" s="279">
        <v>43589</v>
      </c>
      <c r="N770" s="280">
        <v>43954</v>
      </c>
      <c r="O770" s="294">
        <f>YEAR(N770)</f>
        <v>2020</v>
      </c>
      <c r="P770" s="294">
        <f>MONTH(N770)</f>
        <v>5</v>
      </c>
      <c r="Q770" s="286" t="str">
        <f>IF(P770&gt;9,CONCATENATE(O770,P770),CONCATENATE(O770,"0",P770))</f>
        <v>202005</v>
      </c>
      <c r="R770" s="311" t="s">
        <v>162</v>
      </c>
      <c r="S770" s="281">
        <v>0</v>
      </c>
      <c r="T770" s="281">
        <v>0</v>
      </c>
      <c r="U770" s="416"/>
      <c r="V770" s="315"/>
      <c r="W770" s="313"/>
      <c r="X770" s="315"/>
      <c r="Y77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0" s="332"/>
      <c r="AA770" s="315"/>
      <c r="AB770" s="315"/>
      <c r="AC770" s="315"/>
      <c r="AD770" s="315"/>
      <c r="AE770" s="315"/>
      <c r="AF770" s="315"/>
      <c r="AG770" s="315"/>
      <c r="AH770" s="315"/>
      <c r="AI770" s="315"/>
      <c r="AJ770" s="315"/>
      <c r="AK770" s="315"/>
      <c r="AL770" s="315"/>
      <c r="AM770" s="315"/>
      <c r="AN770" s="315"/>
      <c r="AO770" s="315"/>
      <c r="AP770" s="315"/>
      <c r="AQ770" s="315"/>
      <c r="AR770" s="305"/>
    </row>
    <row r="771" spans="1:44" s="7" customFormat="1" ht="38.25" customHeight="1" x14ac:dyDescent="0.2">
      <c r="A771" s="328" t="s">
        <v>1798</v>
      </c>
      <c r="B771" s="319" t="s">
        <v>293</v>
      </c>
      <c r="C771" s="340" t="s">
        <v>294</v>
      </c>
      <c r="D771" s="316" t="s">
        <v>837</v>
      </c>
      <c r="E771" s="319" t="s">
        <v>120</v>
      </c>
      <c r="F771" s="312" t="s">
        <v>620</v>
      </c>
      <c r="G771" s="415" t="s">
        <v>621</v>
      </c>
      <c r="H771" s="416" t="s">
        <v>622</v>
      </c>
      <c r="I771" s="381">
        <v>864100</v>
      </c>
      <c r="J771" s="278">
        <f>-K2645/0.0833333333333333</f>
        <v>0</v>
      </c>
      <c r="K771" s="278"/>
      <c r="L771" s="279">
        <v>43600</v>
      </c>
      <c r="M771" s="279">
        <v>43589</v>
      </c>
      <c r="N771" s="280">
        <v>43954</v>
      </c>
      <c r="O771" s="294">
        <f>YEAR(N771)</f>
        <v>2020</v>
      </c>
      <c r="P771" s="294">
        <f>MONTH(N771)</f>
        <v>5</v>
      </c>
      <c r="Q771" s="286" t="str">
        <f>IF(P771&gt;9,CONCATENATE(O771,P771),CONCATENATE(O771,"0",P771))</f>
        <v>202005</v>
      </c>
      <c r="R771" s="311" t="s">
        <v>162</v>
      </c>
      <c r="S771" s="281">
        <v>0</v>
      </c>
      <c r="T771" s="281">
        <v>0</v>
      </c>
      <c r="U771" s="416"/>
      <c r="V771" s="315"/>
      <c r="W771" s="313"/>
      <c r="X771" s="332"/>
      <c r="Y77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1" s="332"/>
      <c r="AA771" s="315"/>
      <c r="AB771" s="315"/>
      <c r="AC771" s="315"/>
      <c r="AD771" s="315"/>
      <c r="AE771" s="315"/>
      <c r="AF771" s="315"/>
      <c r="AG771" s="315"/>
      <c r="AH771" s="315"/>
      <c r="AI771" s="315"/>
      <c r="AJ771" s="315"/>
      <c r="AK771" s="315"/>
      <c r="AL771" s="315"/>
      <c r="AM771" s="315"/>
      <c r="AN771" s="315"/>
      <c r="AO771" s="315"/>
      <c r="AP771" s="315"/>
      <c r="AQ771" s="315"/>
      <c r="AR771" s="305"/>
    </row>
    <row r="772" spans="1:44" s="7" customFormat="1" ht="38.25" customHeight="1" x14ac:dyDescent="0.2">
      <c r="A772" s="328" t="s">
        <v>1798</v>
      </c>
      <c r="B772" s="319" t="s">
        <v>293</v>
      </c>
      <c r="C772" s="340" t="s">
        <v>294</v>
      </c>
      <c r="D772" s="316" t="s">
        <v>838</v>
      </c>
      <c r="E772" s="319" t="s">
        <v>120</v>
      </c>
      <c r="F772" s="277" t="s">
        <v>620</v>
      </c>
      <c r="G772" s="416" t="s">
        <v>621</v>
      </c>
      <c r="H772" s="416" t="s">
        <v>623</v>
      </c>
      <c r="I772" s="381">
        <v>864100</v>
      </c>
      <c r="J772" s="278">
        <f>-K2634/0.0833333333333333</f>
        <v>0</v>
      </c>
      <c r="K772" s="278"/>
      <c r="L772" s="279">
        <v>43229</v>
      </c>
      <c r="M772" s="279">
        <v>43589</v>
      </c>
      <c r="N772" s="280">
        <v>43954</v>
      </c>
      <c r="O772" s="294">
        <f>YEAR(N772)</f>
        <v>2020</v>
      </c>
      <c r="P772" s="294">
        <f>MONTH(N772)</f>
        <v>5</v>
      </c>
      <c r="Q772" s="286" t="str">
        <f>IF(P772&gt;9,CONCATENATE(O772,P772),CONCATENATE(O772,"0",P772))</f>
        <v>202005</v>
      </c>
      <c r="R772" s="311" t="s">
        <v>162</v>
      </c>
      <c r="S772" s="281">
        <v>0</v>
      </c>
      <c r="T772" s="281">
        <v>0</v>
      </c>
      <c r="U772" s="416"/>
      <c r="V772" s="315"/>
      <c r="W772" s="313"/>
      <c r="X772" s="315"/>
      <c r="Y77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2" s="332"/>
      <c r="AA772" s="315"/>
      <c r="AB772" s="315"/>
      <c r="AC772" s="315"/>
      <c r="AD772" s="315"/>
      <c r="AE772" s="315"/>
      <c r="AF772" s="315"/>
      <c r="AG772" s="315"/>
      <c r="AH772" s="315"/>
      <c r="AI772" s="315"/>
      <c r="AJ772" s="315"/>
      <c r="AK772" s="315"/>
      <c r="AL772" s="315"/>
      <c r="AM772" s="315"/>
      <c r="AN772" s="315"/>
      <c r="AO772" s="315"/>
      <c r="AP772" s="315"/>
      <c r="AQ772" s="315"/>
      <c r="AR772" s="305"/>
    </row>
    <row r="773" spans="1:44" s="7" customFormat="1" ht="38.25" customHeight="1" x14ac:dyDescent="0.2">
      <c r="A773" s="328" t="s">
        <v>1798</v>
      </c>
      <c r="B773" s="319" t="s">
        <v>292</v>
      </c>
      <c r="C773" s="340" t="s">
        <v>294</v>
      </c>
      <c r="D773" s="441" t="s">
        <v>1097</v>
      </c>
      <c r="E773" s="328" t="s">
        <v>120</v>
      </c>
      <c r="F773" s="277" t="s">
        <v>624</v>
      </c>
      <c r="G773" s="416" t="s">
        <v>2498</v>
      </c>
      <c r="H773" s="416" t="s">
        <v>625</v>
      </c>
      <c r="I773" s="381">
        <v>589900</v>
      </c>
      <c r="J773" s="278">
        <f>-K2935/0.0833333333333333</f>
        <v>0</v>
      </c>
      <c r="K773" s="278"/>
      <c r="L773" s="279">
        <v>43635</v>
      </c>
      <c r="M773" s="279">
        <v>43589</v>
      </c>
      <c r="N773" s="280">
        <v>43954</v>
      </c>
      <c r="O773" s="294">
        <f>YEAR(N773)</f>
        <v>2020</v>
      </c>
      <c r="P773" s="294">
        <f>MONTH(N773)</f>
        <v>5</v>
      </c>
      <c r="Q773" s="286" t="str">
        <f>IF(P773&gt;9,CONCATENATE(O773,P773),CONCATENATE(O773,"0",P773))</f>
        <v>202005</v>
      </c>
      <c r="R773" s="311" t="s">
        <v>162</v>
      </c>
      <c r="S773" s="281">
        <v>0.27</v>
      </c>
      <c r="T773" s="281">
        <v>0.1</v>
      </c>
      <c r="U773" s="417"/>
      <c r="V773" s="315"/>
      <c r="W773" s="313"/>
      <c r="X773" s="315"/>
      <c r="Y77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3" s="352"/>
      <c r="AA773" s="305"/>
      <c r="AB773" s="305"/>
      <c r="AC773" s="305"/>
      <c r="AD773" s="305"/>
      <c r="AE773" s="305"/>
      <c r="AF773" s="305"/>
      <c r="AG773" s="305"/>
      <c r="AH773" s="305"/>
      <c r="AI773" s="305"/>
      <c r="AJ773" s="305"/>
      <c r="AK773" s="305"/>
      <c r="AL773" s="305"/>
      <c r="AM773" s="305"/>
      <c r="AN773" s="305"/>
      <c r="AO773" s="305"/>
      <c r="AP773" s="305"/>
      <c r="AQ773" s="305"/>
      <c r="AR773" s="305"/>
    </row>
    <row r="774" spans="1:44" s="7" customFormat="1" ht="38.25" customHeight="1" x14ac:dyDescent="0.2">
      <c r="A774" s="328" t="s">
        <v>1798</v>
      </c>
      <c r="B774" s="328"/>
      <c r="C774" s="320"/>
      <c r="D774" s="327" t="s">
        <v>1740</v>
      </c>
      <c r="E774" s="319" t="s">
        <v>121</v>
      </c>
      <c r="F774" s="317" t="s">
        <v>1741</v>
      </c>
      <c r="G774" s="415" t="s">
        <v>1742</v>
      </c>
      <c r="H774" s="415" t="s">
        <v>1743</v>
      </c>
      <c r="I774" s="381">
        <v>480000</v>
      </c>
      <c r="J774" s="321">
        <f>-K2454/0.0833333333333333</f>
        <v>0</v>
      </c>
      <c r="K774" s="321"/>
      <c r="L774" s="322">
        <v>43761</v>
      </c>
      <c r="M774" s="322">
        <v>43781</v>
      </c>
      <c r="N774" s="323">
        <v>43962</v>
      </c>
      <c r="O774" s="324">
        <f>YEAR(N774)</f>
        <v>2020</v>
      </c>
      <c r="P774" s="324">
        <f>MONTH(N774)</f>
        <v>5</v>
      </c>
      <c r="Q774" s="325" t="str">
        <f>IF(P774&gt;9,CONCATENATE(O774,P774),CONCATENATE(O774,"0",P774))</f>
        <v>202005</v>
      </c>
      <c r="R774" s="311">
        <v>0</v>
      </c>
      <c r="S774" s="326">
        <v>0</v>
      </c>
      <c r="T774" s="326">
        <v>0</v>
      </c>
      <c r="U774" s="415"/>
      <c r="V774" s="306"/>
      <c r="W774" s="305"/>
      <c r="X774" s="306"/>
      <c r="Y77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4" s="352"/>
      <c r="AA774" s="306"/>
      <c r="AB774" s="306"/>
      <c r="AC774" s="306"/>
      <c r="AD774" s="306"/>
      <c r="AE774" s="306"/>
      <c r="AF774" s="306"/>
      <c r="AG774" s="306"/>
      <c r="AH774" s="306"/>
      <c r="AI774" s="306"/>
      <c r="AJ774" s="306"/>
      <c r="AK774" s="306"/>
      <c r="AL774" s="306"/>
      <c r="AM774" s="306"/>
      <c r="AN774" s="306"/>
      <c r="AO774" s="306"/>
      <c r="AP774" s="306"/>
      <c r="AQ774" s="306"/>
      <c r="AR774" s="305"/>
    </row>
    <row r="775" spans="1:44" s="7" customFormat="1" ht="38.25" customHeight="1" x14ac:dyDescent="0.2">
      <c r="A775" s="329" t="s">
        <v>1798</v>
      </c>
      <c r="B775" s="329"/>
      <c r="C775" s="320"/>
      <c r="D775" s="327" t="s">
        <v>1585</v>
      </c>
      <c r="E775" s="329" t="s">
        <v>121</v>
      </c>
      <c r="F775" s="317" t="s">
        <v>1586</v>
      </c>
      <c r="G775" s="423" t="s">
        <v>1587</v>
      </c>
      <c r="H775" s="423" t="s">
        <v>1588</v>
      </c>
      <c r="I775" s="383">
        <v>5877800</v>
      </c>
      <c r="J775" s="335">
        <f>-K2379/0.0833333333333333</f>
        <v>0</v>
      </c>
      <c r="K775" s="335"/>
      <c r="L775" s="318">
        <v>43593</v>
      </c>
      <c r="M775" s="318">
        <v>43617</v>
      </c>
      <c r="N775" s="318">
        <v>43981</v>
      </c>
      <c r="O775" s="336">
        <f>YEAR(N775)</f>
        <v>2020</v>
      </c>
      <c r="P775" s="324">
        <f>MONTH(N775)</f>
        <v>5</v>
      </c>
      <c r="Q775" s="337" t="str">
        <f>IF(P775&gt;9,CONCATENATE(O775,P775),CONCATENATE(O775,"0",P775))</f>
        <v>202005</v>
      </c>
      <c r="R775" s="311" t="s">
        <v>278</v>
      </c>
      <c r="S775" s="338">
        <v>0.14000000000000001</v>
      </c>
      <c r="T775" s="338">
        <v>0.09</v>
      </c>
      <c r="U775" s="423"/>
      <c r="V775" s="305"/>
      <c r="W775" s="305"/>
      <c r="X775" s="305"/>
      <c r="Y77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5" s="352"/>
      <c r="AA775" s="306"/>
      <c r="AB775" s="306"/>
      <c r="AC775" s="306"/>
      <c r="AD775" s="306"/>
      <c r="AE775" s="306"/>
      <c r="AF775" s="306"/>
      <c r="AG775" s="306"/>
      <c r="AH775" s="306"/>
      <c r="AI775" s="306"/>
      <c r="AJ775" s="306"/>
      <c r="AK775" s="306"/>
      <c r="AL775" s="306"/>
      <c r="AM775" s="306"/>
      <c r="AN775" s="306"/>
      <c r="AO775" s="306"/>
      <c r="AP775" s="306"/>
      <c r="AQ775" s="306"/>
      <c r="AR775" s="306"/>
    </row>
    <row r="776" spans="1:44" s="7" customFormat="1" ht="38.25" customHeight="1" x14ac:dyDescent="0.2">
      <c r="A776" s="328" t="s">
        <v>1798</v>
      </c>
      <c r="B776" s="328"/>
      <c r="C776" s="320"/>
      <c r="D776" s="327" t="s">
        <v>1217</v>
      </c>
      <c r="E776" s="328" t="s">
        <v>126</v>
      </c>
      <c r="F776" s="312" t="s">
        <v>607</v>
      </c>
      <c r="G776" s="415" t="s">
        <v>1218</v>
      </c>
      <c r="H776" s="415" t="s">
        <v>1219</v>
      </c>
      <c r="I776" s="379">
        <v>1</v>
      </c>
      <c r="J776" s="321">
        <f>-K2334/0.0833333333333333</f>
        <v>0</v>
      </c>
      <c r="K776" s="321"/>
      <c r="L776" s="322">
        <v>43173</v>
      </c>
      <c r="M776" s="322">
        <v>43221</v>
      </c>
      <c r="N776" s="322">
        <v>43982</v>
      </c>
      <c r="O776" s="333">
        <f>YEAR(N776)</f>
        <v>2020</v>
      </c>
      <c r="P776" s="324">
        <f>MONTH(N776)</f>
        <v>5</v>
      </c>
      <c r="Q776" s="334" t="str">
        <f>IF(P776&gt;9,CONCATENATE(O776,P776),CONCATENATE(O776,"0",P776))</f>
        <v>202005</v>
      </c>
      <c r="R776" s="275" t="s">
        <v>278</v>
      </c>
      <c r="S776" s="326">
        <v>0</v>
      </c>
      <c r="T776" s="326">
        <v>0</v>
      </c>
      <c r="U776" s="415"/>
      <c r="V776" s="306"/>
      <c r="W776" s="305"/>
      <c r="X776" s="306"/>
      <c r="Y77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6" s="305"/>
      <c r="AA776" s="305"/>
      <c r="AB776" s="305"/>
      <c r="AC776" s="305"/>
      <c r="AD776" s="305"/>
      <c r="AE776" s="305"/>
      <c r="AF776" s="305"/>
      <c r="AG776" s="305"/>
      <c r="AH776" s="305"/>
      <c r="AI776" s="305"/>
      <c r="AJ776" s="305"/>
      <c r="AK776" s="305"/>
      <c r="AL776" s="305"/>
      <c r="AM776" s="305"/>
      <c r="AN776" s="305"/>
      <c r="AO776" s="305"/>
      <c r="AP776" s="305"/>
      <c r="AQ776" s="305"/>
      <c r="AR776" s="306"/>
    </row>
    <row r="777" spans="1:44" s="7" customFormat="1" ht="38.25" customHeight="1" x14ac:dyDescent="0.2">
      <c r="A777" s="328" t="s">
        <v>1798</v>
      </c>
      <c r="B777" s="319" t="s">
        <v>293</v>
      </c>
      <c r="C777" s="340" t="s">
        <v>294</v>
      </c>
      <c r="D777" s="316" t="s">
        <v>835</v>
      </c>
      <c r="E777" s="314" t="s">
        <v>120</v>
      </c>
      <c r="F777" s="277" t="s">
        <v>647</v>
      </c>
      <c r="G777" s="416" t="s">
        <v>2497</v>
      </c>
      <c r="H777" s="416" t="s">
        <v>78</v>
      </c>
      <c r="I777" s="382">
        <v>764640</v>
      </c>
      <c r="J777" s="273">
        <f>-K2673/0.0833333333333333</f>
        <v>0</v>
      </c>
      <c r="K777" s="273"/>
      <c r="L777" s="279">
        <v>43635</v>
      </c>
      <c r="M777" s="279">
        <v>43616</v>
      </c>
      <c r="N777" s="280">
        <v>43983</v>
      </c>
      <c r="O777" s="294">
        <f>YEAR(N777)</f>
        <v>2020</v>
      </c>
      <c r="P777" s="294">
        <f>MONTH(N777)</f>
        <v>6</v>
      </c>
      <c r="Q777" s="286" t="str">
        <f>IF(P777&gt;9,CONCATENATE(O777,P777),CONCATENATE(O777,"0",P777))</f>
        <v>202006</v>
      </c>
      <c r="R777" s="311" t="s">
        <v>162</v>
      </c>
      <c r="S777" s="276">
        <v>0.27</v>
      </c>
      <c r="T777" s="276">
        <v>0.09</v>
      </c>
      <c r="U777" s="416"/>
      <c r="V777" s="315"/>
      <c r="W777" s="313"/>
      <c r="X777" s="315"/>
      <c r="Y77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7" s="332"/>
      <c r="AA777" s="315"/>
      <c r="AB777" s="315"/>
      <c r="AC777" s="315"/>
      <c r="AD777" s="315"/>
      <c r="AE777" s="315"/>
      <c r="AF777" s="315"/>
      <c r="AG777" s="315"/>
      <c r="AH777" s="315"/>
      <c r="AI777" s="315"/>
      <c r="AJ777" s="315"/>
      <c r="AK777" s="315"/>
      <c r="AL777" s="315"/>
      <c r="AM777" s="315"/>
      <c r="AN777" s="315"/>
      <c r="AO777" s="315"/>
      <c r="AP777" s="315"/>
      <c r="AQ777" s="315"/>
      <c r="AR777" s="305"/>
    </row>
    <row r="778" spans="1:44" s="7" customFormat="1" ht="38.25" customHeight="1" x14ac:dyDescent="0.2">
      <c r="A778" s="328" t="s">
        <v>1798</v>
      </c>
      <c r="B778" s="328" t="s">
        <v>293</v>
      </c>
      <c r="C778" s="320" t="s">
        <v>294</v>
      </c>
      <c r="D778" s="327" t="s">
        <v>894</v>
      </c>
      <c r="E778" s="328" t="s">
        <v>120</v>
      </c>
      <c r="F778" s="312" t="s">
        <v>499</v>
      </c>
      <c r="G778" s="415" t="s">
        <v>500</v>
      </c>
      <c r="H778" s="415" t="s">
        <v>2493</v>
      </c>
      <c r="I778" s="379">
        <v>455000</v>
      </c>
      <c r="J778" s="321">
        <f>-K2663/0.0833333333333333</f>
        <v>0</v>
      </c>
      <c r="K778" s="321"/>
      <c r="L778" s="322">
        <v>43635</v>
      </c>
      <c r="M778" s="322">
        <v>43632</v>
      </c>
      <c r="N778" s="323">
        <v>43997</v>
      </c>
      <c r="O778" s="324">
        <f>YEAR(N778)</f>
        <v>2020</v>
      </c>
      <c r="P778" s="324">
        <f>MONTH(N778)</f>
        <v>6</v>
      </c>
      <c r="Q778" s="325" t="str">
        <f>IF(P778&gt;9,CONCATENATE(O778,P778),CONCATENATE(O778,"0",P778))</f>
        <v>202006</v>
      </c>
      <c r="R778" s="311">
        <v>0</v>
      </c>
      <c r="S778" s="326">
        <v>0</v>
      </c>
      <c r="T778" s="326">
        <v>0</v>
      </c>
      <c r="U778" s="423"/>
      <c r="V778" s="305"/>
      <c r="W778" s="305"/>
      <c r="X778" s="305"/>
      <c r="Y77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8" s="352"/>
      <c r="AA778" s="305"/>
      <c r="AB778" s="305"/>
      <c r="AC778" s="305"/>
      <c r="AD778" s="305"/>
      <c r="AE778" s="305"/>
      <c r="AF778" s="305"/>
      <c r="AG778" s="305"/>
      <c r="AH778" s="305"/>
      <c r="AI778" s="305"/>
      <c r="AJ778" s="305"/>
      <c r="AK778" s="305"/>
      <c r="AL778" s="305"/>
      <c r="AM778" s="305"/>
      <c r="AN778" s="305"/>
      <c r="AO778" s="305"/>
      <c r="AP778" s="305"/>
      <c r="AQ778" s="305"/>
      <c r="AR778" s="305"/>
    </row>
    <row r="779" spans="1:44" s="7" customFormat="1" ht="38.25" customHeight="1" x14ac:dyDescent="0.2">
      <c r="A779" s="328" t="s">
        <v>1798</v>
      </c>
      <c r="B779" s="319" t="s">
        <v>293</v>
      </c>
      <c r="C779" s="340" t="s">
        <v>294</v>
      </c>
      <c r="D779" s="316" t="s">
        <v>831</v>
      </c>
      <c r="E779" s="314" t="s">
        <v>120</v>
      </c>
      <c r="F779" s="277" t="s">
        <v>832</v>
      </c>
      <c r="G779" s="416" t="s">
        <v>833</v>
      </c>
      <c r="H779" s="416" t="s">
        <v>834</v>
      </c>
      <c r="I779" s="382">
        <v>115935.21</v>
      </c>
      <c r="J779" s="273">
        <f>-K2673/0.0833333333333333</f>
        <v>0</v>
      </c>
      <c r="K779" s="273"/>
      <c r="L779" s="279">
        <v>43635</v>
      </c>
      <c r="M779" s="279">
        <v>43636</v>
      </c>
      <c r="N779" s="280">
        <v>44001</v>
      </c>
      <c r="O779" s="294">
        <f>YEAR(N779)</f>
        <v>2020</v>
      </c>
      <c r="P779" s="294">
        <f>MONTH(N779)</f>
        <v>6</v>
      </c>
      <c r="Q779" s="286" t="str">
        <f>IF(P779&gt;9,CONCATENATE(O779,P779),CONCATENATE(O779,"0",P779))</f>
        <v>202006</v>
      </c>
      <c r="R779" s="311" t="s">
        <v>162</v>
      </c>
      <c r="S779" s="276">
        <v>0</v>
      </c>
      <c r="T779" s="276">
        <v>0</v>
      </c>
      <c r="U779" s="416"/>
      <c r="V779" s="315"/>
      <c r="W779" s="313"/>
      <c r="X779" s="315"/>
      <c r="Y77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9" s="332"/>
      <c r="AA779" s="315"/>
      <c r="AB779" s="315"/>
      <c r="AC779" s="315"/>
      <c r="AD779" s="315"/>
      <c r="AE779" s="315"/>
      <c r="AF779" s="315"/>
      <c r="AG779" s="315"/>
      <c r="AH779" s="315"/>
      <c r="AI779" s="315"/>
      <c r="AJ779" s="315"/>
      <c r="AK779" s="315"/>
      <c r="AL779" s="315"/>
      <c r="AM779" s="315"/>
      <c r="AN779" s="315"/>
      <c r="AO779" s="315"/>
      <c r="AP779" s="315"/>
      <c r="AQ779" s="315"/>
      <c r="AR779" s="306"/>
    </row>
    <row r="780" spans="1:44" s="7" customFormat="1" ht="38.25" customHeight="1" x14ac:dyDescent="0.2">
      <c r="A780" s="329" t="s">
        <v>1798</v>
      </c>
      <c r="B780" s="328" t="s">
        <v>293</v>
      </c>
      <c r="C780" s="320" t="s">
        <v>294</v>
      </c>
      <c r="D780" s="329" t="s">
        <v>977</v>
      </c>
      <c r="E780" s="329" t="s">
        <v>125</v>
      </c>
      <c r="F780" s="317" t="s">
        <v>25</v>
      </c>
      <c r="G780" s="423" t="s">
        <v>489</v>
      </c>
      <c r="H780" s="423" t="s">
        <v>35</v>
      </c>
      <c r="I780" s="383">
        <v>24400000</v>
      </c>
      <c r="J780" s="335">
        <f>-K2540/0.0833333333333333</f>
        <v>0</v>
      </c>
      <c r="K780" s="335"/>
      <c r="L780" s="318">
        <v>43590</v>
      </c>
      <c r="M780" s="318">
        <v>43647</v>
      </c>
      <c r="N780" s="318">
        <v>44012</v>
      </c>
      <c r="O780" s="336">
        <f>YEAR(N780)</f>
        <v>2020</v>
      </c>
      <c r="P780" s="324">
        <f>MONTH(N780)</f>
        <v>6</v>
      </c>
      <c r="Q780" s="334" t="str">
        <f>IF(P780&gt;9,CONCATENATE(O780,P780),CONCATENATE(O780,"0",P780))</f>
        <v>202006</v>
      </c>
      <c r="R780" s="311">
        <v>0</v>
      </c>
      <c r="S780" s="338">
        <v>0</v>
      </c>
      <c r="T780" s="338">
        <v>0</v>
      </c>
      <c r="U780" s="423"/>
      <c r="V780" s="305"/>
      <c r="W780" s="305"/>
      <c r="X780" s="305"/>
      <c r="Y78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0" s="305"/>
      <c r="AA780" s="305"/>
      <c r="AB780" s="305"/>
      <c r="AC780" s="305"/>
      <c r="AD780" s="305"/>
      <c r="AE780" s="305"/>
      <c r="AF780" s="305"/>
      <c r="AG780" s="305"/>
      <c r="AH780" s="305"/>
      <c r="AI780" s="305"/>
      <c r="AJ780" s="305"/>
      <c r="AK780" s="305"/>
      <c r="AL780" s="305"/>
      <c r="AM780" s="305"/>
      <c r="AN780" s="305"/>
      <c r="AO780" s="305"/>
      <c r="AP780" s="305"/>
      <c r="AQ780" s="305"/>
      <c r="AR780" s="306"/>
    </row>
    <row r="781" spans="1:44" s="7" customFormat="1" ht="38.25" customHeight="1" x14ac:dyDescent="0.2">
      <c r="A781" s="328" t="s">
        <v>1798</v>
      </c>
      <c r="B781" s="328"/>
      <c r="C781" s="320"/>
      <c r="D781" s="327" t="s">
        <v>1928</v>
      </c>
      <c r="E781" s="328" t="s">
        <v>114</v>
      </c>
      <c r="F781" s="312" t="s">
        <v>1929</v>
      </c>
      <c r="G781" s="415" t="s">
        <v>1930</v>
      </c>
      <c r="H781" s="415" t="s">
        <v>1931</v>
      </c>
      <c r="I781" s="379">
        <v>13659507.24</v>
      </c>
      <c r="J781" s="321">
        <f>-K2510/0.0833333333333333</f>
        <v>0</v>
      </c>
      <c r="K781" s="321"/>
      <c r="L781" s="322">
        <v>43656</v>
      </c>
      <c r="M781" s="322">
        <v>43647</v>
      </c>
      <c r="N781" s="323">
        <v>44012</v>
      </c>
      <c r="O781" s="324">
        <f>YEAR(N781)</f>
        <v>2020</v>
      </c>
      <c r="P781" s="324">
        <f>MONTH(N781)</f>
        <v>6</v>
      </c>
      <c r="Q781" s="325" t="str">
        <f>IF(P781&gt;9,CONCATENATE(O781,P781),CONCATENATE(O781,"0",P781))</f>
        <v>202006</v>
      </c>
      <c r="R781" s="311" t="s">
        <v>179</v>
      </c>
      <c r="S781" s="326">
        <v>0.11</v>
      </c>
      <c r="T781" s="326">
        <v>0.02</v>
      </c>
      <c r="U781" s="415"/>
      <c r="V781" s="306"/>
      <c r="W781" s="305"/>
      <c r="X781" s="306"/>
      <c r="Y78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1" s="352"/>
      <c r="AA781" s="306"/>
      <c r="AB781" s="306"/>
      <c r="AC781" s="306"/>
      <c r="AD781" s="306"/>
      <c r="AE781" s="306"/>
      <c r="AF781" s="306"/>
      <c r="AG781" s="306"/>
      <c r="AH781" s="306"/>
      <c r="AI781" s="306"/>
      <c r="AJ781" s="306"/>
      <c r="AK781" s="306"/>
      <c r="AL781" s="306"/>
      <c r="AM781" s="306"/>
      <c r="AN781" s="306"/>
      <c r="AO781" s="306"/>
      <c r="AP781" s="306"/>
      <c r="AQ781" s="306"/>
      <c r="AR781" s="306"/>
    </row>
    <row r="782" spans="1:44" s="7" customFormat="1" ht="38.25" customHeight="1" x14ac:dyDescent="0.2">
      <c r="A782" s="328" t="s">
        <v>1798</v>
      </c>
      <c r="B782" s="319" t="s">
        <v>293</v>
      </c>
      <c r="C782" s="340" t="s">
        <v>294</v>
      </c>
      <c r="D782" s="316" t="s">
        <v>747</v>
      </c>
      <c r="E782" s="319" t="s">
        <v>120</v>
      </c>
      <c r="F782" s="277" t="s">
        <v>748</v>
      </c>
      <c r="G782" s="416" t="s">
        <v>2494</v>
      </c>
      <c r="H782" s="416" t="s">
        <v>749</v>
      </c>
      <c r="I782" s="381">
        <v>84758</v>
      </c>
      <c r="J782" s="278">
        <f>-K2698/0.0833333333333333</f>
        <v>0</v>
      </c>
      <c r="K782" s="278"/>
      <c r="L782" s="279">
        <v>43635</v>
      </c>
      <c r="M782" s="279">
        <v>43654</v>
      </c>
      <c r="N782" s="280">
        <v>44019</v>
      </c>
      <c r="O782" s="294">
        <f>YEAR(N782)</f>
        <v>2020</v>
      </c>
      <c r="P782" s="294">
        <f>MONTH(N782)</f>
        <v>7</v>
      </c>
      <c r="Q782" s="286" t="str">
        <f>IF(P782&gt;9,CONCATENATE(O782,P782),CONCATENATE(O782,"0",P782))</f>
        <v>202007</v>
      </c>
      <c r="R782" s="311" t="s">
        <v>162</v>
      </c>
      <c r="S782" s="281">
        <v>0</v>
      </c>
      <c r="T782" s="281">
        <v>0</v>
      </c>
      <c r="U782" s="416"/>
      <c r="V782" s="315"/>
      <c r="W782" s="313"/>
      <c r="X782" s="315"/>
      <c r="Y78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2" s="332"/>
      <c r="AA782" s="313"/>
      <c r="AB782" s="313"/>
      <c r="AC782" s="313"/>
      <c r="AD782" s="313"/>
      <c r="AE782" s="313"/>
      <c r="AF782" s="313"/>
      <c r="AG782" s="313"/>
      <c r="AH782" s="313"/>
      <c r="AI782" s="313"/>
      <c r="AJ782" s="313"/>
      <c r="AK782" s="313"/>
      <c r="AL782" s="313"/>
      <c r="AM782" s="313"/>
      <c r="AN782" s="313"/>
      <c r="AO782" s="313"/>
      <c r="AP782" s="313"/>
      <c r="AQ782" s="313"/>
      <c r="AR782" s="305"/>
    </row>
    <row r="783" spans="1:44" s="7" customFormat="1" ht="38.25" customHeight="1" x14ac:dyDescent="0.2">
      <c r="A783" s="328" t="s">
        <v>1798</v>
      </c>
      <c r="B783" s="328"/>
      <c r="C783" s="320"/>
      <c r="D783" s="327" t="s">
        <v>1328</v>
      </c>
      <c r="E783" s="319" t="s">
        <v>120</v>
      </c>
      <c r="F783" s="312" t="s">
        <v>1329</v>
      </c>
      <c r="G783" s="415" t="s">
        <v>1330</v>
      </c>
      <c r="H783" s="415" t="s">
        <v>1331</v>
      </c>
      <c r="I783" s="379">
        <v>350000</v>
      </c>
      <c r="J783" s="321">
        <f>-K2653/0.0833333333333333</f>
        <v>0</v>
      </c>
      <c r="K783" s="321"/>
      <c r="L783" s="322">
        <v>42928</v>
      </c>
      <c r="M783" s="322">
        <v>42928</v>
      </c>
      <c r="N783" s="323">
        <v>44023</v>
      </c>
      <c r="O783" s="324">
        <f>YEAR(N783)</f>
        <v>2020</v>
      </c>
      <c r="P783" s="324">
        <f>MONTH(N783)</f>
        <v>7</v>
      </c>
      <c r="Q783" s="325" t="str">
        <f>IF(P783&gt;9,CONCATENATE(O783,P783),CONCATENATE(O783,"0",P783))</f>
        <v>202007</v>
      </c>
      <c r="R783" s="275" t="s">
        <v>278</v>
      </c>
      <c r="S783" s="326">
        <v>0.27</v>
      </c>
      <c r="T783" s="326">
        <v>0.09</v>
      </c>
      <c r="U783" s="415"/>
      <c r="V783" s="306"/>
      <c r="W783" s="305"/>
      <c r="X783" s="306"/>
      <c r="Y78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3" s="352"/>
      <c r="AA783" s="306"/>
      <c r="AB783" s="306"/>
      <c r="AC783" s="306"/>
      <c r="AD783" s="306"/>
      <c r="AE783" s="306"/>
      <c r="AF783" s="306"/>
      <c r="AG783" s="306"/>
      <c r="AH783" s="306"/>
      <c r="AI783" s="306"/>
      <c r="AJ783" s="306"/>
      <c r="AK783" s="306"/>
      <c r="AL783" s="306"/>
      <c r="AM783" s="306"/>
      <c r="AN783" s="306"/>
      <c r="AO783" s="306"/>
      <c r="AP783" s="306"/>
      <c r="AQ783" s="306"/>
      <c r="AR783" s="305"/>
    </row>
    <row r="784" spans="1:44" s="7" customFormat="1" ht="38.25" customHeight="1" x14ac:dyDescent="0.2">
      <c r="A784" s="329" t="s">
        <v>1798</v>
      </c>
      <c r="B784" s="328"/>
      <c r="C784" s="320"/>
      <c r="D784" s="327" t="s">
        <v>1182</v>
      </c>
      <c r="E784" s="329" t="s">
        <v>120</v>
      </c>
      <c r="F784" s="312" t="s">
        <v>20</v>
      </c>
      <c r="G784" s="415" t="s">
        <v>1183</v>
      </c>
      <c r="H784" s="415" t="s">
        <v>1184</v>
      </c>
      <c r="I784" s="383">
        <v>142000</v>
      </c>
      <c r="J784" s="335">
        <f>-K2495/0.0833333333333333</f>
        <v>0</v>
      </c>
      <c r="K784" s="335"/>
      <c r="L784" s="322">
        <v>43698</v>
      </c>
      <c r="M784" s="318">
        <v>43663</v>
      </c>
      <c r="N784" s="323">
        <v>44028</v>
      </c>
      <c r="O784" s="324">
        <f>YEAR(N784)</f>
        <v>2020</v>
      </c>
      <c r="P784" s="324">
        <f>MONTH(N784)</f>
        <v>7</v>
      </c>
      <c r="Q784" s="325" t="str">
        <f>IF(P784&gt;9,CONCATENATE(O784,P784),CONCATENATE(O784,"0",P784))</f>
        <v>202007</v>
      </c>
      <c r="R784" s="311">
        <v>0</v>
      </c>
      <c r="S784" s="326">
        <v>0</v>
      </c>
      <c r="T784" s="326">
        <v>0</v>
      </c>
      <c r="U784" s="423" t="s">
        <v>495</v>
      </c>
      <c r="V784" s="305"/>
      <c r="W784" s="305"/>
      <c r="X784" s="305"/>
      <c r="Y784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4" s="305"/>
      <c r="AA784" s="305"/>
      <c r="AB784" s="305"/>
      <c r="AC784" s="305"/>
      <c r="AD784" s="305"/>
      <c r="AE784" s="305"/>
      <c r="AF784" s="305"/>
      <c r="AG784" s="305"/>
      <c r="AH784" s="305"/>
      <c r="AI784" s="305"/>
      <c r="AJ784" s="305"/>
      <c r="AK784" s="305"/>
      <c r="AL784" s="305"/>
      <c r="AM784" s="305"/>
      <c r="AN784" s="305"/>
      <c r="AO784" s="305"/>
      <c r="AP784" s="305"/>
      <c r="AQ784" s="305"/>
      <c r="AR784" s="306"/>
    </row>
    <row r="785" spans="1:430" s="7" customFormat="1" ht="38.25" customHeight="1" x14ac:dyDescent="0.2">
      <c r="A785" s="328" t="s">
        <v>1798</v>
      </c>
      <c r="B785" s="319"/>
      <c r="C785" s="340"/>
      <c r="D785" s="444" t="s">
        <v>1444</v>
      </c>
      <c r="E785" s="319" t="s">
        <v>121</v>
      </c>
      <c r="F785" s="312" t="s">
        <v>1445</v>
      </c>
      <c r="G785" s="416" t="s">
        <v>1338</v>
      </c>
      <c r="H785" s="415" t="s">
        <v>1446</v>
      </c>
      <c r="I785" s="381">
        <v>550000</v>
      </c>
      <c r="J785" s="278">
        <f>-K2360/0.0833333333333333</f>
        <v>0</v>
      </c>
      <c r="K785" s="278"/>
      <c r="L785" s="279">
        <v>42935</v>
      </c>
      <c r="M785" s="279">
        <v>42935</v>
      </c>
      <c r="N785" s="280">
        <v>44030</v>
      </c>
      <c r="O785" s="294">
        <f>YEAR(N785)</f>
        <v>2020</v>
      </c>
      <c r="P785" s="294">
        <f>MONTH(N785)</f>
        <v>7</v>
      </c>
      <c r="Q785" s="286" t="str">
        <f>IF(P785&gt;9,CONCATENATE(O785,P785),CONCATENATE(O785,"0",P785))</f>
        <v>202007</v>
      </c>
      <c r="R785" s="275" t="s">
        <v>278</v>
      </c>
      <c r="S785" s="281">
        <v>0.27</v>
      </c>
      <c r="T785" s="281">
        <v>0.1</v>
      </c>
      <c r="U785" s="416"/>
      <c r="V785" s="315"/>
      <c r="W785" s="313"/>
      <c r="X785" s="315"/>
      <c r="Y78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5" s="332"/>
      <c r="AA785" s="315"/>
      <c r="AB785" s="315"/>
      <c r="AC785" s="315"/>
      <c r="AD785" s="315"/>
      <c r="AE785" s="315"/>
      <c r="AF785" s="315"/>
      <c r="AG785" s="315"/>
      <c r="AH785" s="315"/>
      <c r="AI785" s="315"/>
      <c r="AJ785" s="315"/>
      <c r="AK785" s="315"/>
      <c r="AL785" s="315"/>
      <c r="AM785" s="315"/>
      <c r="AN785" s="315"/>
      <c r="AO785" s="315"/>
      <c r="AP785" s="315"/>
      <c r="AQ785" s="315"/>
      <c r="AR785" s="313"/>
    </row>
    <row r="786" spans="1:430" s="7" customFormat="1" ht="38.25" customHeight="1" x14ac:dyDescent="0.2">
      <c r="A786" s="328" t="s">
        <v>1798</v>
      </c>
      <c r="B786" s="328"/>
      <c r="C786" s="320"/>
      <c r="D786" s="329" t="s">
        <v>1337</v>
      </c>
      <c r="E786" s="329" t="s">
        <v>121</v>
      </c>
      <c r="F786" s="317" t="s">
        <v>1340</v>
      </c>
      <c r="G786" s="423" t="s">
        <v>1338</v>
      </c>
      <c r="H786" s="423" t="s">
        <v>1339</v>
      </c>
      <c r="I786" s="383">
        <v>550000</v>
      </c>
      <c r="J786" s="335">
        <f>-K2322/0.0833333333333333</f>
        <v>0</v>
      </c>
      <c r="K786" s="335"/>
      <c r="L786" s="318">
        <v>42942</v>
      </c>
      <c r="M786" s="318">
        <v>42935</v>
      </c>
      <c r="N786" s="318">
        <v>44030</v>
      </c>
      <c r="O786" s="336">
        <f>YEAR(N786)</f>
        <v>2020</v>
      </c>
      <c r="P786" s="324">
        <f>MONTH(N786)</f>
        <v>7</v>
      </c>
      <c r="Q786" s="337" t="str">
        <f>IF(P786&gt;9,CONCATENATE(O786,P786),CONCATENATE(O786,"0",P786))</f>
        <v>202007</v>
      </c>
      <c r="R786" s="275" t="s">
        <v>278</v>
      </c>
      <c r="S786" s="338">
        <v>0.27</v>
      </c>
      <c r="T786" s="338">
        <v>0.1</v>
      </c>
      <c r="U786" s="415"/>
      <c r="V786" s="305"/>
      <c r="W786" s="305"/>
      <c r="X786" s="305"/>
      <c r="Y78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6" s="352"/>
      <c r="AA786" s="306"/>
      <c r="AB786" s="306"/>
      <c r="AC786" s="306"/>
      <c r="AD786" s="306"/>
      <c r="AE786" s="306"/>
      <c r="AF786" s="306"/>
      <c r="AG786" s="306"/>
      <c r="AH786" s="306"/>
      <c r="AI786" s="306"/>
      <c r="AJ786" s="306"/>
      <c r="AK786" s="306"/>
      <c r="AL786" s="306"/>
      <c r="AM786" s="306"/>
      <c r="AN786" s="306"/>
      <c r="AO786" s="306"/>
      <c r="AP786" s="306"/>
      <c r="AQ786" s="306"/>
      <c r="AR786" s="305"/>
    </row>
    <row r="787" spans="1:430" s="8" customFormat="1" ht="38.25" customHeight="1" x14ac:dyDescent="0.2">
      <c r="A787" s="328" t="s">
        <v>1798</v>
      </c>
      <c r="B787" s="328"/>
      <c r="C787" s="320"/>
      <c r="D787" s="446" t="s">
        <v>1344</v>
      </c>
      <c r="E787" s="328" t="s">
        <v>1342</v>
      </c>
      <c r="F787" s="312" t="s">
        <v>1345</v>
      </c>
      <c r="G787" s="415" t="s">
        <v>1338</v>
      </c>
      <c r="H787" s="415" t="s">
        <v>1346</v>
      </c>
      <c r="I787" s="379">
        <v>600000</v>
      </c>
      <c r="J787" s="321">
        <f>-K2321/0.0833333333333333</f>
        <v>0</v>
      </c>
      <c r="K787" s="321"/>
      <c r="L787" s="322">
        <v>42942</v>
      </c>
      <c r="M787" s="448">
        <v>42935</v>
      </c>
      <c r="N787" s="323">
        <v>44030</v>
      </c>
      <c r="O787" s="324">
        <f>YEAR(N787)</f>
        <v>2020</v>
      </c>
      <c r="P787" s="324">
        <f>MONTH(N787)</f>
        <v>7</v>
      </c>
      <c r="Q787" s="325" t="str">
        <f>IF(P787&gt;9,CONCATENATE(O787,P787),CONCATENATE(O787,"0",P787))</f>
        <v>202007</v>
      </c>
      <c r="R787" s="275" t="s">
        <v>278</v>
      </c>
      <c r="S787" s="326">
        <v>0.27</v>
      </c>
      <c r="T787" s="326">
        <v>0.1</v>
      </c>
      <c r="U787" s="415"/>
      <c r="V787" s="306"/>
      <c r="W787" s="306"/>
      <c r="X787" s="306"/>
      <c r="Y78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7" s="352"/>
      <c r="AA787" s="305"/>
      <c r="AB787" s="305"/>
      <c r="AC787" s="305"/>
      <c r="AD787" s="305"/>
      <c r="AE787" s="305"/>
      <c r="AF787" s="305"/>
      <c r="AG787" s="305"/>
      <c r="AH787" s="305"/>
      <c r="AI787" s="305"/>
      <c r="AJ787" s="305"/>
      <c r="AK787" s="305"/>
      <c r="AL787" s="305"/>
      <c r="AM787" s="305"/>
      <c r="AN787" s="305"/>
      <c r="AO787" s="305"/>
      <c r="AP787" s="305"/>
      <c r="AQ787" s="305"/>
      <c r="AR787" s="305"/>
    </row>
    <row r="788" spans="1:430" s="8" customFormat="1" ht="38.25" customHeight="1" x14ac:dyDescent="0.2">
      <c r="A788" s="328" t="s">
        <v>1798</v>
      </c>
      <c r="B788" s="328"/>
      <c r="C788" s="320"/>
      <c r="D788" s="446" t="s">
        <v>1347</v>
      </c>
      <c r="E788" s="328" t="s">
        <v>1342</v>
      </c>
      <c r="F788" s="312" t="s">
        <v>1340</v>
      </c>
      <c r="G788" s="415" t="s">
        <v>1338</v>
      </c>
      <c r="H788" s="415" t="s">
        <v>64</v>
      </c>
      <c r="I788" s="379">
        <v>600000</v>
      </c>
      <c r="J788" s="321">
        <f>-K2322/0.0833333333333333</f>
        <v>0</v>
      </c>
      <c r="K788" s="321"/>
      <c r="L788" s="322">
        <v>42942</v>
      </c>
      <c r="M788" s="322">
        <v>42935</v>
      </c>
      <c r="N788" s="323">
        <v>44030</v>
      </c>
      <c r="O788" s="324">
        <f>YEAR(N788)</f>
        <v>2020</v>
      </c>
      <c r="P788" s="324">
        <f>MONTH(N788)</f>
        <v>7</v>
      </c>
      <c r="Q788" s="325" t="str">
        <f>IF(P788&gt;9,CONCATENATE(O788,P788),CONCATENATE(O788,"0",P788))</f>
        <v>202007</v>
      </c>
      <c r="R788" s="275" t="s">
        <v>278</v>
      </c>
      <c r="S788" s="326">
        <v>0.27</v>
      </c>
      <c r="T788" s="326">
        <v>0.1</v>
      </c>
      <c r="U788" s="415"/>
      <c r="V788" s="306"/>
      <c r="W788" s="306"/>
      <c r="X788" s="306"/>
      <c r="Y78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8" s="352"/>
      <c r="AA788" s="305"/>
      <c r="AB788" s="305"/>
      <c r="AC788" s="305"/>
      <c r="AD788" s="305"/>
      <c r="AE788" s="305"/>
      <c r="AF788" s="305"/>
      <c r="AG788" s="305"/>
      <c r="AH788" s="305"/>
      <c r="AI788" s="305"/>
      <c r="AJ788" s="305"/>
      <c r="AK788" s="305"/>
      <c r="AL788" s="305"/>
      <c r="AM788" s="305"/>
      <c r="AN788" s="305"/>
      <c r="AO788" s="305"/>
      <c r="AP788" s="305"/>
      <c r="AQ788" s="305"/>
      <c r="AR788" s="305"/>
    </row>
    <row r="789" spans="1:430" s="8" customFormat="1" ht="38.25" customHeight="1" x14ac:dyDescent="0.2">
      <c r="A789" s="328" t="s">
        <v>1798</v>
      </c>
      <c r="B789" s="328"/>
      <c r="C789" s="320"/>
      <c r="D789" s="446" t="s">
        <v>1343</v>
      </c>
      <c r="E789" s="328" t="s">
        <v>1342</v>
      </c>
      <c r="F789" s="312" t="s">
        <v>1340</v>
      </c>
      <c r="G789" s="415" t="s">
        <v>1338</v>
      </c>
      <c r="H789" s="415" t="s">
        <v>1239</v>
      </c>
      <c r="I789" s="379">
        <v>600000</v>
      </c>
      <c r="J789" s="321">
        <f>-K2320/0.0833333333333333</f>
        <v>0</v>
      </c>
      <c r="K789" s="321"/>
      <c r="L789" s="322">
        <v>42942</v>
      </c>
      <c r="M789" s="448">
        <v>42935</v>
      </c>
      <c r="N789" s="323">
        <v>44030</v>
      </c>
      <c r="O789" s="324">
        <f>YEAR(N789)</f>
        <v>2020</v>
      </c>
      <c r="P789" s="324">
        <f>MONTH(N789)</f>
        <v>7</v>
      </c>
      <c r="Q789" s="325" t="str">
        <f>IF(P789&gt;9,CONCATENATE(O789,P789),CONCATENATE(O789,"0",P789))</f>
        <v>202007</v>
      </c>
      <c r="R789" s="275" t="s">
        <v>278</v>
      </c>
      <c r="S789" s="326">
        <v>0.27</v>
      </c>
      <c r="T789" s="326">
        <v>0.1</v>
      </c>
      <c r="U789" s="415"/>
      <c r="V789" s="306"/>
      <c r="W789" s="306"/>
      <c r="X789" s="306"/>
      <c r="Y78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9" s="352"/>
      <c r="AA789" s="305"/>
      <c r="AB789" s="305"/>
      <c r="AC789" s="305"/>
      <c r="AD789" s="305"/>
      <c r="AE789" s="305"/>
      <c r="AF789" s="305"/>
      <c r="AG789" s="305"/>
      <c r="AH789" s="305"/>
      <c r="AI789" s="305"/>
      <c r="AJ789" s="305"/>
      <c r="AK789" s="305"/>
      <c r="AL789" s="305"/>
      <c r="AM789" s="305"/>
      <c r="AN789" s="305"/>
      <c r="AO789" s="305"/>
      <c r="AP789" s="305"/>
      <c r="AQ789" s="305"/>
      <c r="AR789" s="305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</row>
    <row r="790" spans="1:430" s="8" customFormat="1" ht="38.25" customHeight="1" x14ac:dyDescent="0.2">
      <c r="A790" s="328" t="s">
        <v>1798</v>
      </c>
      <c r="B790" s="328"/>
      <c r="C790" s="320"/>
      <c r="D790" s="446" t="s">
        <v>1341</v>
      </c>
      <c r="E790" s="328" t="s">
        <v>1342</v>
      </c>
      <c r="F790" s="312" t="s">
        <v>1340</v>
      </c>
      <c r="G790" s="415" t="s">
        <v>1338</v>
      </c>
      <c r="H790" s="415" t="s">
        <v>1252</v>
      </c>
      <c r="I790" s="379">
        <v>600000</v>
      </c>
      <c r="J790" s="321">
        <f>-K2320/0.0833333333333333</f>
        <v>0</v>
      </c>
      <c r="K790" s="321"/>
      <c r="L790" s="322">
        <v>42942</v>
      </c>
      <c r="M790" s="322">
        <v>42935</v>
      </c>
      <c r="N790" s="323">
        <v>44030</v>
      </c>
      <c r="O790" s="324">
        <f>YEAR(N790)</f>
        <v>2020</v>
      </c>
      <c r="P790" s="324">
        <f>MONTH(N790)</f>
        <v>7</v>
      </c>
      <c r="Q790" s="325" t="str">
        <f>IF(P790&gt;9,CONCATENATE(O790,P790),CONCATENATE(O790,"0",P790))</f>
        <v>202007</v>
      </c>
      <c r="R790" s="275" t="s">
        <v>278</v>
      </c>
      <c r="S790" s="326">
        <v>0.27</v>
      </c>
      <c r="T790" s="326">
        <v>0.1</v>
      </c>
      <c r="U790" s="415"/>
      <c r="V790" s="306"/>
      <c r="W790" s="306"/>
      <c r="X790" s="306"/>
      <c r="Y79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0" s="352"/>
      <c r="AA790" s="305"/>
      <c r="AB790" s="305"/>
      <c r="AC790" s="305"/>
      <c r="AD790" s="305"/>
      <c r="AE790" s="305"/>
      <c r="AF790" s="305"/>
      <c r="AG790" s="305"/>
      <c r="AH790" s="305"/>
      <c r="AI790" s="305"/>
      <c r="AJ790" s="305"/>
      <c r="AK790" s="305"/>
      <c r="AL790" s="305"/>
      <c r="AM790" s="305"/>
      <c r="AN790" s="305"/>
      <c r="AO790" s="305"/>
      <c r="AP790" s="305"/>
      <c r="AQ790" s="305"/>
      <c r="AR790" s="305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</row>
    <row r="791" spans="1:430" s="8" customFormat="1" ht="38.25" customHeight="1" x14ac:dyDescent="0.2">
      <c r="A791" s="328" t="s">
        <v>1798</v>
      </c>
      <c r="B791" s="328"/>
      <c r="C791" s="320"/>
      <c r="D791" s="327" t="s">
        <v>2757</v>
      </c>
      <c r="E791" s="328" t="s">
        <v>125</v>
      </c>
      <c r="F791" s="312" t="s">
        <v>20</v>
      </c>
      <c r="G791" s="415" t="s">
        <v>2758</v>
      </c>
      <c r="H791" s="415" t="s">
        <v>2759</v>
      </c>
      <c r="I791" s="379">
        <v>748350</v>
      </c>
      <c r="J791" s="321">
        <f>-K2794/0.0833333333333333</f>
        <v>0</v>
      </c>
      <c r="K791" s="321"/>
      <c r="L791" s="322">
        <v>43642</v>
      </c>
      <c r="M791" s="322">
        <v>43669</v>
      </c>
      <c r="N791" s="322">
        <v>44034</v>
      </c>
      <c r="O791" s="333">
        <f>YEAR(N791)</f>
        <v>2020</v>
      </c>
      <c r="P791" s="324">
        <f>MONTH(N791)</f>
        <v>7</v>
      </c>
      <c r="Q791" s="334" t="str">
        <f>IF(P791&gt;9,CONCATENATE(O791,P791),CONCATENATE(O791,"0",P791))</f>
        <v>202007</v>
      </c>
      <c r="R791" s="311" t="s">
        <v>278</v>
      </c>
      <c r="S791" s="326">
        <v>0</v>
      </c>
      <c r="T791" s="326">
        <v>0</v>
      </c>
      <c r="U791" s="415"/>
      <c r="V791" s="306"/>
      <c r="W791" s="305"/>
      <c r="X791" s="306"/>
      <c r="Y79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1" s="305"/>
      <c r="AA791" s="305"/>
      <c r="AB791" s="305"/>
      <c r="AC791" s="305"/>
      <c r="AD791" s="305"/>
      <c r="AE791" s="305"/>
      <c r="AF791" s="305"/>
      <c r="AG791" s="305"/>
      <c r="AH791" s="305"/>
      <c r="AI791" s="305"/>
      <c r="AJ791" s="305"/>
      <c r="AK791" s="305"/>
      <c r="AL791" s="305"/>
      <c r="AM791" s="305"/>
      <c r="AN791" s="305"/>
      <c r="AO791" s="305"/>
      <c r="AP791" s="305"/>
      <c r="AQ791" s="305"/>
      <c r="AR791" s="306"/>
    </row>
    <row r="792" spans="1:430" s="8" customFormat="1" ht="38.25" customHeight="1" x14ac:dyDescent="0.2">
      <c r="A792" s="328" t="s">
        <v>1798</v>
      </c>
      <c r="B792" s="328"/>
      <c r="C792" s="320"/>
      <c r="D792" s="446" t="s">
        <v>1844</v>
      </c>
      <c r="E792" s="329" t="s">
        <v>115</v>
      </c>
      <c r="F792" s="317" t="s">
        <v>1845</v>
      </c>
      <c r="G792" s="423" t="s">
        <v>1846</v>
      </c>
      <c r="H792" s="423" t="s">
        <v>1847</v>
      </c>
      <c r="I792" s="383">
        <v>0.01</v>
      </c>
      <c r="J792" s="335">
        <f>-K2499/0.0833333333333333</f>
        <v>0</v>
      </c>
      <c r="K792" s="335"/>
      <c r="L792" s="318">
        <v>43663</v>
      </c>
      <c r="M792" s="322">
        <v>43701</v>
      </c>
      <c r="N792" s="322">
        <v>44066</v>
      </c>
      <c r="O792" s="336">
        <f>YEAR(N792)</f>
        <v>2020</v>
      </c>
      <c r="P792" s="324">
        <f>MONTH(N792)</f>
        <v>8</v>
      </c>
      <c r="Q792" s="337" t="str">
        <f>IF(P792&gt;9,CONCATENATE(O792,P792),CONCATENATE(O792,"0",P792))</f>
        <v>202008</v>
      </c>
      <c r="R792" s="311" t="s">
        <v>1203</v>
      </c>
      <c r="S792" s="338">
        <v>0</v>
      </c>
      <c r="T792" s="338">
        <v>0</v>
      </c>
      <c r="U792" s="423"/>
      <c r="V792" s="305"/>
      <c r="W792" s="305"/>
      <c r="X792" s="305"/>
      <c r="Y79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2" s="352"/>
      <c r="AA792" s="306"/>
      <c r="AB792" s="306"/>
      <c r="AC792" s="306"/>
      <c r="AD792" s="306"/>
      <c r="AE792" s="306"/>
      <c r="AF792" s="306"/>
      <c r="AG792" s="306"/>
      <c r="AH792" s="306"/>
      <c r="AI792" s="306"/>
      <c r="AJ792" s="306"/>
      <c r="AK792" s="306"/>
      <c r="AL792" s="306"/>
      <c r="AM792" s="306"/>
      <c r="AN792" s="306"/>
      <c r="AO792" s="306"/>
      <c r="AP792" s="306"/>
      <c r="AQ792" s="306"/>
      <c r="AR792" s="306"/>
    </row>
    <row r="793" spans="1:430" s="342" customFormat="1" ht="38.25" customHeight="1" x14ac:dyDescent="0.2">
      <c r="A793" s="328" t="s">
        <v>1798</v>
      </c>
      <c r="B793" s="319"/>
      <c r="C793" s="340"/>
      <c r="D793" s="327" t="s">
        <v>2651</v>
      </c>
      <c r="E793" s="328" t="s">
        <v>112</v>
      </c>
      <c r="F793" s="312" t="s">
        <v>2652</v>
      </c>
      <c r="G793" s="416" t="s">
        <v>2653</v>
      </c>
      <c r="H793" s="415" t="s">
        <v>2654</v>
      </c>
      <c r="I793" s="381">
        <v>49000</v>
      </c>
      <c r="J793" s="278">
        <f>-K2806/0.0833333333333333</f>
        <v>0</v>
      </c>
      <c r="K793" s="278"/>
      <c r="L793" s="279">
        <v>43726</v>
      </c>
      <c r="M793" s="279">
        <v>43709</v>
      </c>
      <c r="N793" s="280">
        <v>44074</v>
      </c>
      <c r="O793" s="294">
        <f>YEAR(N793)</f>
        <v>2020</v>
      </c>
      <c r="P793" s="294">
        <f>MONTH(N793)</f>
        <v>8</v>
      </c>
      <c r="Q793" s="286" t="str">
        <f>IF(P793&gt;9,CONCATENATE(O793,P793),CONCATENATE(O793,"0",P793))</f>
        <v>202008</v>
      </c>
      <c r="R793" s="311" t="s">
        <v>162</v>
      </c>
      <c r="S793" s="281">
        <v>0</v>
      </c>
      <c r="T793" s="281">
        <v>0</v>
      </c>
      <c r="U793" s="416"/>
      <c r="V793" s="315"/>
      <c r="W793" s="313"/>
      <c r="X793" s="315"/>
      <c r="Y79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3" s="332"/>
      <c r="AA793" s="315"/>
      <c r="AB793" s="315"/>
      <c r="AC793" s="315"/>
      <c r="AD793" s="315"/>
      <c r="AE793" s="315"/>
      <c r="AF793" s="315"/>
      <c r="AG793" s="315"/>
      <c r="AH793" s="315"/>
      <c r="AI793" s="315"/>
      <c r="AJ793" s="315"/>
      <c r="AK793" s="315"/>
      <c r="AL793" s="315"/>
      <c r="AM793" s="315"/>
      <c r="AN793" s="315"/>
      <c r="AO793" s="315"/>
      <c r="AP793" s="315"/>
      <c r="AQ793" s="315"/>
      <c r="AR793" s="305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  <c r="GS793" s="8"/>
      <c r="GT793" s="8"/>
      <c r="GU793" s="8"/>
      <c r="GV793" s="8"/>
      <c r="GW793" s="8"/>
      <c r="GX793" s="8"/>
      <c r="GY793" s="8"/>
      <c r="GZ793" s="8"/>
      <c r="HA793" s="8"/>
      <c r="HB793" s="8"/>
      <c r="HC793" s="8"/>
      <c r="HD793" s="8"/>
      <c r="HE793" s="8"/>
      <c r="HF793" s="8"/>
      <c r="HG793" s="8"/>
      <c r="HH793" s="8"/>
      <c r="HI793" s="8"/>
      <c r="HJ793" s="8"/>
      <c r="HK793" s="8"/>
      <c r="HL793" s="8"/>
      <c r="HM793" s="8"/>
      <c r="HN793" s="8"/>
      <c r="HO793" s="8"/>
      <c r="HP793" s="8"/>
      <c r="HQ793" s="8"/>
      <c r="HR793" s="8"/>
      <c r="HS793" s="8"/>
      <c r="HT793" s="8"/>
      <c r="HU793" s="8"/>
      <c r="HV793" s="8"/>
      <c r="HW793" s="8"/>
      <c r="HX793" s="8"/>
      <c r="HY793" s="8"/>
      <c r="HZ793" s="8"/>
      <c r="IA793" s="8"/>
      <c r="IB793" s="8"/>
      <c r="IC793" s="8"/>
      <c r="ID793" s="8"/>
      <c r="IE793" s="8"/>
      <c r="IF793" s="8"/>
      <c r="IG793" s="8"/>
      <c r="IH793" s="8"/>
      <c r="II793" s="8"/>
      <c r="IJ793" s="8"/>
      <c r="IK793" s="8"/>
      <c r="IL793" s="8"/>
      <c r="IM793" s="8"/>
      <c r="IN793" s="8"/>
      <c r="IO793" s="8"/>
      <c r="IP793" s="8"/>
      <c r="IQ793" s="8"/>
      <c r="IR793" s="8"/>
      <c r="IS793" s="8"/>
      <c r="IT793" s="8"/>
      <c r="IU793" s="8"/>
      <c r="IV793" s="8"/>
      <c r="IW793" s="8"/>
      <c r="IX793" s="8"/>
      <c r="IY793" s="8"/>
      <c r="IZ793" s="8"/>
      <c r="JA793" s="8"/>
      <c r="JB793" s="8"/>
      <c r="JC793" s="8"/>
      <c r="JD793" s="8"/>
      <c r="JE793" s="8"/>
      <c r="JF793" s="8"/>
      <c r="JG793" s="8"/>
      <c r="JH793" s="8"/>
      <c r="JI793" s="8"/>
      <c r="JJ793" s="8"/>
      <c r="JK793" s="8"/>
      <c r="JL793" s="8"/>
      <c r="JM793" s="8"/>
      <c r="JN793" s="8"/>
      <c r="JO793" s="8"/>
      <c r="JP793" s="8"/>
      <c r="JQ793" s="8"/>
      <c r="JR793" s="8"/>
      <c r="JS793" s="8"/>
      <c r="JT793" s="8"/>
      <c r="JU793" s="8"/>
      <c r="JV793" s="8"/>
      <c r="JW793" s="8"/>
      <c r="JX793" s="8"/>
      <c r="JY793" s="8"/>
      <c r="JZ793" s="8"/>
      <c r="KA793" s="8"/>
      <c r="KB793" s="8"/>
      <c r="KC793" s="8"/>
      <c r="KD793" s="8"/>
      <c r="KE793" s="8"/>
      <c r="KF793" s="8"/>
      <c r="KG793" s="8"/>
      <c r="KH793" s="8"/>
      <c r="KI793" s="8"/>
      <c r="KJ793" s="8"/>
      <c r="KK793" s="8"/>
      <c r="KL793" s="8"/>
      <c r="KM793" s="8"/>
      <c r="KN793" s="8"/>
      <c r="KO793" s="8"/>
      <c r="KP793" s="8"/>
      <c r="KQ793" s="8"/>
      <c r="KR793" s="8"/>
      <c r="KS793" s="8"/>
      <c r="KT793" s="8"/>
      <c r="KU793" s="8"/>
      <c r="KV793" s="8"/>
      <c r="KW793" s="8"/>
      <c r="KX793" s="8"/>
      <c r="KY793" s="8"/>
      <c r="KZ793" s="8"/>
      <c r="LA793" s="8"/>
      <c r="LB793" s="8"/>
      <c r="LC793" s="8"/>
      <c r="LD793" s="8"/>
      <c r="LE793" s="8"/>
      <c r="LF793" s="8"/>
      <c r="LG793" s="8"/>
      <c r="LH793" s="8"/>
      <c r="LI793" s="8"/>
      <c r="LJ793" s="8"/>
      <c r="LK793" s="8"/>
      <c r="LL793" s="8"/>
      <c r="LM793" s="8"/>
      <c r="LN793" s="8"/>
      <c r="LO793" s="8"/>
      <c r="LP793" s="8"/>
      <c r="LQ793" s="8"/>
      <c r="LR793" s="8"/>
      <c r="LS793" s="8"/>
      <c r="LT793" s="8"/>
      <c r="LU793" s="8"/>
      <c r="LV793" s="8"/>
      <c r="LW793" s="8"/>
      <c r="LX793" s="8"/>
      <c r="LY793" s="8"/>
      <c r="LZ793" s="8"/>
      <c r="MA793" s="8"/>
      <c r="MB793" s="8"/>
      <c r="MC793" s="8"/>
      <c r="MD793" s="8"/>
      <c r="ME793" s="8"/>
      <c r="MF793" s="8"/>
      <c r="MG793" s="8"/>
      <c r="MH793" s="8"/>
      <c r="MI793" s="8"/>
      <c r="MJ793" s="8"/>
      <c r="MK793" s="8"/>
      <c r="ML793" s="8"/>
      <c r="MM793" s="8"/>
      <c r="MN793" s="8"/>
      <c r="MO793" s="8"/>
      <c r="MP793" s="8"/>
      <c r="MQ793" s="8"/>
      <c r="MR793" s="8"/>
      <c r="MS793" s="8"/>
      <c r="MT793" s="8"/>
      <c r="MU793" s="8"/>
      <c r="MV793" s="8"/>
      <c r="MW793" s="8"/>
      <c r="MX793" s="8"/>
      <c r="MY793" s="8"/>
      <c r="MZ793" s="8"/>
      <c r="NA793" s="8"/>
      <c r="NB793" s="8"/>
      <c r="NC793" s="8"/>
      <c r="ND793" s="8"/>
      <c r="NE793" s="8"/>
      <c r="NF793" s="8"/>
      <c r="NG793" s="8"/>
      <c r="NH793" s="8"/>
      <c r="NI793" s="8"/>
      <c r="NJ793" s="8"/>
      <c r="NK793" s="8"/>
      <c r="NL793" s="8"/>
      <c r="NM793" s="8"/>
      <c r="NN793" s="8"/>
      <c r="NO793" s="8"/>
      <c r="NP793" s="8"/>
      <c r="NQ793" s="8"/>
      <c r="NR793" s="8"/>
      <c r="NS793" s="8"/>
      <c r="NT793" s="8"/>
      <c r="NU793" s="8"/>
      <c r="NV793" s="8"/>
      <c r="NW793" s="8"/>
      <c r="NX793" s="8"/>
      <c r="NY793" s="8"/>
      <c r="NZ793" s="8"/>
      <c r="OA793" s="8"/>
      <c r="OB793" s="8"/>
      <c r="OC793" s="8"/>
      <c r="OD793" s="8"/>
      <c r="OE793" s="8"/>
      <c r="OF793" s="8"/>
      <c r="OG793" s="8"/>
      <c r="OH793" s="8"/>
      <c r="OI793" s="8"/>
      <c r="OJ793" s="8"/>
      <c r="OK793" s="8"/>
      <c r="OL793" s="8"/>
      <c r="OM793" s="8"/>
      <c r="ON793" s="8"/>
      <c r="OO793" s="8"/>
      <c r="OP793" s="8"/>
      <c r="OQ793" s="8"/>
      <c r="OR793" s="8"/>
      <c r="OS793" s="8"/>
      <c r="OT793" s="8"/>
      <c r="OU793" s="8"/>
      <c r="OV793" s="8"/>
      <c r="OW793" s="8"/>
      <c r="OX793" s="8"/>
      <c r="OY793" s="8"/>
      <c r="OZ793" s="8"/>
      <c r="PA793" s="8"/>
      <c r="PB793" s="8"/>
      <c r="PC793" s="8"/>
      <c r="PD793" s="8"/>
      <c r="PE793" s="8"/>
      <c r="PF793" s="8"/>
      <c r="PG793" s="8"/>
      <c r="PH793" s="8"/>
      <c r="PI793" s="8"/>
      <c r="PJ793" s="8"/>
      <c r="PK793" s="8"/>
      <c r="PL793" s="8"/>
      <c r="PM793" s="8"/>
      <c r="PN793" s="8"/>
    </row>
    <row r="794" spans="1:430" s="342" customFormat="1" ht="38.25" customHeight="1" x14ac:dyDescent="0.2">
      <c r="A794" s="329" t="s">
        <v>1798</v>
      </c>
      <c r="B794" s="329"/>
      <c r="C794" s="320"/>
      <c r="D794" s="327" t="s">
        <v>2760</v>
      </c>
      <c r="E794" s="328" t="s">
        <v>120</v>
      </c>
      <c r="F794" s="317" t="s">
        <v>2761</v>
      </c>
      <c r="G794" s="423" t="s">
        <v>2762</v>
      </c>
      <c r="H794" s="423" t="s">
        <v>2763</v>
      </c>
      <c r="I794" s="383">
        <v>107726</v>
      </c>
      <c r="J794" s="335">
        <f>-K2802/0.0833333333333333</f>
        <v>0</v>
      </c>
      <c r="K794" s="335"/>
      <c r="L794" s="318">
        <v>43642</v>
      </c>
      <c r="M794" s="318">
        <v>43722</v>
      </c>
      <c r="N794" s="318">
        <v>44087</v>
      </c>
      <c r="O794" s="336">
        <f>YEAR(N794)</f>
        <v>2020</v>
      </c>
      <c r="P794" s="324">
        <f>MONTH(N794)</f>
        <v>9</v>
      </c>
      <c r="Q794" s="337" t="str">
        <f>IF(P794&gt;9,CONCATENATE(O794,P794),CONCATENATE(O794,"0",P794))</f>
        <v>202009</v>
      </c>
      <c r="R794" s="311">
        <v>0</v>
      </c>
      <c r="S794" s="338">
        <v>0</v>
      </c>
      <c r="T794" s="338">
        <v>0</v>
      </c>
      <c r="U794" s="423"/>
      <c r="V794" s="305"/>
      <c r="W794" s="305"/>
      <c r="X794" s="305"/>
      <c r="Y79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4" s="352"/>
      <c r="AA794" s="306"/>
      <c r="AB794" s="306"/>
      <c r="AC794" s="306"/>
      <c r="AD794" s="306"/>
      <c r="AE794" s="306"/>
      <c r="AF794" s="306"/>
      <c r="AG794" s="306"/>
      <c r="AH794" s="306"/>
      <c r="AI794" s="306"/>
      <c r="AJ794" s="306"/>
      <c r="AK794" s="306"/>
      <c r="AL794" s="306"/>
      <c r="AM794" s="306"/>
      <c r="AN794" s="306"/>
      <c r="AO794" s="306"/>
      <c r="AP794" s="306"/>
      <c r="AQ794" s="306"/>
      <c r="AR794" s="306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  <c r="FU794" s="8"/>
      <c r="FV794" s="8"/>
      <c r="FW794" s="8"/>
      <c r="FX794" s="8"/>
      <c r="FY794" s="8"/>
      <c r="FZ794" s="8"/>
      <c r="GA794" s="8"/>
      <c r="GB794" s="8"/>
      <c r="GC794" s="8"/>
      <c r="GD794" s="8"/>
      <c r="GE794" s="8"/>
      <c r="GF794" s="8"/>
      <c r="GG794" s="8"/>
      <c r="GH794" s="8"/>
      <c r="GI794" s="8"/>
      <c r="GJ794" s="8"/>
      <c r="GK794" s="8"/>
      <c r="GL794" s="8"/>
      <c r="GM794" s="8"/>
      <c r="GN794" s="8"/>
      <c r="GO794" s="8"/>
      <c r="GP794" s="8"/>
      <c r="GQ794" s="8"/>
      <c r="GR794" s="8"/>
      <c r="GS794" s="8"/>
      <c r="GT794" s="8"/>
      <c r="GU794" s="8"/>
      <c r="GV794" s="8"/>
      <c r="GW794" s="8"/>
      <c r="GX794" s="8"/>
      <c r="GY794" s="8"/>
      <c r="GZ794" s="8"/>
      <c r="HA794" s="8"/>
      <c r="HB794" s="8"/>
      <c r="HC794" s="8"/>
      <c r="HD794" s="8"/>
      <c r="HE794" s="8"/>
      <c r="HF794" s="8"/>
      <c r="HG794" s="8"/>
      <c r="HH794" s="8"/>
      <c r="HI794" s="8"/>
      <c r="HJ794" s="8"/>
      <c r="HK794" s="8"/>
      <c r="HL794" s="8"/>
      <c r="HM794" s="8"/>
      <c r="HN794" s="8"/>
      <c r="HO794" s="8"/>
      <c r="HP794" s="8"/>
      <c r="HQ794" s="8"/>
      <c r="HR794" s="8"/>
      <c r="HS794" s="8"/>
      <c r="HT794" s="8"/>
      <c r="HU794" s="8"/>
      <c r="HV794" s="8"/>
      <c r="HW794" s="8"/>
      <c r="HX794" s="8"/>
      <c r="HY794" s="8"/>
      <c r="HZ794" s="8"/>
      <c r="IA794" s="8"/>
      <c r="IB794" s="8"/>
      <c r="IC794" s="8"/>
      <c r="ID794" s="8"/>
      <c r="IE794" s="8"/>
      <c r="IF794" s="8"/>
      <c r="IG794" s="8"/>
      <c r="IH794" s="8"/>
      <c r="II794" s="8"/>
      <c r="IJ794" s="8"/>
      <c r="IK794" s="8"/>
      <c r="IL794" s="8"/>
      <c r="IM794" s="8"/>
      <c r="IN794" s="8"/>
      <c r="IO794" s="8"/>
      <c r="IP794" s="8"/>
      <c r="IQ794" s="8"/>
      <c r="IR794" s="8"/>
      <c r="IS794" s="8"/>
      <c r="IT794" s="8"/>
      <c r="IU794" s="8"/>
      <c r="IV794" s="8"/>
      <c r="IW794" s="8"/>
      <c r="IX794" s="8"/>
      <c r="IY794" s="8"/>
      <c r="IZ794" s="8"/>
      <c r="JA794" s="8"/>
      <c r="JB794" s="8"/>
      <c r="JC794" s="8"/>
      <c r="JD794" s="8"/>
      <c r="JE794" s="8"/>
      <c r="JF794" s="8"/>
      <c r="JG794" s="8"/>
      <c r="JH794" s="8"/>
      <c r="JI794" s="8"/>
      <c r="JJ794" s="8"/>
      <c r="JK794" s="8"/>
      <c r="JL794" s="8"/>
      <c r="JM794" s="8"/>
      <c r="JN794" s="8"/>
      <c r="JO794" s="8"/>
      <c r="JP794" s="8"/>
      <c r="JQ794" s="8"/>
      <c r="JR794" s="8"/>
      <c r="JS794" s="8"/>
      <c r="JT794" s="8"/>
      <c r="JU794" s="8"/>
      <c r="JV794" s="8"/>
      <c r="JW794" s="8"/>
      <c r="JX794" s="8"/>
      <c r="JY794" s="8"/>
      <c r="JZ794" s="8"/>
      <c r="KA794" s="8"/>
      <c r="KB794" s="8"/>
      <c r="KC794" s="8"/>
      <c r="KD794" s="8"/>
      <c r="KE794" s="8"/>
      <c r="KF794" s="8"/>
      <c r="KG794" s="8"/>
      <c r="KH794" s="8"/>
      <c r="KI794" s="8"/>
      <c r="KJ794" s="8"/>
      <c r="KK794" s="8"/>
      <c r="KL794" s="8"/>
      <c r="KM794" s="8"/>
      <c r="KN794" s="8"/>
      <c r="KO794" s="8"/>
      <c r="KP794" s="8"/>
      <c r="KQ794" s="8"/>
      <c r="KR794" s="8"/>
      <c r="KS794" s="8"/>
      <c r="KT794" s="8"/>
      <c r="KU794" s="8"/>
      <c r="KV794" s="8"/>
      <c r="KW794" s="8"/>
      <c r="KX794" s="8"/>
      <c r="KY794" s="8"/>
      <c r="KZ794" s="8"/>
      <c r="LA794" s="8"/>
      <c r="LB794" s="8"/>
      <c r="LC794" s="8"/>
      <c r="LD794" s="8"/>
      <c r="LE794" s="8"/>
      <c r="LF794" s="8"/>
      <c r="LG794" s="8"/>
      <c r="LH794" s="8"/>
      <c r="LI794" s="8"/>
      <c r="LJ794" s="8"/>
      <c r="LK794" s="8"/>
      <c r="LL794" s="8"/>
      <c r="LM794" s="8"/>
      <c r="LN794" s="8"/>
      <c r="LO794" s="8"/>
      <c r="LP794" s="8"/>
      <c r="LQ794" s="8"/>
      <c r="LR794" s="8"/>
      <c r="LS794" s="8"/>
      <c r="LT794" s="8"/>
      <c r="LU794" s="8"/>
      <c r="LV794" s="8"/>
      <c r="LW794" s="8"/>
      <c r="LX794" s="8"/>
      <c r="LY794" s="8"/>
      <c r="LZ794" s="8"/>
      <c r="MA794" s="8"/>
      <c r="MB794" s="8"/>
      <c r="MC794" s="8"/>
      <c r="MD794" s="8"/>
      <c r="ME794" s="8"/>
      <c r="MF794" s="8"/>
      <c r="MG794" s="8"/>
      <c r="MH794" s="8"/>
      <c r="MI794" s="8"/>
      <c r="MJ794" s="8"/>
      <c r="MK794" s="8"/>
      <c r="ML794" s="8"/>
      <c r="MM794" s="8"/>
      <c r="MN794" s="8"/>
      <c r="MO794" s="8"/>
      <c r="MP794" s="8"/>
      <c r="MQ794" s="8"/>
      <c r="MR794" s="8"/>
      <c r="MS794" s="8"/>
      <c r="MT794" s="8"/>
      <c r="MU794" s="8"/>
      <c r="MV794" s="8"/>
      <c r="MW794" s="8"/>
      <c r="MX794" s="8"/>
      <c r="MY794" s="8"/>
      <c r="MZ794" s="8"/>
      <c r="NA794" s="8"/>
      <c r="NB794" s="8"/>
      <c r="NC794" s="8"/>
      <c r="ND794" s="8"/>
      <c r="NE794" s="8"/>
      <c r="NF794" s="8"/>
      <c r="NG794" s="8"/>
      <c r="NH794" s="8"/>
      <c r="NI794" s="8"/>
      <c r="NJ794" s="8"/>
      <c r="NK794" s="8"/>
      <c r="NL794" s="8"/>
      <c r="NM794" s="8"/>
      <c r="NN794" s="8"/>
      <c r="NO794" s="8"/>
      <c r="NP794" s="8"/>
      <c r="NQ794" s="8"/>
      <c r="NR794" s="8"/>
      <c r="NS794" s="8"/>
      <c r="NT794" s="8"/>
      <c r="NU794" s="8"/>
      <c r="NV794" s="8"/>
      <c r="NW794" s="8"/>
      <c r="NX794" s="8"/>
      <c r="NY794" s="8"/>
      <c r="NZ794" s="8"/>
      <c r="OA794" s="8"/>
      <c r="OB794" s="8"/>
      <c r="OC794" s="8"/>
      <c r="OD794" s="8"/>
      <c r="OE794" s="8"/>
      <c r="OF794" s="8"/>
      <c r="OG794" s="8"/>
      <c r="OH794" s="8"/>
      <c r="OI794" s="8"/>
      <c r="OJ794" s="8"/>
      <c r="OK794" s="8"/>
      <c r="OL794" s="8"/>
      <c r="OM794" s="8"/>
      <c r="ON794" s="8"/>
      <c r="OO794" s="8"/>
      <c r="OP794" s="8"/>
      <c r="OQ794" s="8"/>
      <c r="OR794" s="8"/>
      <c r="OS794" s="8"/>
      <c r="OT794" s="8"/>
      <c r="OU794" s="8"/>
      <c r="OV794" s="8"/>
      <c r="OW794" s="8"/>
      <c r="OX794" s="8"/>
      <c r="OY794" s="8"/>
      <c r="OZ794" s="8"/>
      <c r="PA794" s="8"/>
      <c r="PB794" s="8"/>
      <c r="PC794" s="8"/>
      <c r="PD794" s="8"/>
      <c r="PE794" s="8"/>
      <c r="PF794" s="8"/>
      <c r="PG794" s="8"/>
      <c r="PH794" s="8"/>
      <c r="PI794" s="8"/>
      <c r="PJ794" s="8"/>
      <c r="PK794" s="8"/>
      <c r="PL794" s="8"/>
      <c r="PM794" s="8"/>
      <c r="PN794" s="8"/>
    </row>
    <row r="795" spans="1:430" ht="38.25" customHeight="1" x14ac:dyDescent="0.2">
      <c r="A795" s="328" t="s">
        <v>1798</v>
      </c>
      <c r="B795" s="328"/>
      <c r="C795" s="320"/>
      <c r="D795" s="446" t="s">
        <v>1394</v>
      </c>
      <c r="E795" s="328" t="s">
        <v>121</v>
      </c>
      <c r="F795" s="312" t="s">
        <v>1396</v>
      </c>
      <c r="G795" s="415" t="s">
        <v>1395</v>
      </c>
      <c r="H795" s="415" t="s">
        <v>207</v>
      </c>
      <c r="I795" s="379">
        <v>700000</v>
      </c>
      <c r="J795" s="321">
        <f>-K2352/0.0833333333333333</f>
        <v>0</v>
      </c>
      <c r="K795" s="321"/>
      <c r="L795" s="322">
        <v>43005</v>
      </c>
      <c r="M795" s="322">
        <v>42998</v>
      </c>
      <c r="N795" s="323">
        <v>44093</v>
      </c>
      <c r="O795" s="324">
        <f>YEAR(N795)</f>
        <v>2020</v>
      </c>
      <c r="P795" s="324">
        <f>MONTH(N795)</f>
        <v>9</v>
      </c>
      <c r="Q795" s="325" t="str">
        <f>IF(P795&gt;9,CONCATENATE(O795,P795),CONCATENATE(O795,"0",P795))</f>
        <v>202009</v>
      </c>
      <c r="R795" s="275" t="s">
        <v>278</v>
      </c>
      <c r="S795" s="326">
        <v>0.11</v>
      </c>
      <c r="T795" s="326">
        <v>0.06</v>
      </c>
      <c r="U795" s="415"/>
      <c r="V795" s="306"/>
      <c r="W795" s="305"/>
      <c r="X795" s="306"/>
      <c r="Y79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5" s="352"/>
      <c r="AA795" s="306"/>
      <c r="AB795" s="306"/>
      <c r="AC795" s="306"/>
      <c r="AD795" s="306"/>
      <c r="AE795" s="306"/>
      <c r="AF795" s="306"/>
      <c r="AG795" s="306"/>
      <c r="AH795" s="306"/>
      <c r="AI795" s="306"/>
      <c r="AJ795" s="306"/>
      <c r="AK795" s="306"/>
      <c r="AL795" s="306"/>
      <c r="AM795" s="306"/>
      <c r="AN795" s="306"/>
      <c r="AO795" s="306"/>
      <c r="AP795" s="306"/>
      <c r="AQ795" s="306"/>
      <c r="AR795" s="305"/>
    </row>
    <row r="796" spans="1:430" s="231" customFormat="1" ht="38.25" customHeight="1" x14ac:dyDescent="0.2">
      <c r="A796" s="328" t="s">
        <v>1798</v>
      </c>
      <c r="B796" s="328"/>
      <c r="C796" s="320"/>
      <c r="D796" s="446" t="s">
        <v>1397</v>
      </c>
      <c r="E796" s="328" t="s">
        <v>121</v>
      </c>
      <c r="F796" s="312" t="s">
        <v>1396</v>
      </c>
      <c r="G796" s="415" t="s">
        <v>1395</v>
      </c>
      <c r="H796" s="415" t="s">
        <v>1398</v>
      </c>
      <c r="I796" s="379">
        <v>600000</v>
      </c>
      <c r="J796" s="321">
        <f>-K2354/0.0833333333333333</f>
        <v>0</v>
      </c>
      <c r="K796" s="321"/>
      <c r="L796" s="322">
        <v>43005</v>
      </c>
      <c r="M796" s="322">
        <v>42998</v>
      </c>
      <c r="N796" s="323">
        <v>44093</v>
      </c>
      <c r="O796" s="324">
        <f>YEAR(N796)</f>
        <v>2020</v>
      </c>
      <c r="P796" s="324">
        <f>MONTH(N796)</f>
        <v>9</v>
      </c>
      <c r="Q796" s="325" t="str">
        <f>IF(P796&gt;9,CONCATENATE(O796,P796),CONCATENATE(O796,"0",P796))</f>
        <v>202009</v>
      </c>
      <c r="R796" s="275" t="s">
        <v>278</v>
      </c>
      <c r="S796" s="326">
        <v>0.11</v>
      </c>
      <c r="T796" s="326">
        <v>0.06</v>
      </c>
      <c r="U796" s="415"/>
      <c r="V796" s="306"/>
      <c r="W796" s="305"/>
      <c r="X796" s="306"/>
      <c r="Y79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6" s="352"/>
      <c r="AA796" s="306"/>
      <c r="AB796" s="306"/>
      <c r="AC796" s="306"/>
      <c r="AD796" s="306"/>
      <c r="AE796" s="306"/>
      <c r="AF796" s="306"/>
      <c r="AG796" s="306"/>
      <c r="AH796" s="306"/>
      <c r="AI796" s="306"/>
      <c r="AJ796" s="306"/>
      <c r="AK796" s="306"/>
      <c r="AL796" s="306"/>
      <c r="AM796" s="306"/>
      <c r="AN796" s="306"/>
      <c r="AO796" s="306"/>
      <c r="AP796" s="306"/>
      <c r="AQ796" s="306"/>
      <c r="AR796" s="305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  <c r="BX796" s="47"/>
      <c r="BY796" s="47"/>
      <c r="BZ796" s="47"/>
      <c r="CA796" s="47"/>
      <c r="CB796" s="47"/>
      <c r="CC796" s="47"/>
      <c r="CD796" s="47"/>
      <c r="CE796" s="47"/>
      <c r="CF796" s="47"/>
      <c r="CG796" s="47"/>
      <c r="CH796" s="47"/>
      <c r="CI796" s="47"/>
      <c r="CJ796" s="47"/>
      <c r="CK796" s="47"/>
      <c r="CL796" s="47"/>
      <c r="CM796" s="47"/>
      <c r="CN796" s="47"/>
      <c r="CO796" s="47"/>
      <c r="CP796" s="47"/>
      <c r="CQ796" s="47"/>
      <c r="CR796" s="47"/>
      <c r="CS796" s="47"/>
      <c r="CT796" s="47"/>
      <c r="CU796" s="47"/>
      <c r="CV796" s="47"/>
    </row>
    <row r="797" spans="1:430" s="231" customFormat="1" ht="38.25" customHeight="1" x14ac:dyDescent="0.2">
      <c r="A797" s="328" t="s">
        <v>1798</v>
      </c>
      <c r="B797" s="328"/>
      <c r="C797" s="320"/>
      <c r="D797" s="327" t="s">
        <v>2028</v>
      </c>
      <c r="E797" s="328" t="s">
        <v>114</v>
      </c>
      <c r="F797" s="312" t="s">
        <v>20</v>
      </c>
      <c r="G797" s="415" t="s">
        <v>2029</v>
      </c>
      <c r="H797" s="415" t="s">
        <v>2030</v>
      </c>
      <c r="I797" s="379">
        <v>2495783</v>
      </c>
      <c r="J797" s="321">
        <f>-K2562/0.0833333333333333</f>
        <v>0</v>
      </c>
      <c r="K797" s="321"/>
      <c r="L797" s="322">
        <v>43740</v>
      </c>
      <c r="M797" s="322">
        <v>43739</v>
      </c>
      <c r="N797" s="322">
        <v>44104</v>
      </c>
      <c r="O797" s="333">
        <f>YEAR(N797)</f>
        <v>2020</v>
      </c>
      <c r="P797" s="324">
        <f>MONTH(N797)</f>
        <v>9</v>
      </c>
      <c r="Q797" s="334" t="str">
        <f>IF(P797&gt;9,CONCATENATE(O797,P797),CONCATENATE(O797,"0",P797))</f>
        <v>202009</v>
      </c>
      <c r="R797" s="311" t="s">
        <v>278</v>
      </c>
      <c r="S797" s="326">
        <v>0</v>
      </c>
      <c r="T797" s="326">
        <v>0</v>
      </c>
      <c r="U797" s="415"/>
      <c r="V797" s="306"/>
      <c r="W797" s="305"/>
      <c r="X797" s="306"/>
      <c r="Y79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7" s="305"/>
      <c r="AA797" s="305"/>
      <c r="AB797" s="305"/>
      <c r="AC797" s="305"/>
      <c r="AD797" s="305"/>
      <c r="AE797" s="305"/>
      <c r="AF797" s="305"/>
      <c r="AG797" s="305"/>
      <c r="AH797" s="305"/>
      <c r="AI797" s="305"/>
      <c r="AJ797" s="305"/>
      <c r="AK797" s="305"/>
      <c r="AL797" s="305"/>
      <c r="AM797" s="305"/>
      <c r="AN797" s="305"/>
      <c r="AO797" s="305"/>
      <c r="AP797" s="305"/>
      <c r="AQ797" s="305"/>
      <c r="AR797" s="306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  <c r="BX797" s="47"/>
      <c r="BY797" s="47"/>
      <c r="BZ797" s="47"/>
      <c r="CA797" s="47"/>
      <c r="CB797" s="47"/>
      <c r="CC797" s="47"/>
      <c r="CD797" s="47"/>
      <c r="CE797" s="47"/>
      <c r="CF797" s="47"/>
      <c r="CG797" s="47"/>
      <c r="CH797" s="47"/>
      <c r="CI797" s="47"/>
      <c r="CJ797" s="47"/>
      <c r="CK797" s="47"/>
      <c r="CL797" s="47"/>
      <c r="CM797" s="47"/>
      <c r="CN797" s="47"/>
      <c r="CO797" s="47"/>
      <c r="CP797" s="47"/>
      <c r="CQ797" s="47"/>
      <c r="CR797" s="47"/>
      <c r="CS797" s="47"/>
      <c r="CT797" s="47"/>
      <c r="CU797" s="47"/>
      <c r="CV797" s="47"/>
    </row>
    <row r="798" spans="1:430" ht="38.25" customHeight="1" x14ac:dyDescent="0.2">
      <c r="A798" s="328" t="s">
        <v>1798</v>
      </c>
      <c r="B798" s="328"/>
      <c r="C798" s="320"/>
      <c r="D798" s="327" t="s">
        <v>1945</v>
      </c>
      <c r="E798" s="328" t="s">
        <v>120</v>
      </c>
      <c r="F798" s="312" t="s">
        <v>1946</v>
      </c>
      <c r="G798" s="415" t="s">
        <v>1947</v>
      </c>
      <c r="H798" s="415" t="s">
        <v>1948</v>
      </c>
      <c r="I798" s="379">
        <v>70679.490000000005</v>
      </c>
      <c r="J798" s="321">
        <f>-K2533/0.0833333333333333</f>
        <v>0</v>
      </c>
      <c r="K798" s="321"/>
      <c r="L798" s="322">
        <v>43726</v>
      </c>
      <c r="M798" s="322">
        <v>43745</v>
      </c>
      <c r="N798" s="322">
        <v>44110</v>
      </c>
      <c r="O798" s="333">
        <f>YEAR(N798)</f>
        <v>2020</v>
      </c>
      <c r="P798" s="324">
        <f>MONTH(N798)</f>
        <v>10</v>
      </c>
      <c r="Q798" s="334" t="str">
        <f>IF(P798&gt;9,CONCATENATE(O798,P798),CONCATENATE(O798,"0",P798))</f>
        <v>202010</v>
      </c>
      <c r="R798" s="311">
        <v>0</v>
      </c>
      <c r="S798" s="326">
        <v>0</v>
      </c>
      <c r="T798" s="326">
        <v>0</v>
      </c>
      <c r="U798" s="415"/>
      <c r="V798" s="306"/>
      <c r="W798" s="305"/>
      <c r="X798" s="306"/>
      <c r="Y79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8" s="305"/>
      <c r="AA798" s="305"/>
      <c r="AB798" s="305"/>
      <c r="AC798" s="305"/>
      <c r="AD798" s="305"/>
      <c r="AE798" s="305"/>
      <c r="AF798" s="305"/>
      <c r="AG798" s="305"/>
      <c r="AH798" s="305"/>
      <c r="AI798" s="305"/>
      <c r="AJ798" s="305"/>
      <c r="AK798" s="305"/>
      <c r="AL798" s="305"/>
      <c r="AM798" s="305"/>
      <c r="AN798" s="305"/>
      <c r="AO798" s="305"/>
      <c r="AP798" s="305"/>
      <c r="AQ798" s="305"/>
      <c r="AR798" s="306"/>
    </row>
    <row r="799" spans="1:430" ht="38.25" customHeight="1" thickBot="1" x14ac:dyDescent="0.25">
      <c r="A799" s="328" t="s">
        <v>1798</v>
      </c>
      <c r="B799" s="328"/>
      <c r="C799" s="320"/>
      <c r="D799" s="454" t="s">
        <v>1799</v>
      </c>
      <c r="E799" s="314" t="s">
        <v>112</v>
      </c>
      <c r="F799" s="317" t="s">
        <v>25</v>
      </c>
      <c r="G799" s="423" t="s">
        <v>1800</v>
      </c>
      <c r="H799" s="423" t="s">
        <v>1801</v>
      </c>
      <c r="I799" s="383">
        <v>170976</v>
      </c>
      <c r="J799" s="335">
        <f>-K2489/0.0833333333333333</f>
        <v>0</v>
      </c>
      <c r="K799" s="335"/>
      <c r="L799" s="318">
        <v>43418</v>
      </c>
      <c r="M799" s="322">
        <v>43413</v>
      </c>
      <c r="N799" s="322">
        <v>44143</v>
      </c>
      <c r="O799" s="336">
        <f>YEAR(N799)</f>
        <v>2020</v>
      </c>
      <c r="P799" s="324">
        <f>MONTH(N799)</f>
        <v>11</v>
      </c>
      <c r="Q799" s="337" t="str">
        <f>IF(P799&gt;9,CONCATENATE(O799,P799),CONCATENATE(O799,"0",P799))</f>
        <v>202011</v>
      </c>
      <c r="R799" s="311" t="s">
        <v>278</v>
      </c>
      <c r="S799" s="338">
        <v>0</v>
      </c>
      <c r="T799" s="338">
        <v>0</v>
      </c>
      <c r="U799" s="423"/>
      <c r="V799" s="305"/>
      <c r="W799" s="305"/>
      <c r="X799" s="305"/>
      <c r="Y79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9" s="352"/>
      <c r="AA799" s="306"/>
      <c r="AB799" s="306"/>
      <c r="AC799" s="306"/>
      <c r="AD799" s="306"/>
      <c r="AE799" s="306"/>
      <c r="AF799" s="306"/>
      <c r="AG799" s="306"/>
      <c r="AH799" s="306"/>
      <c r="AI799" s="306"/>
      <c r="AJ799" s="306"/>
      <c r="AK799" s="306"/>
      <c r="AL799" s="306"/>
      <c r="AM799" s="306"/>
      <c r="AN799" s="306"/>
      <c r="AO799" s="306"/>
      <c r="AP799" s="306"/>
      <c r="AQ799" s="306"/>
      <c r="AR799" s="306"/>
    </row>
    <row r="800" spans="1:430" ht="38.25" customHeight="1" x14ac:dyDescent="0.2">
      <c r="A800" s="328" t="s">
        <v>1798</v>
      </c>
      <c r="B800" s="328" t="s">
        <v>292</v>
      </c>
      <c r="C800" s="328" t="s">
        <v>294</v>
      </c>
      <c r="D800" s="327" t="s">
        <v>569</v>
      </c>
      <c r="E800" s="404" t="s">
        <v>114</v>
      </c>
      <c r="F800" s="312" t="s">
        <v>586</v>
      </c>
      <c r="G800" s="424" t="s">
        <v>161</v>
      </c>
      <c r="H800" s="425" t="s">
        <v>568</v>
      </c>
      <c r="I800" s="378">
        <v>1460000</v>
      </c>
      <c r="J800" s="260">
        <f>-K2411/0.0833333333333333</f>
        <v>0</v>
      </c>
      <c r="K800" s="260"/>
      <c r="L800" s="322">
        <v>43761</v>
      </c>
      <c r="M800" s="322">
        <v>43800</v>
      </c>
      <c r="N800" s="257">
        <v>44165</v>
      </c>
      <c r="O800" s="284">
        <f>YEAR(N800)</f>
        <v>2020</v>
      </c>
      <c r="P800" s="284">
        <f>MONTH(N800)</f>
        <v>11</v>
      </c>
      <c r="Q800" s="285" t="str">
        <f>IF(P800&gt;9,CONCATENATE(O800,P800),CONCATENATE(O800,"0",P800))</f>
        <v>202011</v>
      </c>
      <c r="R800" s="275">
        <v>0</v>
      </c>
      <c r="S800" s="245">
        <v>0</v>
      </c>
      <c r="T800" s="245">
        <v>0</v>
      </c>
      <c r="U800" s="415"/>
      <c r="V800" s="300"/>
      <c r="W800" s="302"/>
      <c r="X800" s="300"/>
      <c r="Y80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0" s="352"/>
      <c r="AA800" s="306"/>
      <c r="AB800" s="306"/>
      <c r="AC800" s="306"/>
      <c r="AD800" s="306"/>
      <c r="AE800" s="306"/>
      <c r="AF800" s="306"/>
      <c r="AG800" s="306"/>
      <c r="AH800" s="306"/>
      <c r="AI800" s="306"/>
      <c r="AJ800" s="306"/>
      <c r="AK800" s="306"/>
      <c r="AL800" s="306"/>
      <c r="AM800" s="306"/>
      <c r="AN800" s="306"/>
      <c r="AO800" s="306"/>
      <c r="AP800" s="306"/>
      <c r="AQ800" s="306"/>
      <c r="AR800" s="306"/>
    </row>
    <row r="801" spans="1:44" ht="38.25" customHeight="1" thickBot="1" x14ac:dyDescent="0.25">
      <c r="A801" s="328" t="s">
        <v>1798</v>
      </c>
      <c r="B801" s="328"/>
      <c r="C801" s="320"/>
      <c r="D801" s="442" t="s">
        <v>1545</v>
      </c>
      <c r="E801" s="319" t="s">
        <v>120</v>
      </c>
      <c r="F801" s="312" t="s">
        <v>25</v>
      </c>
      <c r="G801" s="415" t="s">
        <v>1546</v>
      </c>
      <c r="H801" s="415" t="s">
        <v>1547</v>
      </c>
      <c r="I801" s="379">
        <v>50000</v>
      </c>
      <c r="J801" s="321">
        <f>-K2690/0.0833333333333333</f>
        <v>0</v>
      </c>
      <c r="K801" s="321"/>
      <c r="L801" s="322">
        <v>43278</v>
      </c>
      <c r="M801" s="322">
        <v>43194</v>
      </c>
      <c r="N801" s="323">
        <v>44284</v>
      </c>
      <c r="O801" s="324">
        <f>YEAR(N801)</f>
        <v>2021</v>
      </c>
      <c r="P801" s="324">
        <f>MONTH(N801)</f>
        <v>3</v>
      </c>
      <c r="Q801" s="325" t="str">
        <f>IF(P801&gt;9,CONCATENATE(O801,P801),CONCATENATE(O801,"0",P801))</f>
        <v>202103</v>
      </c>
      <c r="R801" s="311">
        <v>0</v>
      </c>
      <c r="S801" s="326">
        <v>0</v>
      </c>
      <c r="T801" s="326">
        <v>0</v>
      </c>
      <c r="U801" s="415"/>
      <c r="V801" s="306"/>
      <c r="W801" s="305"/>
      <c r="X801" s="352"/>
      <c r="Y80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1" s="352"/>
      <c r="AA801" s="306"/>
      <c r="AB801" s="306"/>
      <c r="AC801" s="306"/>
      <c r="AD801" s="306"/>
      <c r="AE801" s="306"/>
      <c r="AF801" s="306"/>
      <c r="AG801" s="306"/>
      <c r="AH801" s="306"/>
      <c r="AI801" s="306"/>
      <c r="AJ801" s="306"/>
      <c r="AK801" s="306"/>
      <c r="AL801" s="306"/>
      <c r="AM801" s="306"/>
      <c r="AN801" s="306"/>
      <c r="AO801" s="306"/>
      <c r="AP801" s="306"/>
      <c r="AQ801" s="306"/>
      <c r="AR801" s="305"/>
    </row>
    <row r="802" spans="1:44" ht="38.25" customHeight="1" thickBot="1" x14ac:dyDescent="0.25">
      <c r="A802" s="328" t="s">
        <v>1798</v>
      </c>
      <c r="B802" s="319" t="s">
        <v>293</v>
      </c>
      <c r="C802" s="340" t="s">
        <v>294</v>
      </c>
      <c r="D802" s="440" t="s">
        <v>827</v>
      </c>
      <c r="E802" s="319" t="s">
        <v>120</v>
      </c>
      <c r="F802" s="277" t="s">
        <v>830</v>
      </c>
      <c r="G802" s="416" t="s">
        <v>828</v>
      </c>
      <c r="H802" s="416" t="s">
        <v>829</v>
      </c>
      <c r="I802" s="381">
        <v>37560</v>
      </c>
      <c r="J802" s="278">
        <f>-K2681/0.0833333333333333</f>
        <v>0</v>
      </c>
      <c r="K802" s="278"/>
      <c r="L802" s="279">
        <v>42543</v>
      </c>
      <c r="M802" s="279">
        <v>42543</v>
      </c>
      <c r="N802" s="280">
        <v>44368</v>
      </c>
      <c r="O802" s="294">
        <f>YEAR(N802)</f>
        <v>2021</v>
      </c>
      <c r="P802" s="294">
        <f>MONTH(N802)</f>
        <v>6</v>
      </c>
      <c r="Q802" s="286" t="str">
        <f>IF(P802&gt;9,CONCATENATE(O802,P802),CONCATENATE(O802,"0",P802))</f>
        <v>202106</v>
      </c>
      <c r="R802" s="275">
        <v>0</v>
      </c>
      <c r="S802" s="281">
        <v>0</v>
      </c>
      <c r="T802" s="281">
        <v>0</v>
      </c>
      <c r="U802" s="416"/>
      <c r="V802" s="315"/>
      <c r="W802" s="313"/>
      <c r="X802" s="315"/>
      <c r="Y80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2" s="332"/>
      <c r="AA802" s="313"/>
      <c r="AB802" s="313"/>
      <c r="AC802" s="313"/>
      <c r="AD802" s="313"/>
      <c r="AE802" s="313"/>
      <c r="AF802" s="313"/>
      <c r="AG802" s="313"/>
      <c r="AH802" s="313"/>
      <c r="AI802" s="313"/>
      <c r="AJ802" s="313"/>
      <c r="AK802" s="313"/>
      <c r="AL802" s="313"/>
      <c r="AM802" s="313"/>
      <c r="AN802" s="313"/>
      <c r="AO802" s="313"/>
      <c r="AP802" s="313"/>
      <c r="AQ802" s="313"/>
      <c r="AR802" s="305"/>
    </row>
    <row r="803" spans="1:44" ht="38.25" customHeight="1" thickBot="1" x14ac:dyDescent="0.25">
      <c r="A803" s="328" t="s">
        <v>1798</v>
      </c>
      <c r="B803" s="328"/>
      <c r="C803" s="320"/>
      <c r="D803" s="442" t="s">
        <v>1631</v>
      </c>
      <c r="E803" s="319" t="s">
        <v>120</v>
      </c>
      <c r="F803" s="312" t="s">
        <v>1632</v>
      </c>
      <c r="G803" s="415" t="s">
        <v>444</v>
      </c>
      <c r="H803" s="415" t="s">
        <v>1633</v>
      </c>
      <c r="I803" s="379">
        <v>400000</v>
      </c>
      <c r="J803" s="321">
        <f>-K2693/0.0833333333333333</f>
        <v>0</v>
      </c>
      <c r="K803" s="321"/>
      <c r="L803" s="322">
        <v>43278</v>
      </c>
      <c r="M803" s="322">
        <v>43282</v>
      </c>
      <c r="N803" s="323">
        <v>44377</v>
      </c>
      <c r="O803" s="324">
        <f>YEAR(N803)</f>
        <v>2021</v>
      </c>
      <c r="P803" s="324">
        <f>MONTH(N803)</f>
        <v>6</v>
      </c>
      <c r="Q803" s="325" t="str">
        <f>IF(P803&gt;9,CONCATENATE(O803,P803),CONCATENATE(O803,"0",P803))</f>
        <v>202106</v>
      </c>
      <c r="R803" s="311">
        <v>0</v>
      </c>
      <c r="S803" s="326">
        <v>0</v>
      </c>
      <c r="T803" s="326">
        <v>0</v>
      </c>
      <c r="U803" s="415"/>
      <c r="V803" s="306"/>
      <c r="W803" s="305"/>
      <c r="X803" s="306"/>
      <c r="Y80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3" s="352"/>
      <c r="AA803" s="306"/>
      <c r="AB803" s="306"/>
      <c r="AC803" s="306"/>
      <c r="AD803" s="306"/>
      <c r="AE803" s="306"/>
      <c r="AF803" s="306"/>
      <c r="AG803" s="306"/>
      <c r="AH803" s="306"/>
      <c r="AI803" s="306"/>
      <c r="AJ803" s="306"/>
      <c r="AK803" s="306"/>
      <c r="AL803" s="306"/>
      <c r="AM803" s="306"/>
      <c r="AN803" s="306"/>
      <c r="AO803" s="306"/>
      <c r="AP803" s="306"/>
      <c r="AQ803" s="306"/>
      <c r="AR803" s="305"/>
    </row>
    <row r="804" spans="1:44" ht="38.25" customHeight="1" x14ac:dyDescent="0.2">
      <c r="A804" s="328" t="s">
        <v>1798</v>
      </c>
      <c r="B804" s="328"/>
      <c r="C804" s="320"/>
      <c r="D804" s="328" t="s">
        <v>1698</v>
      </c>
      <c r="E804" s="329" t="s">
        <v>120</v>
      </c>
      <c r="F804" s="312" t="s">
        <v>1699</v>
      </c>
      <c r="G804" s="415" t="s">
        <v>1700</v>
      </c>
      <c r="H804" s="415" t="s">
        <v>1701</v>
      </c>
      <c r="I804" s="379">
        <v>180000</v>
      </c>
      <c r="J804" s="321">
        <f>-K2704/0.0833333333333333</f>
        <v>0</v>
      </c>
      <c r="K804" s="321"/>
      <c r="L804" s="322">
        <v>43355</v>
      </c>
      <c r="M804" s="322">
        <v>43356</v>
      </c>
      <c r="N804" s="322">
        <v>44451</v>
      </c>
      <c r="O804" s="333">
        <f>YEAR(N804)</f>
        <v>2021</v>
      </c>
      <c r="P804" s="324">
        <f>MONTH(N804)</f>
        <v>9</v>
      </c>
      <c r="Q804" s="334" t="str">
        <f>IF(P804&gt;9,CONCATENATE(O804,P804),CONCATENATE(O804,"0",P804))</f>
        <v>202109</v>
      </c>
      <c r="R804" s="311">
        <v>0</v>
      </c>
      <c r="S804" s="326">
        <v>0</v>
      </c>
      <c r="T804" s="326">
        <v>0</v>
      </c>
      <c r="U804" s="415"/>
      <c r="V804" s="306"/>
      <c r="W804" s="305"/>
      <c r="X804" s="306"/>
      <c r="Y80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4" s="352"/>
      <c r="AA804" s="306"/>
      <c r="AB804" s="306"/>
      <c r="AC804" s="306"/>
      <c r="AD804" s="306"/>
      <c r="AE804" s="306"/>
      <c r="AF804" s="306"/>
      <c r="AG804" s="306"/>
      <c r="AH804" s="306"/>
      <c r="AI804" s="306"/>
      <c r="AJ804" s="306"/>
      <c r="AK804" s="306"/>
      <c r="AL804" s="306"/>
      <c r="AM804" s="306"/>
      <c r="AN804" s="306"/>
      <c r="AO804" s="306"/>
      <c r="AP804" s="306"/>
      <c r="AQ804" s="306"/>
      <c r="AR804" s="305"/>
    </row>
    <row r="805" spans="1:44" ht="38.25" customHeight="1" x14ac:dyDescent="0.2">
      <c r="A805" s="329" t="s">
        <v>1798</v>
      </c>
      <c r="B805" s="328" t="s">
        <v>350</v>
      </c>
      <c r="C805" s="320" t="s">
        <v>294</v>
      </c>
      <c r="D805" s="329" t="s">
        <v>889</v>
      </c>
      <c r="E805" s="329" t="s">
        <v>125</v>
      </c>
      <c r="F805" s="317" t="s">
        <v>417</v>
      </c>
      <c r="G805" s="423" t="s">
        <v>418</v>
      </c>
      <c r="H805" s="423" t="s">
        <v>419</v>
      </c>
      <c r="I805" s="383">
        <v>150000</v>
      </c>
      <c r="J805" s="335">
        <f>-K2579/0.0833333333333333</f>
        <v>0</v>
      </c>
      <c r="K805" s="335"/>
      <c r="L805" s="318">
        <v>43733</v>
      </c>
      <c r="M805" s="318">
        <v>43739</v>
      </c>
      <c r="N805" s="318">
        <v>44469</v>
      </c>
      <c r="O805" s="336">
        <f>YEAR(N805)</f>
        <v>2021</v>
      </c>
      <c r="P805" s="324">
        <f>MONTH(N805)</f>
        <v>9</v>
      </c>
      <c r="Q805" s="337" t="str">
        <f>IF(P805&gt;9,CONCATENATE(O805,P805),CONCATENATE(O805,"0",P805))</f>
        <v>202109</v>
      </c>
      <c r="R805" s="311">
        <v>0</v>
      </c>
      <c r="S805" s="338">
        <v>0</v>
      </c>
      <c r="T805" s="338">
        <v>0</v>
      </c>
      <c r="U805" s="415"/>
      <c r="V805" s="306"/>
      <c r="W805" s="305"/>
      <c r="X805" s="352"/>
      <c r="Y80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5" s="305"/>
      <c r="AA805" s="305"/>
      <c r="AB805" s="305"/>
      <c r="AC805" s="305"/>
      <c r="AD805" s="305"/>
      <c r="AE805" s="305"/>
      <c r="AF805" s="305"/>
      <c r="AG805" s="305"/>
      <c r="AH805" s="305"/>
      <c r="AI805" s="305"/>
      <c r="AJ805" s="305"/>
      <c r="AK805" s="305"/>
      <c r="AL805" s="305"/>
      <c r="AM805" s="305"/>
      <c r="AN805" s="305"/>
      <c r="AO805" s="305"/>
      <c r="AP805" s="305"/>
      <c r="AQ805" s="305"/>
      <c r="AR805" s="306"/>
    </row>
    <row r="806" spans="1:44" ht="38.25" customHeight="1" x14ac:dyDescent="0.2">
      <c r="A806" s="328" t="s">
        <v>1798</v>
      </c>
      <c r="B806" s="328"/>
      <c r="C806" s="320"/>
      <c r="D806" s="327" t="s">
        <v>2422</v>
      </c>
      <c r="E806" s="328" t="s">
        <v>113</v>
      </c>
      <c r="F806" s="328" t="s">
        <v>2423</v>
      </c>
      <c r="G806" s="415" t="s">
        <v>2424</v>
      </c>
      <c r="H806" s="415" t="s">
        <v>543</v>
      </c>
      <c r="I806" s="379">
        <v>2307692.2999999998</v>
      </c>
      <c r="J806" s="321">
        <f>-K2724/0.0833333333333333</f>
        <v>0</v>
      </c>
      <c r="K806" s="321"/>
      <c r="L806" s="322">
        <v>43628</v>
      </c>
      <c r="M806" s="322">
        <v>43629</v>
      </c>
      <c r="N806" s="322">
        <v>44724</v>
      </c>
      <c r="O806" s="333">
        <f>YEAR(N806)</f>
        <v>2022</v>
      </c>
      <c r="P806" s="324">
        <f>MONTH(N806)</f>
        <v>6</v>
      </c>
      <c r="Q806" s="334" t="str">
        <f>IF(P806&gt;9,CONCATENATE(O806,P806),CONCATENATE(O806,"0",P806))</f>
        <v>202206</v>
      </c>
      <c r="R806" s="311" t="s">
        <v>278</v>
      </c>
      <c r="S806" s="326">
        <v>0.15</v>
      </c>
      <c r="T806" s="326">
        <v>0.16</v>
      </c>
      <c r="U806" s="415"/>
      <c r="V806" s="306"/>
      <c r="W806" s="305"/>
      <c r="X806" s="306"/>
      <c r="Y80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6" s="305"/>
      <c r="AA806" s="305"/>
      <c r="AB806" s="305"/>
      <c r="AC806" s="305"/>
      <c r="AD806" s="305"/>
      <c r="AE806" s="305"/>
      <c r="AF806" s="305"/>
      <c r="AG806" s="305"/>
      <c r="AH806" s="305"/>
      <c r="AI806" s="305"/>
      <c r="AJ806" s="305"/>
      <c r="AK806" s="305"/>
      <c r="AL806" s="305"/>
      <c r="AM806" s="305"/>
      <c r="AN806" s="305"/>
      <c r="AO806" s="305"/>
      <c r="AP806" s="305"/>
      <c r="AQ806" s="305"/>
      <c r="AR806" s="306"/>
    </row>
    <row r="807" spans="1:44" ht="38.25" customHeight="1" x14ac:dyDescent="0.2">
      <c r="A807" s="328" t="s">
        <v>1798</v>
      </c>
      <c r="B807" s="328"/>
      <c r="C807" s="320"/>
      <c r="D807" s="327" t="s">
        <v>2425</v>
      </c>
      <c r="E807" s="328" t="s">
        <v>113</v>
      </c>
      <c r="F807" s="328" t="s">
        <v>2423</v>
      </c>
      <c r="G807" s="415" t="s">
        <v>2424</v>
      </c>
      <c r="H807" s="415" t="s">
        <v>2427</v>
      </c>
      <c r="I807" s="379">
        <v>2307692.2999999998</v>
      </c>
      <c r="J807" s="321">
        <f>-K2725/0.0833333333333333</f>
        <v>0</v>
      </c>
      <c r="K807" s="321"/>
      <c r="L807" s="322">
        <v>43628</v>
      </c>
      <c r="M807" s="322">
        <v>43629</v>
      </c>
      <c r="N807" s="322">
        <v>44724</v>
      </c>
      <c r="O807" s="333">
        <f>YEAR(N807)</f>
        <v>2022</v>
      </c>
      <c r="P807" s="324">
        <f>MONTH(N807)</f>
        <v>6</v>
      </c>
      <c r="Q807" s="334" t="str">
        <f>IF(P807&gt;9,CONCATENATE(O807,P807),CONCATENATE(O807,"0",P807))</f>
        <v>202206</v>
      </c>
      <c r="R807" s="311" t="s">
        <v>278</v>
      </c>
      <c r="S807" s="326">
        <v>0.15</v>
      </c>
      <c r="T807" s="326">
        <v>0.16</v>
      </c>
      <c r="U807" s="415"/>
      <c r="V807" s="306"/>
      <c r="W807" s="305"/>
      <c r="X807" s="306"/>
      <c r="Y80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7" s="305"/>
      <c r="AA807" s="305"/>
      <c r="AB807" s="305"/>
      <c r="AC807" s="305"/>
      <c r="AD807" s="305"/>
      <c r="AE807" s="305"/>
      <c r="AF807" s="305"/>
      <c r="AG807" s="305"/>
      <c r="AH807" s="305"/>
      <c r="AI807" s="305"/>
      <c r="AJ807" s="305"/>
      <c r="AK807" s="305"/>
      <c r="AL807" s="305"/>
      <c r="AM807" s="305"/>
      <c r="AN807" s="305"/>
      <c r="AO807" s="305"/>
      <c r="AP807" s="305"/>
      <c r="AQ807" s="305"/>
      <c r="AR807" s="306"/>
    </row>
    <row r="808" spans="1:44" s="453" customFormat="1" ht="38.25" customHeight="1" x14ac:dyDescent="0.2">
      <c r="A808" s="328" t="s">
        <v>1798</v>
      </c>
      <c r="B808" s="328"/>
      <c r="C808" s="320"/>
      <c r="D808" s="327" t="s">
        <v>2426</v>
      </c>
      <c r="E808" s="328" t="s">
        <v>113</v>
      </c>
      <c r="F808" s="328" t="s">
        <v>2423</v>
      </c>
      <c r="G808" s="415" t="s">
        <v>2424</v>
      </c>
      <c r="H808" s="415" t="s">
        <v>2428</v>
      </c>
      <c r="I808" s="379">
        <v>2307692.2999999998</v>
      </c>
      <c r="J808" s="321">
        <f>-K2726/0.0833333333333333</f>
        <v>0</v>
      </c>
      <c r="K808" s="321"/>
      <c r="L808" s="322">
        <v>43628</v>
      </c>
      <c r="M808" s="322">
        <v>43629</v>
      </c>
      <c r="N808" s="322">
        <v>44724</v>
      </c>
      <c r="O808" s="333">
        <f>YEAR(N808)</f>
        <v>2022</v>
      </c>
      <c r="P808" s="324">
        <f>MONTH(N808)</f>
        <v>6</v>
      </c>
      <c r="Q808" s="334" t="str">
        <f>IF(P808&gt;9,CONCATENATE(O808,P808),CONCATENATE(O808,"0",P808))</f>
        <v>202206</v>
      </c>
      <c r="R808" s="311" t="s">
        <v>278</v>
      </c>
      <c r="S808" s="326">
        <v>0.15</v>
      </c>
      <c r="T808" s="326">
        <v>0.16</v>
      </c>
      <c r="U808" s="415"/>
      <c r="V808" s="306"/>
      <c r="W808" s="305"/>
      <c r="X808" s="306"/>
      <c r="Y80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8" s="305"/>
      <c r="AA808" s="305"/>
      <c r="AB808" s="305"/>
      <c r="AC808" s="305"/>
      <c r="AD808" s="305"/>
      <c r="AE808" s="305"/>
      <c r="AF808" s="305"/>
      <c r="AG808" s="305"/>
      <c r="AH808" s="305"/>
      <c r="AI808" s="305"/>
      <c r="AJ808" s="305"/>
      <c r="AK808" s="305"/>
      <c r="AL808" s="305"/>
      <c r="AM808" s="305"/>
      <c r="AN808" s="305"/>
      <c r="AO808" s="305"/>
      <c r="AP808" s="305"/>
      <c r="AQ808" s="305"/>
      <c r="AR808" s="306"/>
    </row>
    <row r="809" spans="1:44" ht="38.25" customHeight="1" x14ac:dyDescent="0.2">
      <c r="A809" s="328" t="s">
        <v>1798</v>
      </c>
      <c r="B809" s="328"/>
      <c r="C809" s="320"/>
      <c r="D809" s="327" t="s">
        <v>2429</v>
      </c>
      <c r="E809" s="328" t="s">
        <v>113</v>
      </c>
      <c r="F809" s="328" t="s">
        <v>2423</v>
      </c>
      <c r="G809" s="415" t="s">
        <v>2424</v>
      </c>
      <c r="H809" s="415" t="s">
        <v>2430</v>
      </c>
      <c r="I809" s="379">
        <v>2307692.2999999998</v>
      </c>
      <c r="J809" s="321">
        <f>-K2726/0.0833333333333333</f>
        <v>0</v>
      </c>
      <c r="K809" s="321"/>
      <c r="L809" s="322">
        <v>43628</v>
      </c>
      <c r="M809" s="322">
        <v>43629</v>
      </c>
      <c r="N809" s="322">
        <v>44724</v>
      </c>
      <c r="O809" s="333">
        <f>YEAR(N809)</f>
        <v>2022</v>
      </c>
      <c r="P809" s="324">
        <f>MONTH(N809)</f>
        <v>6</v>
      </c>
      <c r="Q809" s="334" t="str">
        <f>IF(P809&gt;9,CONCATENATE(O809,P809),CONCATENATE(O809,"0",P809))</f>
        <v>202206</v>
      </c>
      <c r="R809" s="311" t="s">
        <v>278</v>
      </c>
      <c r="S809" s="326">
        <v>0.15</v>
      </c>
      <c r="T809" s="326">
        <v>0.16</v>
      </c>
      <c r="U809" s="415"/>
      <c r="V809" s="306"/>
      <c r="W809" s="305"/>
      <c r="X809" s="306"/>
      <c r="Y809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9" s="305"/>
      <c r="AA809" s="305"/>
      <c r="AB809" s="305"/>
      <c r="AC809" s="305"/>
      <c r="AD809" s="305"/>
      <c r="AE809" s="305"/>
      <c r="AF809" s="305"/>
      <c r="AG809" s="305"/>
      <c r="AH809" s="305"/>
      <c r="AI809" s="305"/>
      <c r="AJ809" s="305"/>
      <c r="AK809" s="305"/>
      <c r="AL809" s="305"/>
      <c r="AM809" s="305"/>
      <c r="AN809" s="305"/>
      <c r="AO809" s="305"/>
      <c r="AP809" s="305"/>
      <c r="AQ809" s="305"/>
      <c r="AR809" s="306"/>
    </row>
    <row r="810" spans="1:44" ht="38.25" customHeight="1" x14ac:dyDescent="0.2">
      <c r="A810" s="328" t="s">
        <v>1798</v>
      </c>
      <c r="B810" s="328"/>
      <c r="C810" s="320"/>
      <c r="D810" s="327" t="s">
        <v>2432</v>
      </c>
      <c r="E810" s="328" t="s">
        <v>113</v>
      </c>
      <c r="F810" s="328" t="s">
        <v>2423</v>
      </c>
      <c r="G810" s="415" t="s">
        <v>2424</v>
      </c>
      <c r="H810" s="415" t="s">
        <v>2431</v>
      </c>
      <c r="I810" s="379">
        <v>2307692.2999999998</v>
      </c>
      <c r="J810" s="321">
        <f>-K2727/0.0833333333333333</f>
        <v>0</v>
      </c>
      <c r="K810" s="321"/>
      <c r="L810" s="322">
        <v>43628</v>
      </c>
      <c r="M810" s="322">
        <v>43629</v>
      </c>
      <c r="N810" s="322">
        <v>44724</v>
      </c>
      <c r="O810" s="333">
        <f>YEAR(N810)</f>
        <v>2022</v>
      </c>
      <c r="P810" s="324">
        <f>MONTH(N810)</f>
        <v>6</v>
      </c>
      <c r="Q810" s="334" t="str">
        <f>IF(P810&gt;9,CONCATENATE(O810,P810),CONCATENATE(O810,"0",P810))</f>
        <v>202206</v>
      </c>
      <c r="R810" s="311" t="s">
        <v>278</v>
      </c>
      <c r="S810" s="326">
        <v>0.15</v>
      </c>
      <c r="T810" s="326">
        <v>0.16</v>
      </c>
      <c r="U810" s="415"/>
      <c r="V810" s="306"/>
      <c r="W810" s="305"/>
      <c r="X810" s="306"/>
      <c r="Y810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0" s="305"/>
      <c r="AA810" s="305"/>
      <c r="AB810" s="305"/>
      <c r="AC810" s="305"/>
      <c r="AD810" s="305"/>
      <c r="AE810" s="305"/>
      <c r="AF810" s="305"/>
      <c r="AG810" s="305"/>
      <c r="AH810" s="305"/>
      <c r="AI810" s="305"/>
      <c r="AJ810" s="305"/>
      <c r="AK810" s="305"/>
      <c r="AL810" s="305"/>
      <c r="AM810" s="305"/>
      <c r="AN810" s="305"/>
      <c r="AO810" s="305"/>
      <c r="AP810" s="305"/>
      <c r="AQ810" s="305"/>
      <c r="AR810" s="306"/>
    </row>
    <row r="811" spans="1:44" ht="38.25" customHeight="1" x14ac:dyDescent="0.2">
      <c r="A811" s="328" t="s">
        <v>1798</v>
      </c>
      <c r="B811" s="328"/>
      <c r="C811" s="320"/>
      <c r="D811" s="327" t="s">
        <v>2434</v>
      </c>
      <c r="E811" s="328" t="s">
        <v>113</v>
      </c>
      <c r="F811" s="328" t="s">
        <v>2423</v>
      </c>
      <c r="G811" s="415" t="s">
        <v>2424</v>
      </c>
      <c r="H811" s="415" t="s">
        <v>2433</v>
      </c>
      <c r="I811" s="379">
        <v>2307692.2999999998</v>
      </c>
      <c r="J811" s="321">
        <f>-K2725/0.0833333333333333</f>
        <v>0</v>
      </c>
      <c r="K811" s="321"/>
      <c r="L811" s="322">
        <v>43628</v>
      </c>
      <c r="M811" s="322">
        <v>43629</v>
      </c>
      <c r="N811" s="322">
        <v>44724</v>
      </c>
      <c r="O811" s="333">
        <f>YEAR(N811)</f>
        <v>2022</v>
      </c>
      <c r="P811" s="324">
        <f>MONTH(N811)</f>
        <v>6</v>
      </c>
      <c r="Q811" s="334" t="str">
        <f>IF(P811&gt;9,CONCATENATE(O811,P811),CONCATENATE(O811,"0",P811))</f>
        <v>202206</v>
      </c>
      <c r="R811" s="311" t="s">
        <v>278</v>
      </c>
      <c r="S811" s="326">
        <v>0.15</v>
      </c>
      <c r="T811" s="326">
        <v>0.16</v>
      </c>
      <c r="U811" s="415"/>
      <c r="V811" s="306"/>
      <c r="W811" s="305"/>
      <c r="X811" s="306"/>
      <c r="Y81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1" s="305"/>
      <c r="AA811" s="305"/>
      <c r="AB811" s="305"/>
      <c r="AC811" s="305"/>
      <c r="AD811" s="305"/>
      <c r="AE811" s="305"/>
      <c r="AF811" s="305"/>
      <c r="AG811" s="305"/>
      <c r="AH811" s="305"/>
      <c r="AI811" s="305"/>
      <c r="AJ811" s="305"/>
      <c r="AK811" s="305"/>
      <c r="AL811" s="305"/>
      <c r="AM811" s="305"/>
      <c r="AN811" s="305"/>
      <c r="AO811" s="305"/>
      <c r="AP811" s="305"/>
      <c r="AQ811" s="305"/>
      <c r="AR811" s="306"/>
    </row>
    <row r="812" spans="1:44" ht="38.25" customHeight="1" x14ac:dyDescent="0.2">
      <c r="A812" s="328" t="s">
        <v>1798</v>
      </c>
      <c r="B812" s="328"/>
      <c r="C812" s="320"/>
      <c r="D812" s="327" t="s">
        <v>2436</v>
      </c>
      <c r="E812" s="328" t="s">
        <v>113</v>
      </c>
      <c r="F812" s="328" t="s">
        <v>2423</v>
      </c>
      <c r="G812" s="415" t="s">
        <v>2424</v>
      </c>
      <c r="H812" s="415" t="s">
        <v>2435</v>
      </c>
      <c r="I812" s="379">
        <v>2307692.2999999998</v>
      </c>
      <c r="J812" s="321">
        <f>-K2724/0.0833333333333333</f>
        <v>0</v>
      </c>
      <c r="K812" s="321"/>
      <c r="L812" s="322">
        <v>43628</v>
      </c>
      <c r="M812" s="322">
        <v>43629</v>
      </c>
      <c r="N812" s="322">
        <v>44724</v>
      </c>
      <c r="O812" s="333">
        <f>YEAR(N812)</f>
        <v>2022</v>
      </c>
      <c r="P812" s="324">
        <f>MONTH(N812)</f>
        <v>6</v>
      </c>
      <c r="Q812" s="334" t="str">
        <f>IF(P812&gt;9,CONCATENATE(O812,P812),CONCATENATE(O812,"0",P812))</f>
        <v>202206</v>
      </c>
      <c r="R812" s="311" t="s">
        <v>278</v>
      </c>
      <c r="S812" s="326">
        <v>0.15</v>
      </c>
      <c r="T812" s="326">
        <v>0.16</v>
      </c>
      <c r="U812" s="415"/>
      <c r="V812" s="306"/>
      <c r="W812" s="305"/>
      <c r="X812" s="306"/>
      <c r="Y81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2" s="305"/>
      <c r="AA812" s="305"/>
      <c r="AB812" s="305"/>
      <c r="AC812" s="305"/>
      <c r="AD812" s="305"/>
      <c r="AE812" s="305"/>
      <c r="AF812" s="305"/>
      <c r="AG812" s="305"/>
      <c r="AH812" s="305"/>
      <c r="AI812" s="305"/>
      <c r="AJ812" s="305"/>
      <c r="AK812" s="305"/>
      <c r="AL812" s="305"/>
      <c r="AM812" s="305"/>
      <c r="AN812" s="305"/>
      <c r="AO812" s="305"/>
      <c r="AP812" s="305"/>
      <c r="AQ812" s="305"/>
      <c r="AR812" s="306"/>
    </row>
    <row r="813" spans="1:44" ht="15" customHeight="1" x14ac:dyDescent="0.2">
      <c r="A813" s="328" t="s">
        <v>1798</v>
      </c>
      <c r="B813" s="328"/>
      <c r="C813" s="320"/>
      <c r="D813" s="327" t="s">
        <v>2438</v>
      </c>
      <c r="E813" s="328" t="s">
        <v>113</v>
      </c>
      <c r="F813" s="328" t="s">
        <v>2423</v>
      </c>
      <c r="G813" s="415" t="s">
        <v>2424</v>
      </c>
      <c r="H813" s="415" t="s">
        <v>2437</v>
      </c>
      <c r="I813" s="379">
        <v>2307692.2999999998</v>
      </c>
      <c r="J813" s="321">
        <f>-K2725/0.0833333333333333</f>
        <v>0</v>
      </c>
      <c r="K813" s="321"/>
      <c r="L813" s="322">
        <v>43628</v>
      </c>
      <c r="M813" s="322">
        <v>43629</v>
      </c>
      <c r="N813" s="322">
        <v>44724</v>
      </c>
      <c r="O813" s="333">
        <f>YEAR(N813)</f>
        <v>2022</v>
      </c>
      <c r="P813" s="324">
        <f>MONTH(N813)</f>
        <v>6</v>
      </c>
      <c r="Q813" s="334" t="str">
        <f>IF(P813&gt;9,CONCATENATE(O813,P813),CONCATENATE(O813,"0",P813))</f>
        <v>202206</v>
      </c>
      <c r="R813" s="311" t="s">
        <v>278</v>
      </c>
      <c r="S813" s="326">
        <v>0.15</v>
      </c>
      <c r="T813" s="326">
        <v>0.16</v>
      </c>
      <c r="U813" s="415"/>
      <c r="V813" s="306"/>
      <c r="W813" s="305"/>
      <c r="X813" s="306"/>
      <c r="Y81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3" s="305"/>
      <c r="AA813" s="305"/>
      <c r="AB813" s="305"/>
      <c r="AC813" s="305"/>
      <c r="AD813" s="305"/>
      <c r="AE813" s="305"/>
      <c r="AF813" s="305"/>
      <c r="AG813" s="305"/>
      <c r="AH813" s="305"/>
      <c r="AI813" s="305"/>
      <c r="AJ813" s="305"/>
      <c r="AK813" s="305"/>
      <c r="AL813" s="305"/>
      <c r="AM813" s="305"/>
      <c r="AN813" s="305"/>
      <c r="AO813" s="305"/>
      <c r="AP813" s="305"/>
      <c r="AQ813" s="305"/>
      <c r="AR813" s="306"/>
    </row>
    <row r="814" spans="1:44" ht="43.5" customHeight="1" x14ac:dyDescent="0.2">
      <c r="A814" s="328" t="s">
        <v>1798</v>
      </c>
      <c r="B814" s="328"/>
      <c r="C814" s="320"/>
      <c r="D814" s="327" t="s">
        <v>2439</v>
      </c>
      <c r="E814" s="328" t="s">
        <v>113</v>
      </c>
      <c r="F814" s="328" t="s">
        <v>2423</v>
      </c>
      <c r="G814" s="415" t="s">
        <v>2424</v>
      </c>
      <c r="H814" s="415" t="s">
        <v>2229</v>
      </c>
      <c r="I814" s="379">
        <v>2307692.2999999998</v>
      </c>
      <c r="J814" s="321">
        <f>-K2726/0.0833333333333333</f>
        <v>0</v>
      </c>
      <c r="K814" s="321"/>
      <c r="L814" s="322">
        <v>43628</v>
      </c>
      <c r="M814" s="322">
        <v>43629</v>
      </c>
      <c r="N814" s="322">
        <v>44724</v>
      </c>
      <c r="O814" s="333">
        <f>YEAR(N814)</f>
        <v>2022</v>
      </c>
      <c r="P814" s="324">
        <f>MONTH(N814)</f>
        <v>6</v>
      </c>
      <c r="Q814" s="334" t="str">
        <f>IF(P814&gt;9,CONCATENATE(O814,P814),CONCATENATE(O814,"0",P814))</f>
        <v>202206</v>
      </c>
      <c r="R814" s="311" t="s">
        <v>278</v>
      </c>
      <c r="S814" s="326">
        <v>0.15</v>
      </c>
      <c r="T814" s="326">
        <v>0.16</v>
      </c>
      <c r="U814" s="415"/>
      <c r="V814" s="306"/>
      <c r="W814" s="305"/>
      <c r="X814" s="306"/>
      <c r="Y814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4" s="305"/>
      <c r="AA814" s="305"/>
      <c r="AB814" s="305"/>
      <c r="AC814" s="305"/>
      <c r="AD814" s="305"/>
      <c r="AE814" s="305"/>
      <c r="AF814" s="305"/>
      <c r="AG814" s="305"/>
      <c r="AH814" s="305"/>
      <c r="AI814" s="305"/>
      <c r="AJ814" s="305"/>
      <c r="AK814" s="305"/>
      <c r="AL814" s="305"/>
      <c r="AM814" s="305"/>
      <c r="AN814" s="305"/>
      <c r="AO814" s="305"/>
      <c r="AP814" s="305"/>
      <c r="AQ814" s="305"/>
      <c r="AR814" s="306"/>
    </row>
    <row r="815" spans="1:44" ht="43.5" customHeight="1" x14ac:dyDescent="0.2">
      <c r="A815" s="328" t="s">
        <v>1798</v>
      </c>
      <c r="B815" s="328"/>
      <c r="C815" s="320"/>
      <c r="D815" s="327" t="s">
        <v>2441</v>
      </c>
      <c r="E815" s="328" t="s">
        <v>113</v>
      </c>
      <c r="F815" s="328" t="s">
        <v>2423</v>
      </c>
      <c r="G815" s="415" t="s">
        <v>2424</v>
      </c>
      <c r="H815" s="415" t="s">
        <v>2440</v>
      </c>
      <c r="I815" s="379">
        <v>2307692.2999999998</v>
      </c>
      <c r="J815" s="321">
        <f>-K2724/0.0833333333333333</f>
        <v>0</v>
      </c>
      <c r="K815" s="321"/>
      <c r="L815" s="322">
        <v>43628</v>
      </c>
      <c r="M815" s="322">
        <v>43629</v>
      </c>
      <c r="N815" s="322">
        <v>44724</v>
      </c>
      <c r="O815" s="333">
        <f>YEAR(N815)</f>
        <v>2022</v>
      </c>
      <c r="P815" s="324">
        <f>MONTH(N815)</f>
        <v>6</v>
      </c>
      <c r="Q815" s="334" t="str">
        <f>IF(P815&gt;9,CONCATENATE(O815,P815),CONCATENATE(O815,"0",P815))</f>
        <v>202206</v>
      </c>
      <c r="R815" s="311" t="s">
        <v>278</v>
      </c>
      <c r="S815" s="326">
        <v>0.15</v>
      </c>
      <c r="T815" s="326">
        <v>0.16</v>
      </c>
      <c r="U815" s="415"/>
      <c r="V815" s="306"/>
      <c r="W815" s="305"/>
      <c r="X815" s="306"/>
      <c r="Y815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5" s="305"/>
      <c r="AA815" s="305"/>
      <c r="AB815" s="305"/>
      <c r="AC815" s="305"/>
      <c r="AD815" s="305"/>
      <c r="AE815" s="305"/>
      <c r="AF815" s="305"/>
      <c r="AG815" s="305"/>
      <c r="AH815" s="305"/>
      <c r="AI815" s="305"/>
      <c r="AJ815" s="305"/>
      <c r="AK815" s="305"/>
      <c r="AL815" s="305"/>
      <c r="AM815" s="305"/>
      <c r="AN815" s="305"/>
      <c r="AO815" s="305"/>
      <c r="AP815" s="305"/>
      <c r="AQ815" s="305"/>
      <c r="AR815" s="306"/>
    </row>
    <row r="816" spans="1:44" ht="43.5" customHeight="1" x14ac:dyDescent="0.2">
      <c r="A816" s="328" t="s">
        <v>1798</v>
      </c>
      <c r="B816" s="328"/>
      <c r="C816" s="320"/>
      <c r="D816" s="327" t="s">
        <v>2845</v>
      </c>
      <c r="E816" s="328" t="s">
        <v>113</v>
      </c>
      <c r="F816" s="328" t="s">
        <v>2423</v>
      </c>
      <c r="G816" s="415" t="s">
        <v>2424</v>
      </c>
      <c r="H816" s="415" t="s">
        <v>2442</v>
      </c>
      <c r="I816" s="379">
        <v>2307692.2999999998</v>
      </c>
      <c r="J816" s="321">
        <f>-K2728/0.0833333333333333</f>
        <v>0</v>
      </c>
      <c r="K816" s="321"/>
      <c r="L816" s="322">
        <v>43628</v>
      </c>
      <c r="M816" s="322">
        <v>43629</v>
      </c>
      <c r="N816" s="322">
        <v>44724</v>
      </c>
      <c r="O816" s="333">
        <f>YEAR(N816)</f>
        <v>2022</v>
      </c>
      <c r="P816" s="324">
        <f>MONTH(N816)</f>
        <v>6</v>
      </c>
      <c r="Q816" s="334" t="str">
        <f>IF(P816&gt;9,CONCATENATE(O816,P816),CONCATENATE(O816,"0",P816))</f>
        <v>202206</v>
      </c>
      <c r="R816" s="311" t="s">
        <v>278</v>
      </c>
      <c r="S816" s="326">
        <v>0.15</v>
      </c>
      <c r="T816" s="326">
        <v>0.16</v>
      </c>
      <c r="U816" s="415"/>
      <c r="V816" s="306"/>
      <c r="W816" s="305"/>
      <c r="X816" s="306"/>
      <c r="Y816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6" s="305"/>
      <c r="AA816" s="305"/>
      <c r="AB816" s="305"/>
      <c r="AC816" s="305"/>
      <c r="AD816" s="305"/>
      <c r="AE816" s="305"/>
      <c r="AF816" s="305"/>
      <c r="AG816" s="305"/>
      <c r="AH816" s="305"/>
      <c r="AI816" s="305"/>
      <c r="AJ816" s="305"/>
      <c r="AK816" s="305"/>
      <c r="AL816" s="305"/>
      <c r="AM816" s="305"/>
      <c r="AN816" s="305"/>
      <c r="AO816" s="305"/>
      <c r="AP816" s="305"/>
      <c r="AQ816" s="305"/>
      <c r="AR816" s="306"/>
    </row>
    <row r="817" spans="1:44" ht="43.5" customHeight="1" x14ac:dyDescent="0.2">
      <c r="A817" s="328" t="s">
        <v>1798</v>
      </c>
      <c r="B817" s="328"/>
      <c r="C817" s="320"/>
      <c r="D817" s="327" t="s">
        <v>2444</v>
      </c>
      <c r="E817" s="328" t="s">
        <v>113</v>
      </c>
      <c r="F817" s="328" t="s">
        <v>2423</v>
      </c>
      <c r="G817" s="415" t="s">
        <v>2424</v>
      </c>
      <c r="H817" s="415" t="s">
        <v>2443</v>
      </c>
      <c r="I817" s="379">
        <v>2307692.2999999998</v>
      </c>
      <c r="J817" s="321">
        <f>-K2729/0.0833333333333333</f>
        <v>0</v>
      </c>
      <c r="K817" s="321"/>
      <c r="L817" s="322">
        <v>43628</v>
      </c>
      <c r="M817" s="322">
        <v>43629</v>
      </c>
      <c r="N817" s="322">
        <v>44724</v>
      </c>
      <c r="O817" s="333">
        <f>YEAR(N817)</f>
        <v>2022</v>
      </c>
      <c r="P817" s="324">
        <f>MONTH(N817)</f>
        <v>6</v>
      </c>
      <c r="Q817" s="334" t="str">
        <f>IF(P817&gt;9,CONCATENATE(O817,P817),CONCATENATE(O817,"0",P817))</f>
        <v>202206</v>
      </c>
      <c r="R817" s="311" t="s">
        <v>278</v>
      </c>
      <c r="S817" s="326">
        <v>0.15</v>
      </c>
      <c r="T817" s="326">
        <v>0.16</v>
      </c>
      <c r="U817" s="415"/>
      <c r="V817" s="306"/>
      <c r="W817" s="305"/>
      <c r="X817" s="306"/>
      <c r="Y817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7" s="305"/>
      <c r="AA817" s="305"/>
      <c r="AB817" s="305"/>
      <c r="AC817" s="305"/>
      <c r="AD817" s="305"/>
      <c r="AE817" s="305"/>
      <c r="AF817" s="305"/>
      <c r="AG817" s="305"/>
      <c r="AH817" s="305"/>
      <c r="AI817" s="305"/>
      <c r="AJ817" s="305"/>
      <c r="AK817" s="305"/>
      <c r="AL817" s="305"/>
      <c r="AM817" s="305"/>
      <c r="AN817" s="305"/>
      <c r="AO817" s="305"/>
      <c r="AP817" s="305"/>
      <c r="AQ817" s="305"/>
      <c r="AR817" s="306"/>
    </row>
    <row r="818" spans="1:44" ht="43.5" customHeight="1" x14ac:dyDescent="0.2">
      <c r="A818" s="328" t="s">
        <v>1798</v>
      </c>
      <c r="B818" s="328"/>
      <c r="C818" s="320"/>
      <c r="D818" s="327" t="s">
        <v>2446</v>
      </c>
      <c r="E818" s="328" t="s">
        <v>113</v>
      </c>
      <c r="F818" s="328" t="s">
        <v>2423</v>
      </c>
      <c r="G818" s="415" t="s">
        <v>2424</v>
      </c>
      <c r="H818" s="415" t="s">
        <v>2445</v>
      </c>
      <c r="I818" s="379">
        <v>2307692.2999999998</v>
      </c>
      <c r="J818" s="321">
        <f>-K2730/0.0833333333333333</f>
        <v>0</v>
      </c>
      <c r="K818" s="321"/>
      <c r="L818" s="322">
        <v>43628</v>
      </c>
      <c r="M818" s="322">
        <v>43629</v>
      </c>
      <c r="N818" s="322">
        <v>44724</v>
      </c>
      <c r="O818" s="333">
        <f>YEAR(N818)</f>
        <v>2022</v>
      </c>
      <c r="P818" s="324">
        <f>MONTH(N818)</f>
        <v>6</v>
      </c>
      <c r="Q818" s="334" t="str">
        <f>IF(P818&gt;9,CONCATENATE(O818,P818),CONCATENATE(O818,"0",P818))</f>
        <v>202206</v>
      </c>
      <c r="R818" s="311" t="s">
        <v>278</v>
      </c>
      <c r="S818" s="326">
        <v>0.15</v>
      </c>
      <c r="T818" s="326">
        <v>0.16</v>
      </c>
      <c r="U818" s="415"/>
      <c r="V818" s="306"/>
      <c r="W818" s="305"/>
      <c r="X818" s="306"/>
      <c r="Y818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8" s="305"/>
      <c r="AA818" s="305"/>
      <c r="AB818" s="305"/>
      <c r="AC818" s="305"/>
      <c r="AD818" s="305"/>
      <c r="AE818" s="305"/>
      <c r="AF818" s="305"/>
      <c r="AG818" s="305"/>
      <c r="AH818" s="305"/>
      <c r="AI818" s="305"/>
      <c r="AJ818" s="305"/>
      <c r="AK818" s="305"/>
      <c r="AL818" s="305"/>
      <c r="AM818" s="305"/>
      <c r="AN818" s="305"/>
      <c r="AO818" s="305"/>
      <c r="AP818" s="305"/>
      <c r="AQ818" s="305"/>
      <c r="AR818" s="306"/>
    </row>
    <row r="819" spans="1:44" ht="43.5" customHeight="1" x14ac:dyDescent="0.2">
      <c r="A819" s="329" t="s">
        <v>1798</v>
      </c>
      <c r="B819" s="328"/>
      <c r="C819" s="320"/>
      <c r="D819" s="327" t="s">
        <v>602</v>
      </c>
      <c r="E819" s="329" t="s">
        <v>126</v>
      </c>
      <c r="F819" s="312" t="s">
        <v>1661</v>
      </c>
      <c r="G819" s="415" t="s">
        <v>1190</v>
      </c>
      <c r="H819" s="415" t="s">
        <v>1191</v>
      </c>
      <c r="I819" s="383">
        <v>8818614.6500000004</v>
      </c>
      <c r="J819" s="335">
        <f>-K2530/0.0833333333333333</f>
        <v>0</v>
      </c>
      <c r="K819" s="335"/>
      <c r="L819" s="322">
        <v>43005</v>
      </c>
      <c r="M819" s="318">
        <v>43011</v>
      </c>
      <c r="N819" s="323">
        <v>44836</v>
      </c>
      <c r="O819" s="324">
        <f>YEAR(N819)</f>
        <v>2022</v>
      </c>
      <c r="P819" s="324">
        <f>MONTH(N819)</f>
        <v>10</v>
      </c>
      <c r="Q819" s="325" t="str">
        <f>IF(P819&gt;9,CONCATENATE(O819,P819),CONCATENATE(O819,"0",P819))</f>
        <v>202210</v>
      </c>
      <c r="R819" s="311" t="s">
        <v>971</v>
      </c>
      <c r="S819" s="326">
        <v>0.03</v>
      </c>
      <c r="T819" s="326">
        <v>0.02</v>
      </c>
      <c r="U819" s="423"/>
      <c r="V819" s="305"/>
      <c r="W819" s="305"/>
      <c r="X819" s="305"/>
      <c r="Y819" s="32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9" s="305"/>
      <c r="AA819" s="305"/>
      <c r="AB819" s="305"/>
      <c r="AC819" s="305"/>
      <c r="AD819" s="305"/>
      <c r="AE819" s="305"/>
      <c r="AF819" s="305"/>
      <c r="AG819" s="305"/>
      <c r="AH819" s="305"/>
      <c r="AI819" s="305"/>
      <c r="AJ819" s="305"/>
      <c r="AK819" s="305"/>
      <c r="AL819" s="305"/>
      <c r="AM819" s="305"/>
      <c r="AN819" s="305"/>
      <c r="AO819" s="305"/>
      <c r="AP819" s="305"/>
      <c r="AQ819" s="305"/>
      <c r="AR819" s="306"/>
    </row>
    <row r="820" spans="1:44" ht="43.5" customHeight="1" x14ac:dyDescent="0.2">
      <c r="A820" s="328" t="s">
        <v>1798</v>
      </c>
      <c r="B820" s="328"/>
      <c r="C820" s="320"/>
      <c r="D820" s="328" t="s">
        <v>1702</v>
      </c>
      <c r="E820" s="328" t="s">
        <v>115</v>
      </c>
      <c r="F820" s="312" t="s">
        <v>857</v>
      </c>
      <c r="G820" s="415" t="s">
        <v>1703</v>
      </c>
      <c r="H820" s="431" t="s">
        <v>556</v>
      </c>
      <c r="I820" s="379">
        <v>1370000</v>
      </c>
      <c r="J820" s="321">
        <f>-K2493/0.0833333333333333</f>
        <v>0</v>
      </c>
      <c r="K820" s="321"/>
      <c r="L820" s="322">
        <v>43621</v>
      </c>
      <c r="M820" s="322">
        <v>43579</v>
      </c>
      <c r="N820" s="323" t="s">
        <v>2536</v>
      </c>
      <c r="O820" s="324" t="e">
        <f>YEAR(N820)</f>
        <v>#VALUE!</v>
      </c>
      <c r="P820" s="324" t="e">
        <f>MONTH(N820)</f>
        <v>#VALUE!</v>
      </c>
      <c r="Q820" s="325" t="e">
        <f>IF(P820&gt;9,CONCATENATE(O820,P820),CONCATENATE(O820,"0",P820))</f>
        <v>#VALUE!</v>
      </c>
      <c r="R820" s="311" t="s">
        <v>179</v>
      </c>
      <c r="S820" s="326">
        <v>0.27</v>
      </c>
      <c r="T820" s="326">
        <v>0.09</v>
      </c>
      <c r="U820" s="423"/>
      <c r="V820" s="305"/>
      <c r="W820" s="305"/>
      <c r="X820" s="305"/>
      <c r="Y82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0" s="305"/>
      <c r="AA820" s="305"/>
      <c r="AB820" s="305"/>
      <c r="AC820" s="305"/>
      <c r="AD820" s="305"/>
      <c r="AE820" s="305"/>
      <c r="AF820" s="305"/>
      <c r="AG820" s="305"/>
      <c r="AH820" s="305"/>
      <c r="AI820" s="305"/>
      <c r="AJ820" s="305"/>
      <c r="AK820" s="305"/>
      <c r="AL820" s="305"/>
      <c r="AM820" s="305"/>
      <c r="AN820" s="305"/>
      <c r="AO820" s="305"/>
      <c r="AP820" s="305"/>
      <c r="AQ820" s="305"/>
      <c r="AR820" s="306"/>
    </row>
    <row r="821" spans="1:44" ht="43.5" customHeight="1" x14ac:dyDescent="0.2">
      <c r="A821" s="328"/>
      <c r="B821" s="328"/>
      <c r="C821" s="320"/>
      <c r="D821" s="328"/>
      <c r="E821" s="329"/>
      <c r="F821" s="317"/>
      <c r="G821" s="423"/>
      <c r="H821" s="423"/>
      <c r="I821" s="383"/>
      <c r="J821" s="335">
        <f>-K2399/0.0833333333333333</f>
        <v>0</v>
      </c>
      <c r="K821" s="335"/>
      <c r="L821" s="318"/>
      <c r="M821" s="318"/>
      <c r="N821" s="318"/>
      <c r="O821" s="336">
        <f>YEAR(N821)</f>
        <v>1900</v>
      </c>
      <c r="P821" s="324">
        <f>MONTH(N821)</f>
        <v>1</v>
      </c>
      <c r="Q821" s="337" t="str">
        <f>IF(P821&gt;9,CONCATENATE(O821,P821),CONCATENATE(O821,"0",P821))</f>
        <v>190001</v>
      </c>
      <c r="R821" s="311"/>
      <c r="S821" s="338"/>
      <c r="T821" s="338"/>
      <c r="U821" s="415"/>
      <c r="V821" s="306"/>
      <c r="W821" s="305"/>
      <c r="X821" s="306"/>
      <c r="Y821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1" s="352"/>
      <c r="AA821" s="306"/>
      <c r="AB821" s="306"/>
      <c r="AC821" s="306"/>
      <c r="AD821" s="306"/>
      <c r="AE821" s="306"/>
      <c r="AF821" s="306"/>
      <c r="AG821" s="306"/>
      <c r="AH821" s="306"/>
      <c r="AI821" s="306"/>
      <c r="AJ821" s="306"/>
      <c r="AK821" s="306"/>
      <c r="AL821" s="306"/>
      <c r="AM821" s="306"/>
      <c r="AN821" s="306"/>
      <c r="AO821" s="306"/>
      <c r="AP821" s="306"/>
      <c r="AQ821" s="306"/>
      <c r="AR821" s="305"/>
    </row>
    <row r="822" spans="1:44" ht="43.5" customHeight="1" x14ac:dyDescent="0.2">
      <c r="A822" s="328"/>
      <c r="B822" s="328"/>
      <c r="C822" s="320"/>
      <c r="D822" s="328"/>
      <c r="E822" s="328"/>
      <c r="F822" s="312"/>
      <c r="G822" s="415"/>
      <c r="H822" s="415"/>
      <c r="I822" s="379"/>
      <c r="J822" s="321">
        <f>-K2623/0.0833333333333333</f>
        <v>0</v>
      </c>
      <c r="K822" s="321"/>
      <c r="L822" s="322"/>
      <c r="M822" s="322"/>
      <c r="N822" s="322"/>
      <c r="O822" s="333">
        <f>YEAR(N822)</f>
        <v>1900</v>
      </c>
      <c r="P822" s="374">
        <f>MONTH(N822)</f>
        <v>1</v>
      </c>
      <c r="Q822" s="334" t="str">
        <f>IF(P822&gt;9,CONCATENATE(O822,P822),CONCATENATE(O822,"0",P822))</f>
        <v>190001</v>
      </c>
      <c r="R822" s="311"/>
      <c r="S822" s="326"/>
      <c r="T822" s="326"/>
      <c r="U822" s="415"/>
      <c r="V822" s="306"/>
      <c r="W822" s="306"/>
      <c r="X822" s="352"/>
      <c r="Y822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2" s="352"/>
      <c r="AA822" s="306"/>
      <c r="AB822" s="306"/>
      <c r="AC822" s="306"/>
      <c r="AD822" s="306"/>
      <c r="AE822" s="306"/>
      <c r="AF822" s="306"/>
      <c r="AG822" s="306"/>
      <c r="AH822" s="306"/>
      <c r="AI822" s="306"/>
      <c r="AJ822" s="306"/>
      <c r="AK822" s="306"/>
      <c r="AL822" s="306"/>
      <c r="AM822" s="306"/>
      <c r="AN822" s="306"/>
      <c r="AO822" s="306"/>
      <c r="AP822" s="306"/>
      <c r="AQ822" s="306"/>
      <c r="AR822" s="306"/>
    </row>
    <row r="823" spans="1:44" ht="43.5" customHeight="1" x14ac:dyDescent="0.2">
      <c r="A823" s="328"/>
      <c r="B823" s="328"/>
      <c r="C823" s="320"/>
      <c r="D823" s="328"/>
      <c r="E823" s="328"/>
      <c r="F823" s="312"/>
      <c r="G823" s="415"/>
      <c r="H823" s="415"/>
      <c r="I823" s="379"/>
      <c r="J823" s="321">
        <f>-K2624/0.0833333333333333</f>
        <v>0</v>
      </c>
      <c r="K823" s="321"/>
      <c r="L823" s="322"/>
      <c r="M823" s="322"/>
      <c r="N823" s="322"/>
      <c r="O823" s="333">
        <f>YEAR(N823)</f>
        <v>1900</v>
      </c>
      <c r="P823" s="374">
        <f>MONTH(N823)</f>
        <v>1</v>
      </c>
      <c r="Q823" s="334" t="str">
        <f>IF(P823&gt;9,CONCATENATE(O823,P823),CONCATENATE(O823,"0",P823))</f>
        <v>190001</v>
      </c>
      <c r="R823" s="311"/>
      <c r="S823" s="326"/>
      <c r="T823" s="326"/>
      <c r="U823" s="415"/>
      <c r="V823" s="306"/>
      <c r="W823" s="306"/>
      <c r="X823" s="352"/>
      <c r="Y823" s="32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3" s="352"/>
      <c r="AA823" s="306"/>
      <c r="AB823" s="306"/>
      <c r="AC823" s="306"/>
      <c r="AD823" s="306"/>
      <c r="AE823" s="306"/>
      <c r="AF823" s="306"/>
      <c r="AG823" s="306"/>
      <c r="AH823" s="306"/>
      <c r="AI823" s="306"/>
      <c r="AJ823" s="306"/>
      <c r="AK823" s="306"/>
      <c r="AL823" s="306"/>
      <c r="AM823" s="306"/>
      <c r="AN823" s="306"/>
      <c r="AO823" s="306"/>
      <c r="AP823" s="306"/>
      <c r="AQ823" s="306"/>
      <c r="AR823" s="306"/>
    </row>
  </sheetData>
  <sheetProtection formatCells="0" formatColumns="0" formatRows="0" insertColumns="0" insertRows="0" insertHyperlinks="0" deleteColumns="0" deleteRows="0" sort="0" autoFilter="0" pivotTables="0"/>
  <sortState ref="A2">
    <sortCondition ref="A2"/>
  </sortState>
  <phoneticPr fontId="14" type="noConversion"/>
  <conditionalFormatting sqref="C553:C555 C560:C568 C550 C332:C336 C473:C479 C100:C101 C618:C624 C522:C548 C570:C602 C280:C330 C696:C710 C433:C468 C604:C615 C166:C184 C103:C108 C250:C278 C483:C520 C712:C802 C187:C248 C626:C694 C339:C425 C110:C161 C4:C84">
    <cfRule type="cellIs" dxfId="101" priority="550" operator="equal">
      <formula>"Red"</formula>
    </cfRule>
    <cfRule type="cellIs" dxfId="100" priority="551" operator="equal">
      <formula>"Yellow"</formula>
    </cfRule>
    <cfRule type="cellIs" dxfId="99" priority="552" operator="equal">
      <formula>"Green"</formula>
    </cfRule>
  </conditionalFormatting>
  <conditionalFormatting sqref="C109">
    <cfRule type="cellIs" dxfId="98" priority="370" operator="equal">
      <formula>"Red"</formula>
    </cfRule>
    <cfRule type="cellIs" dxfId="97" priority="371" operator="equal">
      <formula>"Yellow"</formula>
    </cfRule>
    <cfRule type="cellIs" dxfId="96" priority="372" operator="equal">
      <formula>"Green"</formula>
    </cfRule>
  </conditionalFormatting>
  <conditionalFormatting sqref="C279">
    <cfRule type="cellIs" dxfId="95" priority="346" operator="equal">
      <formula>"Red"</formula>
    </cfRule>
    <cfRule type="cellIs" dxfId="94" priority="347" operator="equal">
      <formula>"Yellow"</formula>
    </cfRule>
    <cfRule type="cellIs" dxfId="93" priority="348" operator="equal">
      <formula>"Green"</formula>
    </cfRule>
  </conditionalFormatting>
  <conditionalFormatting sqref="C249">
    <cfRule type="cellIs" dxfId="92" priority="334" operator="equal">
      <formula>"Red"</formula>
    </cfRule>
    <cfRule type="cellIs" dxfId="91" priority="335" operator="equal">
      <formula>"Yellow"</formula>
    </cfRule>
    <cfRule type="cellIs" dxfId="90" priority="336" operator="equal">
      <formula>"Green"</formula>
    </cfRule>
  </conditionalFormatting>
  <conditionalFormatting sqref="C102">
    <cfRule type="cellIs" dxfId="89" priority="322" operator="equal">
      <formula>"Red"</formula>
    </cfRule>
    <cfRule type="cellIs" dxfId="88" priority="323" operator="equal">
      <formula>"Yellow"</formula>
    </cfRule>
    <cfRule type="cellIs" dxfId="87" priority="324" operator="equal">
      <formula>"Green"</formula>
    </cfRule>
  </conditionalFormatting>
  <conditionalFormatting sqref="C96:C98">
    <cfRule type="cellIs" dxfId="86" priority="325" operator="equal">
      <formula>"Red"</formula>
    </cfRule>
    <cfRule type="cellIs" dxfId="85" priority="326" operator="equal">
      <formula>"Yellow"</formula>
    </cfRule>
    <cfRule type="cellIs" dxfId="84" priority="327" operator="equal">
      <formula>"Green"</formula>
    </cfRule>
  </conditionalFormatting>
  <conditionalFormatting sqref="C99">
    <cfRule type="cellIs" dxfId="83" priority="277" operator="equal">
      <formula>"Red"</formula>
    </cfRule>
    <cfRule type="cellIs" dxfId="82" priority="278" operator="equal">
      <formula>"Yellow"</formula>
    </cfRule>
    <cfRule type="cellIs" dxfId="81" priority="279" operator="equal">
      <formula>"Green"</formula>
    </cfRule>
  </conditionalFormatting>
  <conditionalFormatting sqref="C338">
    <cfRule type="cellIs" dxfId="80" priority="259" operator="equal">
      <formula>"Red"</formula>
    </cfRule>
    <cfRule type="cellIs" dxfId="79" priority="260" operator="equal">
      <formula>"Yellow"</formula>
    </cfRule>
    <cfRule type="cellIs" dxfId="78" priority="261" operator="equal">
      <formula>"Green"</formula>
    </cfRule>
  </conditionalFormatting>
  <conditionalFormatting sqref="C337">
    <cfRule type="cellIs" dxfId="77" priority="262" operator="equal">
      <formula>"Red"</formula>
    </cfRule>
    <cfRule type="cellIs" dxfId="76" priority="263" operator="equal">
      <formula>"Yellow"</formula>
    </cfRule>
    <cfRule type="cellIs" dxfId="75" priority="264" operator="equal">
      <formula>"Green"</formula>
    </cfRule>
  </conditionalFormatting>
  <conditionalFormatting sqref="C85:C95">
    <cfRule type="cellIs" dxfId="74" priority="250" operator="equal">
      <formula>"Red"</formula>
    </cfRule>
    <cfRule type="cellIs" dxfId="73" priority="251" operator="equal">
      <formula>"Yellow"</formula>
    </cfRule>
    <cfRule type="cellIs" dxfId="72" priority="252" operator="equal">
      <formula>"Green"</formula>
    </cfRule>
  </conditionalFormatting>
  <conditionalFormatting sqref="C163">
    <cfRule type="cellIs" dxfId="71" priority="238" operator="equal">
      <formula>"Red"</formula>
    </cfRule>
    <cfRule type="cellIs" dxfId="70" priority="239" operator="equal">
      <formula>"Yellow"</formula>
    </cfRule>
    <cfRule type="cellIs" dxfId="69" priority="240" operator="equal">
      <formula>"Green"</formula>
    </cfRule>
  </conditionalFormatting>
  <conditionalFormatting sqref="C164">
    <cfRule type="cellIs" dxfId="68" priority="235" operator="equal">
      <formula>"Red"</formula>
    </cfRule>
    <cfRule type="cellIs" dxfId="67" priority="236" operator="equal">
      <formula>"Yellow"</formula>
    </cfRule>
    <cfRule type="cellIs" dxfId="66" priority="237" operator="equal">
      <formula>"Green"</formula>
    </cfRule>
  </conditionalFormatting>
  <conditionalFormatting sqref="C165">
    <cfRule type="cellIs" dxfId="65" priority="232" operator="equal">
      <formula>"Red"</formula>
    </cfRule>
    <cfRule type="cellIs" dxfId="64" priority="233" operator="equal">
      <formula>"Yellow"</formula>
    </cfRule>
    <cfRule type="cellIs" dxfId="63" priority="234" operator="equal">
      <formula>"Green"</formula>
    </cfRule>
  </conditionalFormatting>
  <conditionalFormatting sqref="C185">
    <cfRule type="cellIs" dxfId="62" priority="226" operator="equal">
      <formula>"Red"</formula>
    </cfRule>
    <cfRule type="cellIs" dxfId="61" priority="227" operator="equal">
      <formula>"Yellow"</formula>
    </cfRule>
    <cfRule type="cellIs" dxfId="60" priority="228" operator="equal">
      <formula>"Green"</formula>
    </cfRule>
  </conditionalFormatting>
  <conditionalFormatting sqref="C551:C552">
    <cfRule type="cellIs" dxfId="59" priority="220" operator="equal">
      <formula>"Red"</formula>
    </cfRule>
    <cfRule type="cellIs" dxfId="58" priority="221" operator="equal">
      <formula>"Yellow"</formula>
    </cfRule>
    <cfRule type="cellIs" dxfId="57" priority="222" operator="equal">
      <formula>"Green"</formula>
    </cfRule>
  </conditionalFormatting>
  <conditionalFormatting sqref="C556:C559">
    <cfRule type="cellIs" dxfId="56" priority="217" operator="equal">
      <formula>"Red"</formula>
    </cfRule>
    <cfRule type="cellIs" dxfId="55" priority="218" operator="equal">
      <formula>"Yellow"</formula>
    </cfRule>
    <cfRule type="cellIs" dxfId="54" priority="219" operator="equal">
      <formula>"Green"</formula>
    </cfRule>
  </conditionalFormatting>
  <conditionalFormatting sqref="C549">
    <cfRule type="cellIs" dxfId="53" priority="214" operator="equal">
      <formula>"Red"</formula>
    </cfRule>
    <cfRule type="cellIs" dxfId="52" priority="215" operator="equal">
      <formula>"Yellow"</formula>
    </cfRule>
    <cfRule type="cellIs" dxfId="51" priority="216" operator="equal">
      <formula>"Green"</formula>
    </cfRule>
  </conditionalFormatting>
  <conditionalFormatting sqref="C616:C617">
    <cfRule type="cellIs" dxfId="50" priority="193" operator="equal">
      <formula>"Red"</formula>
    </cfRule>
    <cfRule type="cellIs" dxfId="49" priority="194" operator="equal">
      <formula>"Yellow"</formula>
    </cfRule>
    <cfRule type="cellIs" dxfId="48" priority="195" operator="equal">
      <formula>"Green"</formula>
    </cfRule>
  </conditionalFormatting>
  <conditionalFormatting sqref="C331">
    <cfRule type="cellIs" dxfId="47" priority="187" operator="equal">
      <formula>"Red"</formula>
    </cfRule>
    <cfRule type="cellIs" dxfId="46" priority="188" operator="equal">
      <formula>"Yellow"</formula>
    </cfRule>
    <cfRule type="cellIs" dxfId="45" priority="189" operator="equal">
      <formula>"Green"</formula>
    </cfRule>
  </conditionalFormatting>
  <conditionalFormatting sqref="C521">
    <cfRule type="cellIs" dxfId="44" priority="178" operator="equal">
      <formula>"Red"</formula>
    </cfRule>
    <cfRule type="cellIs" dxfId="43" priority="179" operator="equal">
      <formula>"Yellow"</formula>
    </cfRule>
    <cfRule type="cellIs" dxfId="42" priority="180" operator="equal">
      <formula>"Green"</formula>
    </cfRule>
  </conditionalFormatting>
  <conditionalFormatting sqref="C469:C472">
    <cfRule type="cellIs" dxfId="41" priority="166" operator="equal">
      <formula>"Red"</formula>
    </cfRule>
    <cfRule type="cellIs" dxfId="40" priority="167" operator="equal">
      <formula>"Yellow"</formula>
    </cfRule>
    <cfRule type="cellIs" dxfId="39" priority="168" operator="equal">
      <formula>"Green"</formula>
    </cfRule>
  </conditionalFormatting>
  <conditionalFormatting sqref="C480">
    <cfRule type="cellIs" dxfId="38" priority="94" operator="equal">
      <formula>"Red"</formula>
    </cfRule>
    <cfRule type="cellIs" dxfId="37" priority="95" operator="equal">
      <formula>"Yellow"</formula>
    </cfRule>
    <cfRule type="cellIs" dxfId="36" priority="96" operator="equal">
      <formula>"Green"</formula>
    </cfRule>
  </conditionalFormatting>
  <conditionalFormatting sqref="C482">
    <cfRule type="cellIs" dxfId="35" priority="88" operator="equal">
      <formula>"Red"</formula>
    </cfRule>
    <cfRule type="cellIs" dxfId="34" priority="89" operator="equal">
      <formula>"Yellow"</formula>
    </cfRule>
    <cfRule type="cellIs" dxfId="33" priority="90" operator="equal">
      <formula>"Green"</formula>
    </cfRule>
  </conditionalFormatting>
  <conditionalFormatting sqref="C426:C428">
    <cfRule type="cellIs" dxfId="32" priority="67" operator="equal">
      <formula>"Red"</formula>
    </cfRule>
    <cfRule type="cellIs" dxfId="31" priority="68" operator="equal">
      <formula>"Yellow"</formula>
    </cfRule>
    <cfRule type="cellIs" dxfId="30" priority="69" operator="equal">
      <formula>"Green"</formula>
    </cfRule>
  </conditionalFormatting>
  <conditionalFormatting sqref="C432">
    <cfRule type="cellIs" dxfId="29" priority="64" operator="equal">
      <formula>"Red"</formula>
    </cfRule>
    <cfRule type="cellIs" dxfId="28" priority="65" operator="equal">
      <formula>"Yellow"</formula>
    </cfRule>
    <cfRule type="cellIs" dxfId="27" priority="66" operator="equal">
      <formula>"Green"</formula>
    </cfRule>
  </conditionalFormatting>
  <conditionalFormatting sqref="C429:C431">
    <cfRule type="cellIs" dxfId="26" priority="61" operator="equal">
      <formula>"Red"</formula>
    </cfRule>
    <cfRule type="cellIs" dxfId="25" priority="62" operator="equal">
      <formula>"Yellow"</formula>
    </cfRule>
    <cfRule type="cellIs" dxfId="24" priority="63" operator="equal">
      <formula>"Green"</formula>
    </cfRule>
  </conditionalFormatting>
  <conditionalFormatting sqref="C481">
    <cfRule type="cellIs" dxfId="23" priority="55" operator="equal">
      <formula>"Red"</formula>
    </cfRule>
    <cfRule type="cellIs" dxfId="22" priority="56" operator="equal">
      <formula>"Yellow"</formula>
    </cfRule>
    <cfRule type="cellIs" dxfId="21" priority="57" operator="equal">
      <formula>"Green"</formula>
    </cfRule>
  </conditionalFormatting>
  <conditionalFormatting sqref="C569">
    <cfRule type="cellIs" dxfId="20" priority="52" operator="equal">
      <formula>"Red"</formula>
    </cfRule>
    <cfRule type="cellIs" dxfId="19" priority="53" operator="equal">
      <formula>"Yellow"</formula>
    </cfRule>
    <cfRule type="cellIs" dxfId="18" priority="54" operator="equal">
      <formula>"Green"</formula>
    </cfRule>
  </conditionalFormatting>
  <conditionalFormatting sqref="C162">
    <cfRule type="cellIs" dxfId="17" priority="28" operator="equal">
      <formula>"Red"</formula>
    </cfRule>
    <cfRule type="cellIs" dxfId="16" priority="29" operator="equal">
      <formula>"Yellow"</formula>
    </cfRule>
    <cfRule type="cellIs" dxfId="15" priority="30" operator="equal">
      <formula>"Green"</formula>
    </cfRule>
  </conditionalFormatting>
  <conditionalFormatting sqref="C803">
    <cfRule type="cellIs" dxfId="14" priority="19" operator="equal">
      <formula>"Red"</formula>
    </cfRule>
    <cfRule type="cellIs" dxfId="13" priority="20" operator="equal">
      <formula>"Yellow"</formula>
    </cfRule>
    <cfRule type="cellIs" dxfId="12" priority="21" operator="equal">
      <formula>"Green"</formula>
    </cfRule>
  </conditionalFormatting>
  <conditionalFormatting sqref="C804">
    <cfRule type="cellIs" dxfId="11" priority="16" operator="equal">
      <formula>"Red"</formula>
    </cfRule>
    <cfRule type="cellIs" dxfId="10" priority="17" operator="equal">
      <formula>"Yellow"</formula>
    </cfRule>
    <cfRule type="cellIs" dxfId="9" priority="18" operator="equal">
      <formula>"Green"</formula>
    </cfRule>
  </conditionalFormatting>
  <conditionalFormatting sqref="C695">
    <cfRule type="cellIs" dxfId="8" priority="10" operator="equal">
      <formula>"Red"</formula>
    </cfRule>
    <cfRule type="cellIs" dxfId="7" priority="11" operator="equal">
      <formula>"Yellow"</formula>
    </cfRule>
    <cfRule type="cellIs" dxfId="6" priority="12" operator="equal">
      <formula>"Green"</formula>
    </cfRule>
  </conditionalFormatting>
  <conditionalFormatting sqref="C711">
    <cfRule type="cellIs" dxfId="5" priority="4" operator="equal">
      <formula>"Red"</formula>
    </cfRule>
    <cfRule type="cellIs" dxfId="4" priority="5" operator="equal">
      <formula>"Yellow"</formula>
    </cfRule>
    <cfRule type="cellIs" dxfId="3" priority="6" operator="equal">
      <formula>"Green"</formula>
    </cfRule>
  </conditionalFormatting>
  <conditionalFormatting sqref="C186">
    <cfRule type="cellIs" dxfId="2" priority="1" operator="equal">
      <formula>"Red"</formula>
    </cfRule>
    <cfRule type="cellIs" dxfId="1" priority="2" operator="equal">
      <formula>"Yellow"</formula>
    </cfRule>
    <cfRule type="cellIs" dxfId="0" priority="3" operator="equal">
      <formula>"Green"</formula>
    </cfRule>
  </conditionalFormatting>
  <printOptions horizontalCentered="1" verticalCentered="1" gridLines="1"/>
  <pageMargins left="0.5" right="0.5" top="0" bottom="0.5" header="0" footer="0.25"/>
  <pageSetup paperSize="17" fitToHeight="0" orientation="landscape" copies="2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2"/>
  <sheetViews>
    <sheetView view="pageBreakPreview" zoomScale="60" zoomScaleNormal="100" workbookViewId="0">
      <pane xSplit="1" ySplit="2" topLeftCell="HX73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T98"/>
    </sheetView>
  </sheetViews>
  <sheetFormatPr defaultColWidth="9.140625" defaultRowHeight="15" x14ac:dyDescent="0.2"/>
  <cols>
    <col min="1" max="1" width="14.7109375" style="213" customWidth="1"/>
    <col min="2" max="2" width="13.42578125" style="214" bestFit="1" customWidth="1"/>
    <col min="3" max="3" width="12" style="214" customWidth="1"/>
    <col min="4" max="4" width="19.140625" style="214" customWidth="1"/>
    <col min="5" max="5" width="55.28515625" style="214" bestFit="1" customWidth="1"/>
    <col min="6" max="6" width="37.140625" style="214" bestFit="1" customWidth="1"/>
    <col min="7" max="7" width="23" style="214" customWidth="1"/>
    <col min="8" max="8" width="12.5703125" style="214" bestFit="1" customWidth="1"/>
    <col min="9" max="9" width="12.85546875" style="214" customWidth="1"/>
    <col min="10" max="10" width="11.140625" style="214" bestFit="1" customWidth="1"/>
    <col min="11" max="11" width="16.7109375" style="213" bestFit="1" customWidth="1"/>
    <col min="12" max="12" width="6.42578125" style="213" customWidth="1"/>
    <col min="13" max="13" width="7.140625" style="213" customWidth="1"/>
    <col min="14" max="14" width="12.140625" style="224" customWidth="1"/>
    <col min="15" max="15" width="13.28515625" style="229" customWidth="1"/>
    <col min="16" max="16" width="10.7109375" style="213" customWidth="1"/>
    <col min="17" max="17" width="9.140625" style="214"/>
    <col min="18" max="18" width="56.140625" style="213" customWidth="1"/>
    <col min="19" max="16384" width="9.140625" style="213"/>
  </cols>
  <sheetData>
    <row r="1" spans="1:41" s="180" customFormat="1" ht="33" customHeight="1" x14ac:dyDescent="0.2">
      <c r="A1" s="470" t="s">
        <v>10</v>
      </c>
      <c r="B1" s="471" t="s">
        <v>16</v>
      </c>
      <c r="C1" s="54" t="s">
        <v>17</v>
      </c>
      <c r="D1" s="471" t="s">
        <v>75</v>
      </c>
      <c r="E1" s="471" t="s">
        <v>7</v>
      </c>
      <c r="F1" s="471" t="s">
        <v>15</v>
      </c>
      <c r="G1" s="474" t="s">
        <v>4</v>
      </c>
      <c r="H1" s="471" t="s">
        <v>13</v>
      </c>
      <c r="I1" s="471" t="s">
        <v>18</v>
      </c>
      <c r="J1" s="471" t="s">
        <v>12</v>
      </c>
      <c r="K1" s="470" t="s">
        <v>14</v>
      </c>
      <c r="L1" s="473" t="s">
        <v>6</v>
      </c>
      <c r="M1" s="473"/>
      <c r="N1" s="54" t="s">
        <v>81</v>
      </c>
      <c r="O1" s="178" t="s">
        <v>82</v>
      </c>
      <c r="P1" s="56" t="s">
        <v>83</v>
      </c>
      <c r="Q1" s="472" t="s">
        <v>5</v>
      </c>
      <c r="R1" s="58" t="s">
        <v>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41" s="180" customFormat="1" ht="19.5" customHeight="1" x14ac:dyDescent="0.2">
      <c r="A2" s="470"/>
      <c r="B2" s="471"/>
      <c r="C2" s="54"/>
      <c r="D2" s="471"/>
      <c r="E2" s="471"/>
      <c r="F2" s="471"/>
      <c r="G2" s="474"/>
      <c r="H2" s="471"/>
      <c r="I2" s="471"/>
      <c r="J2" s="471"/>
      <c r="K2" s="470"/>
      <c r="L2" s="56" t="s">
        <v>9</v>
      </c>
      <c r="M2" s="60" t="s">
        <v>8</v>
      </c>
      <c r="N2" s="61"/>
      <c r="O2" s="179"/>
      <c r="P2" s="60"/>
      <c r="Q2" s="472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41" s="75" customFormat="1" ht="15.75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6"/>
      <c r="V3" s="78"/>
    </row>
    <row r="4" spans="1:41" s="77" customFormat="1" ht="15.75" x14ac:dyDescent="0.2">
      <c r="A4" s="79"/>
      <c r="B4" s="54"/>
      <c r="C4" s="54"/>
      <c r="D4" s="55"/>
      <c r="E4" s="88"/>
      <c r="F4" s="88"/>
      <c r="G4" s="81"/>
      <c r="H4" s="82"/>
      <c r="I4" s="82"/>
      <c r="J4" s="54"/>
      <c r="K4" s="68"/>
      <c r="L4" s="84"/>
      <c r="M4" s="84"/>
      <c r="N4" s="82"/>
      <c r="O4" s="84"/>
      <c r="P4" s="82"/>
      <c r="Q4" s="82"/>
      <c r="R4" s="53"/>
      <c r="S4" s="89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7" customFormat="1" ht="15.75" x14ac:dyDescent="0.2">
      <c r="A5" s="79"/>
      <c r="B5" s="54"/>
      <c r="C5" s="54"/>
      <c r="D5" s="55"/>
      <c r="E5" s="88"/>
      <c r="F5" s="88"/>
      <c r="G5" s="81"/>
      <c r="H5" s="82"/>
      <c r="I5" s="82"/>
      <c r="J5" s="54"/>
      <c r="K5" s="68"/>
      <c r="L5" s="84"/>
      <c r="M5" s="84"/>
      <c r="N5" s="82"/>
      <c r="O5" s="84"/>
      <c r="P5" s="82"/>
      <c r="Q5" s="93"/>
      <c r="R5" s="5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1:41" s="77" customFormat="1" ht="15.75" x14ac:dyDescent="0.2">
      <c r="A6" s="79"/>
      <c r="B6" s="54"/>
      <c r="C6" s="54"/>
      <c r="D6" s="55"/>
      <c r="E6" s="88"/>
      <c r="F6" s="88"/>
      <c r="G6" s="81"/>
      <c r="H6" s="82"/>
      <c r="I6" s="82"/>
      <c r="J6" s="54"/>
      <c r="K6" s="68"/>
      <c r="L6" s="84"/>
      <c r="M6" s="84"/>
      <c r="N6" s="82"/>
      <c r="O6" s="84"/>
      <c r="P6" s="82"/>
      <c r="Q6" s="93"/>
      <c r="R6" s="5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</row>
    <row r="7" spans="1:41" s="77" customFormat="1" ht="15.75" x14ac:dyDescent="0.2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75" x14ac:dyDescent="0.2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82"/>
      <c r="R8" s="70"/>
      <c r="S8" s="89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5" customFormat="1" ht="15.75" x14ac:dyDescent="0.2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84"/>
      <c r="P9" s="82"/>
      <c r="Q9" s="82"/>
      <c r="R9" s="58"/>
      <c r="S9" s="78"/>
      <c r="T9" s="85"/>
      <c r="V9" s="78"/>
    </row>
    <row r="10" spans="1:41" s="75" customFormat="1" ht="15.75" x14ac:dyDescent="0.2">
      <c r="A10" s="79"/>
      <c r="B10" s="54"/>
      <c r="C10" s="54"/>
      <c r="D10" s="55"/>
      <c r="E10" s="80"/>
      <c r="F10" s="80"/>
      <c r="G10" s="81"/>
      <c r="H10" s="82"/>
      <c r="I10" s="82"/>
      <c r="J10" s="83"/>
      <c r="K10" s="68"/>
      <c r="L10" s="84"/>
      <c r="M10" s="84"/>
      <c r="N10" s="82"/>
      <c r="O10" s="84"/>
      <c r="P10" s="82"/>
      <c r="Q10" s="82"/>
      <c r="R10" s="58"/>
      <c r="S10" s="78"/>
      <c r="T10" s="85"/>
      <c r="V10" s="78"/>
    </row>
    <row r="11" spans="1:41" s="75" customFormat="1" ht="15.75" x14ac:dyDescent="0.2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78"/>
      <c r="T11" s="85"/>
      <c r="V11" s="78"/>
    </row>
    <row r="12" spans="1:41" s="75" customFormat="1" ht="15.75" x14ac:dyDescent="0.2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  <c r="V12" s="78"/>
    </row>
    <row r="13" spans="1:41" s="77" customFormat="1" ht="15.75" x14ac:dyDescent="0.2">
      <c r="A13" s="79"/>
      <c r="B13" s="54"/>
      <c r="C13" s="54"/>
      <c r="D13" s="55"/>
      <c r="E13" s="88"/>
      <c r="F13" s="88"/>
      <c r="G13" s="81"/>
      <c r="H13" s="82"/>
      <c r="I13" s="82"/>
      <c r="J13" s="54"/>
      <c r="K13" s="68"/>
      <c r="L13" s="84"/>
      <c r="M13" s="84"/>
      <c r="N13" s="82"/>
      <c r="O13" s="84"/>
      <c r="P13" s="82"/>
      <c r="Q13" s="82"/>
      <c r="R13" s="53"/>
      <c r="S13" s="94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5" customFormat="1" ht="15.75" x14ac:dyDescent="0.2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78"/>
      <c r="T14" s="85"/>
      <c r="V14" s="78"/>
    </row>
    <row r="15" spans="1:41" s="77" customFormat="1" ht="15.75" x14ac:dyDescent="0.2">
      <c r="A15" s="79"/>
      <c r="B15" s="54"/>
      <c r="C15" s="54"/>
      <c r="D15" s="55"/>
      <c r="E15" s="80"/>
      <c r="F15" s="80"/>
      <c r="G15" s="81"/>
      <c r="H15" s="82"/>
      <c r="I15" s="82"/>
      <c r="J15" s="83"/>
      <c r="K15" s="68"/>
      <c r="L15" s="84"/>
      <c r="M15" s="84"/>
      <c r="N15" s="82"/>
      <c r="O15" s="84"/>
      <c r="P15" s="82"/>
      <c r="Q15" s="82"/>
      <c r="R15" s="70"/>
      <c r="S15" s="78"/>
      <c r="T15" s="85"/>
      <c r="U15" s="86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</row>
    <row r="16" spans="1:41" s="75" customFormat="1" ht="15.75" x14ac:dyDescent="0.2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3"/>
      <c r="S16" s="78"/>
      <c r="T16" s="85"/>
      <c r="V16" s="78"/>
    </row>
    <row r="17" spans="1:41" s="75" customFormat="1" ht="15.75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  <c r="U17" s="77"/>
      <c r="W17" s="77"/>
      <c r="X17" s="77"/>
      <c r="Y17" s="77"/>
      <c r="Z17" s="77"/>
      <c r="AA17" s="77"/>
      <c r="AB17" s="77"/>
      <c r="AC17" s="77"/>
    </row>
    <row r="18" spans="1:41" s="75" customFormat="1" ht="15.75" x14ac:dyDescent="0.2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</row>
    <row r="19" spans="1:41" s="75" customFormat="1" ht="15.75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104"/>
      <c r="P19" s="65"/>
      <c r="Q19" s="65"/>
      <c r="R19" s="70"/>
      <c r="T19" s="76"/>
    </row>
    <row r="20" spans="1:41" s="77" customFormat="1" ht="15.75" x14ac:dyDescent="0.2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S20" s="75"/>
      <c r="T20" s="76"/>
      <c r="U20" s="75"/>
      <c r="V20" s="75"/>
      <c r="W20" s="75"/>
      <c r="X20" s="75"/>
      <c r="Y20" s="75"/>
      <c r="Z20" s="75"/>
      <c r="AA20" s="75"/>
      <c r="AB20" s="75"/>
      <c r="AC20" s="75"/>
    </row>
    <row r="21" spans="1:41" s="77" customFormat="1" ht="15.75" x14ac:dyDescent="0.2">
      <c r="A21" s="79"/>
      <c r="B21" s="54"/>
      <c r="C21" s="54"/>
      <c r="D21" s="55"/>
      <c r="E21" s="88"/>
      <c r="F21" s="88"/>
      <c r="G21" s="81"/>
      <c r="H21" s="82"/>
      <c r="I21" s="82"/>
      <c r="J21" s="54"/>
      <c r="K21" s="68"/>
      <c r="L21" s="84"/>
      <c r="M21" s="84"/>
      <c r="N21" s="82"/>
      <c r="O21" s="84"/>
      <c r="P21" s="82"/>
      <c r="Q21" s="82"/>
      <c r="R21" s="53"/>
      <c r="S21" s="89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5" customFormat="1" ht="15.75" x14ac:dyDescent="0.2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6"/>
      <c r="U22" s="77"/>
      <c r="W22" s="77"/>
      <c r="X22" s="77"/>
      <c r="Y22" s="77"/>
      <c r="Z22" s="77"/>
      <c r="AA22" s="77"/>
      <c r="AB22" s="77"/>
      <c r="AC22" s="77"/>
    </row>
    <row r="23" spans="1:41" s="77" customFormat="1" ht="15.75" x14ac:dyDescent="0.2">
      <c r="A23" s="79"/>
      <c r="B23" s="54"/>
      <c r="C23" s="54"/>
      <c r="D23" s="55"/>
      <c r="E23" s="88"/>
      <c r="F23" s="88"/>
      <c r="G23" s="81"/>
      <c r="H23" s="82"/>
      <c r="I23" s="82"/>
      <c r="J23" s="54"/>
      <c r="K23" s="68"/>
      <c r="L23" s="84"/>
      <c r="M23" s="84"/>
      <c r="N23" s="82"/>
      <c r="O23" s="84"/>
      <c r="P23" s="82"/>
      <c r="Q23" s="82"/>
      <c r="R23" s="53"/>
      <c r="S23" s="8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7" customFormat="1" ht="15.75" x14ac:dyDescent="0.2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107"/>
      <c r="S24" s="78"/>
      <c r="T24" s="85"/>
      <c r="V24" s="75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41" s="77" customFormat="1" ht="15.75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107"/>
      <c r="S25" s="78"/>
      <c r="T25" s="85"/>
      <c r="V25" s="75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41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85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41" s="75" customFormat="1" ht="15.75" x14ac:dyDescent="0.2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6"/>
    </row>
    <row r="28" spans="1:41" s="77" customFormat="1" ht="15.75" x14ac:dyDescent="0.2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78"/>
      <c r="T28" s="85"/>
      <c r="U28" s="86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41" s="75" customFormat="1" ht="15.75" x14ac:dyDescent="0.2">
      <c r="A29" s="62"/>
      <c r="B29" s="126"/>
      <c r="C29" s="126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87"/>
      <c r="T29" s="76"/>
    </row>
    <row r="30" spans="1:41" s="75" customFormat="1" ht="15.75" x14ac:dyDescent="0.2">
      <c r="A30" s="79"/>
      <c r="B30" s="54"/>
      <c r="C30" s="54"/>
      <c r="D30" s="55"/>
      <c r="E30" s="80"/>
      <c r="F30" s="80"/>
      <c r="G30" s="81"/>
      <c r="H30" s="82"/>
      <c r="I30" s="82"/>
      <c r="J30" s="83"/>
      <c r="K30" s="68"/>
      <c r="L30" s="84"/>
      <c r="M30" s="84"/>
      <c r="N30" s="82"/>
      <c r="O30" s="84"/>
      <c r="P30" s="82"/>
      <c r="Q30" s="82"/>
      <c r="R30" s="58"/>
      <c r="S30" s="78"/>
      <c r="T30" s="85"/>
      <c r="U30" s="77"/>
      <c r="V30" s="78"/>
      <c r="W30" s="78"/>
      <c r="X30" s="78"/>
      <c r="Y30" s="78"/>
      <c r="Z30" s="78"/>
      <c r="AA30" s="78"/>
      <c r="AB30" s="78"/>
      <c r="AC30" s="78"/>
    </row>
    <row r="31" spans="1:41" s="75" customFormat="1" ht="15.75" x14ac:dyDescent="0.2">
      <c r="A31" s="79"/>
      <c r="B31" s="113"/>
      <c r="C31" s="113"/>
      <c r="D31" s="55"/>
      <c r="E31" s="80"/>
      <c r="F31" s="80"/>
      <c r="G31" s="110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78"/>
      <c r="T31" s="85"/>
      <c r="U31" s="86"/>
      <c r="V31" s="78"/>
      <c r="W31" s="78"/>
      <c r="X31" s="78"/>
      <c r="Y31" s="78"/>
      <c r="Z31" s="78"/>
      <c r="AA31" s="78"/>
      <c r="AB31" s="78"/>
      <c r="AC31" s="78"/>
    </row>
    <row r="32" spans="1:41" s="77" customFormat="1" ht="15.75" x14ac:dyDescent="0.2">
      <c r="A32" s="79"/>
      <c r="B32" s="54"/>
      <c r="C32" s="63"/>
      <c r="D32" s="64"/>
      <c r="E32" s="65"/>
      <c r="F32" s="65"/>
      <c r="G32" s="66"/>
      <c r="H32" s="67"/>
      <c r="I32" s="82"/>
      <c r="J32" s="63"/>
      <c r="K32" s="68"/>
      <c r="L32" s="69"/>
      <c r="M32" s="69"/>
      <c r="N32" s="65"/>
      <c r="O32" s="69"/>
      <c r="P32" s="65"/>
      <c r="Q32" s="65"/>
      <c r="R32" s="70"/>
      <c r="S32" s="78"/>
      <c r="T32" s="85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</row>
    <row r="33" spans="1:39" s="75" customFormat="1" ht="15.75" x14ac:dyDescent="0.2">
      <c r="A33" s="79"/>
      <c r="B33" s="113"/>
      <c r="C33" s="113"/>
      <c r="D33" s="114"/>
      <c r="E33" s="115"/>
      <c r="F33" s="116"/>
      <c r="G33" s="117"/>
      <c r="H33" s="118"/>
      <c r="I33" s="118"/>
      <c r="J33" s="119"/>
      <c r="K33" s="120"/>
      <c r="L33" s="121"/>
      <c r="M33" s="121"/>
      <c r="N33" s="118"/>
      <c r="O33" s="121"/>
      <c r="P33" s="118"/>
      <c r="Q33" s="118"/>
      <c r="R33" s="122"/>
      <c r="S33" s="123"/>
      <c r="T33" s="124"/>
      <c r="U33" s="125"/>
      <c r="V33" s="123"/>
      <c r="W33" s="123"/>
      <c r="X33" s="123"/>
      <c r="Y33" s="123"/>
      <c r="Z33" s="123"/>
      <c r="AA33" s="123"/>
      <c r="AB33" s="123"/>
      <c r="AC33" s="123"/>
    </row>
    <row r="34" spans="1:39" s="134" customFormat="1" ht="15.75" x14ac:dyDescent="0.2">
      <c r="A34" s="79"/>
      <c r="B34" s="113"/>
      <c r="C34" s="126"/>
      <c r="D34" s="55"/>
      <c r="E34" s="88"/>
      <c r="F34" s="88"/>
      <c r="G34" s="66"/>
      <c r="H34" s="82"/>
      <c r="I34" s="82"/>
      <c r="J34" s="83"/>
      <c r="K34" s="68"/>
      <c r="L34" s="69"/>
      <c r="M34" s="69"/>
      <c r="N34" s="65"/>
      <c r="O34" s="69"/>
      <c r="P34" s="65"/>
      <c r="Q34" s="65"/>
      <c r="R34" s="87"/>
      <c r="S34" s="75"/>
      <c r="T34" s="76"/>
      <c r="U34" s="75"/>
      <c r="V34" s="75"/>
      <c r="W34" s="75"/>
      <c r="X34" s="75"/>
      <c r="Y34" s="75"/>
      <c r="Z34" s="75"/>
      <c r="AA34" s="75"/>
      <c r="AB34" s="75"/>
      <c r="AC34" s="75"/>
    </row>
    <row r="35" spans="1:39" s="77" customFormat="1" ht="15.75" x14ac:dyDescent="0.2">
      <c r="A35" s="62"/>
      <c r="B35" s="63"/>
      <c r="C35" s="63"/>
      <c r="D35" s="64"/>
      <c r="E35" s="65"/>
      <c r="F35" s="65"/>
      <c r="G35" s="66"/>
      <c r="H35" s="67"/>
      <c r="I35" s="82"/>
      <c r="J35" s="63"/>
      <c r="K35" s="68"/>
      <c r="L35" s="69"/>
      <c r="M35" s="69"/>
      <c r="N35" s="65"/>
      <c r="O35" s="69"/>
      <c r="P35" s="65"/>
      <c r="Q35" s="65"/>
      <c r="R35" s="70"/>
      <c r="S35" s="75"/>
      <c r="T35" s="76"/>
      <c r="V35" s="75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39" s="75" customFormat="1" ht="15.75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6"/>
    </row>
    <row r="37" spans="1:39" s="77" customFormat="1" ht="15.75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78"/>
      <c r="T37" s="85"/>
      <c r="U37" s="75"/>
      <c r="V37" s="78"/>
      <c r="W37" s="75"/>
      <c r="X37" s="75"/>
      <c r="Y37" s="75"/>
      <c r="Z37" s="75"/>
      <c r="AA37" s="75"/>
      <c r="AB37" s="75"/>
      <c r="AC37" s="75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39" s="75" customFormat="1" ht="15.75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78"/>
      <c r="T38" s="85"/>
      <c r="U38" s="77"/>
      <c r="W38" s="78"/>
      <c r="X38" s="78"/>
      <c r="Y38" s="78"/>
      <c r="Z38" s="78"/>
      <c r="AA38" s="78"/>
      <c r="AB38" s="78"/>
      <c r="AC38" s="78"/>
    </row>
    <row r="39" spans="1:39" s="75" customFormat="1" ht="15.75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78"/>
      <c r="T39" s="85"/>
      <c r="V39" s="78"/>
    </row>
    <row r="40" spans="1:39" s="77" customFormat="1" ht="15.75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5"/>
      <c r="T40" s="76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39" s="75" customFormat="1" ht="15.75" x14ac:dyDescent="0.2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78"/>
      <c r="T41" s="85"/>
      <c r="V41" s="78"/>
    </row>
    <row r="42" spans="1:39" s="75" customFormat="1" ht="15.75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78"/>
      <c r="T42" s="85"/>
      <c r="V42" s="78"/>
    </row>
    <row r="43" spans="1:39" s="77" customFormat="1" ht="15.75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9" s="77" customFormat="1" ht="15.75" x14ac:dyDescent="0.2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S44" s="75"/>
      <c r="T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39" s="77" customFormat="1" ht="15.75" x14ac:dyDescent="0.2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75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8"/>
      <c r="AF45" s="78"/>
      <c r="AG45" s="78"/>
      <c r="AH45" s="78"/>
      <c r="AI45" s="78"/>
      <c r="AJ45" s="78"/>
      <c r="AK45" s="78"/>
    </row>
    <row r="46" spans="1:39" s="77" customFormat="1" ht="15.75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U46" s="75"/>
      <c r="V46" s="75"/>
      <c r="W46" s="75"/>
      <c r="X46" s="75"/>
      <c r="Y46" s="75"/>
      <c r="Z46" s="75"/>
      <c r="AA46" s="75"/>
      <c r="AB46" s="75"/>
      <c r="AC46" s="75"/>
      <c r="AD46" s="78"/>
      <c r="AE46" s="78"/>
      <c r="AF46" s="78"/>
      <c r="AG46" s="78"/>
      <c r="AH46" s="78"/>
      <c r="AI46" s="78"/>
      <c r="AJ46" s="78"/>
      <c r="AK46" s="78"/>
      <c r="AL46" s="78"/>
      <c r="AM46" s="78"/>
    </row>
    <row r="47" spans="1:39" s="75" customFormat="1" ht="15.75" x14ac:dyDescent="0.2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78"/>
      <c r="T47" s="85"/>
      <c r="V47" s="78"/>
    </row>
    <row r="48" spans="1:39" s="77" customFormat="1" ht="15.75" x14ac:dyDescent="0.2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9" s="77" customFormat="1" ht="15.75" x14ac:dyDescent="0.2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53"/>
      <c r="S49" s="75"/>
      <c r="T49" s="76"/>
      <c r="V49" s="75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39" s="77" customFormat="1" ht="15.75" x14ac:dyDescent="0.2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75"/>
      <c r="T50" s="76"/>
      <c r="V50" s="75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39" s="77" customFormat="1" ht="15.75" x14ac:dyDescent="0.2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75"/>
      <c r="T51" s="76"/>
      <c r="V51" s="75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1:39" s="77" customFormat="1" ht="15.75" x14ac:dyDescent="0.2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75"/>
      <c r="T52" s="76"/>
      <c r="V52" s="75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39" s="77" customFormat="1" ht="15.75" x14ac:dyDescent="0.2">
      <c r="A53" s="79"/>
      <c r="B53" s="54"/>
      <c r="C53" s="63"/>
      <c r="D53" s="55"/>
      <c r="E53" s="88"/>
      <c r="F53" s="88"/>
      <c r="G53" s="66"/>
      <c r="H53" s="82"/>
      <c r="I53" s="82"/>
      <c r="J53" s="83"/>
      <c r="K53" s="68"/>
      <c r="L53" s="69"/>
      <c r="M53" s="69"/>
      <c r="N53" s="65"/>
      <c r="O53" s="69"/>
      <c r="P53" s="65"/>
      <c r="Q53" s="65"/>
      <c r="R53" s="87"/>
      <c r="S53" s="75"/>
      <c r="T53" s="76"/>
      <c r="V53" s="75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</row>
    <row r="54" spans="1:39" s="77" customFormat="1" ht="15.75" x14ac:dyDescent="0.2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87"/>
      <c r="S54" s="75"/>
      <c r="T54" s="76"/>
      <c r="V54" s="75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39" s="77" customFormat="1" ht="15.75" x14ac:dyDescent="0.2">
      <c r="A55" s="79"/>
      <c r="B55" s="54"/>
      <c r="C55" s="63"/>
      <c r="D55" s="55"/>
      <c r="E55" s="88"/>
      <c r="F55" s="88"/>
      <c r="G55" s="66"/>
      <c r="H55" s="82"/>
      <c r="I55" s="82"/>
      <c r="J55" s="83"/>
      <c r="K55" s="68"/>
      <c r="L55" s="69"/>
      <c r="M55" s="69"/>
      <c r="N55" s="65"/>
      <c r="O55" s="69"/>
      <c r="P55" s="65"/>
      <c r="Q55" s="65"/>
      <c r="R55" s="87"/>
      <c r="S55" s="75"/>
      <c r="T55" s="76"/>
      <c r="V55" s="75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</row>
    <row r="56" spans="1:39" s="75" customFormat="1" ht="15.75" x14ac:dyDescent="0.2">
      <c r="A56" s="79"/>
      <c r="B56" s="54"/>
      <c r="C56" s="54"/>
      <c r="D56" s="55"/>
      <c r="E56" s="80"/>
      <c r="F56" s="80"/>
      <c r="G56" s="81"/>
      <c r="H56" s="82"/>
      <c r="I56" s="82"/>
      <c r="J56" s="83"/>
      <c r="K56" s="68"/>
      <c r="L56" s="84"/>
      <c r="M56" s="84"/>
      <c r="N56" s="82"/>
      <c r="O56" s="84"/>
      <c r="P56" s="82"/>
      <c r="Q56" s="82"/>
      <c r="R56" s="58"/>
      <c r="S56" s="78"/>
      <c r="T56" s="85"/>
    </row>
    <row r="57" spans="1:39" s="75" customFormat="1" ht="15.75" x14ac:dyDescent="0.2">
      <c r="A57" s="79"/>
      <c r="B57" s="54"/>
      <c r="C57" s="54"/>
      <c r="D57" s="55"/>
      <c r="E57" s="80"/>
      <c r="F57" s="80"/>
      <c r="G57" s="81"/>
      <c r="H57" s="82"/>
      <c r="I57" s="82"/>
      <c r="J57" s="83"/>
      <c r="K57" s="68"/>
      <c r="L57" s="84"/>
      <c r="M57" s="84"/>
      <c r="N57" s="82"/>
      <c r="O57" s="84"/>
      <c r="P57" s="82"/>
      <c r="Q57" s="82"/>
      <c r="R57" s="58"/>
      <c r="S57" s="78"/>
      <c r="T57" s="85"/>
      <c r="V57" s="78"/>
    </row>
    <row r="58" spans="1:39" s="77" customFormat="1" ht="15.75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39" s="112" customFormat="1" ht="15.75" x14ac:dyDescent="0.2">
      <c r="A59" s="62"/>
      <c r="B59" s="63"/>
      <c r="C59" s="63"/>
      <c r="D59" s="64"/>
      <c r="E59" s="65"/>
      <c r="F59" s="65"/>
      <c r="G59" s="66"/>
      <c r="H59" s="67"/>
      <c r="I59" s="82"/>
      <c r="J59" s="63"/>
      <c r="K59" s="68"/>
      <c r="L59" s="69"/>
      <c r="M59" s="69"/>
      <c r="N59" s="65"/>
      <c r="O59" s="69"/>
      <c r="P59" s="65"/>
      <c r="Q59" s="65"/>
      <c r="R59" s="87"/>
      <c r="S59" s="181"/>
      <c r="T59" s="111"/>
      <c r="U59" s="105"/>
      <c r="V59" s="181"/>
      <c r="W59" s="105"/>
      <c r="X59" s="105"/>
      <c r="Y59" s="105"/>
      <c r="Z59" s="105"/>
      <c r="AA59" s="105"/>
      <c r="AB59" s="105"/>
      <c r="AC59" s="105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</row>
    <row r="60" spans="1:39" s="75" customFormat="1" ht="15.75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7"/>
      <c r="V60" s="78"/>
      <c r="W60" s="78"/>
      <c r="X60" s="78"/>
      <c r="Y60" s="78"/>
      <c r="Z60" s="78"/>
      <c r="AA60" s="78"/>
      <c r="AB60" s="78"/>
      <c r="AC60" s="78"/>
    </row>
    <row r="61" spans="1:39" s="77" customFormat="1" ht="15.75" x14ac:dyDescent="0.2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39" s="77" customFormat="1" ht="15.75" x14ac:dyDescent="0.2">
      <c r="A62" s="62"/>
      <c r="B62" s="63"/>
      <c r="C62" s="63"/>
      <c r="D62" s="64"/>
      <c r="E62" s="65"/>
      <c r="F62" s="65"/>
      <c r="G62" s="66"/>
      <c r="H62" s="67"/>
      <c r="I62" s="82"/>
      <c r="J62" s="63"/>
      <c r="K62" s="68"/>
      <c r="L62" s="69"/>
      <c r="M62" s="69"/>
      <c r="N62" s="65"/>
      <c r="O62" s="69"/>
      <c r="P62" s="65"/>
      <c r="Q62" s="65"/>
      <c r="R62" s="87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39" s="75" customFormat="1" ht="15.75" x14ac:dyDescent="0.2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V63" s="78"/>
    </row>
    <row r="64" spans="1:39" s="75" customFormat="1" ht="15.75" x14ac:dyDescent="0.2">
      <c r="A64" s="79"/>
      <c r="B64" s="54"/>
      <c r="C64" s="54"/>
      <c r="D64" s="55"/>
      <c r="E64" s="80"/>
      <c r="F64" s="80"/>
      <c r="G64" s="81"/>
      <c r="H64" s="82"/>
      <c r="I64" s="82"/>
      <c r="J64" s="83"/>
      <c r="K64" s="68"/>
      <c r="L64" s="84"/>
      <c r="M64" s="84"/>
      <c r="N64" s="82"/>
      <c r="O64" s="106"/>
      <c r="P64" s="82"/>
      <c r="Q64" s="82"/>
      <c r="R64" s="58"/>
      <c r="S64" s="78"/>
      <c r="T64" s="85"/>
    </row>
    <row r="65" spans="1:41" s="75" customFormat="1" ht="15.75" x14ac:dyDescent="0.2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78"/>
      <c r="T65" s="85"/>
      <c r="V65" s="78"/>
    </row>
    <row r="66" spans="1:41" s="75" customFormat="1" ht="15.75" x14ac:dyDescent="0.2">
      <c r="A66" s="79"/>
      <c r="B66" s="54"/>
      <c r="C66" s="54"/>
      <c r="D66" s="55"/>
      <c r="E66" s="88"/>
      <c r="F66" s="88"/>
      <c r="G66" s="81"/>
      <c r="H66" s="82"/>
      <c r="I66" s="82"/>
      <c r="J66" s="54"/>
      <c r="K66" s="68"/>
      <c r="L66" s="84"/>
      <c r="M66" s="84"/>
      <c r="N66" s="82"/>
      <c r="O66" s="84"/>
      <c r="P66" s="82"/>
      <c r="Q66" s="82"/>
      <c r="R66" s="53"/>
      <c r="S66" s="78"/>
      <c r="T66" s="85"/>
      <c r="V66" s="78"/>
    </row>
    <row r="67" spans="1:41" s="77" customFormat="1" ht="15.75" x14ac:dyDescent="0.2">
      <c r="A67" s="79"/>
      <c r="B67" s="54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5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</row>
    <row r="68" spans="1:41" s="77" customFormat="1" ht="15.75" x14ac:dyDescent="0.2">
      <c r="A68" s="62"/>
      <c r="B68" s="63"/>
      <c r="C68" s="63"/>
      <c r="D68" s="64"/>
      <c r="E68" s="65"/>
      <c r="F68" s="65"/>
      <c r="G68" s="66"/>
      <c r="H68" s="67"/>
      <c r="I68" s="67"/>
      <c r="J68" s="63"/>
      <c r="K68" s="68"/>
      <c r="L68" s="69"/>
      <c r="M68" s="69"/>
      <c r="N68" s="65"/>
      <c r="O68" s="69"/>
      <c r="P68" s="65"/>
      <c r="Q68" s="65"/>
      <c r="R68" s="70"/>
      <c r="S68" s="78"/>
      <c r="T68" s="85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</row>
    <row r="69" spans="1:41" s="77" customFormat="1" ht="15.75" x14ac:dyDescent="0.2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82"/>
      <c r="R69" s="53"/>
      <c r="S69" s="89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7" customFormat="1" ht="15.75" x14ac:dyDescent="0.2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58"/>
      <c r="S70" s="78"/>
      <c r="T70" s="85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41" s="77" customFormat="1" ht="15.75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54"/>
      <c r="O71" s="84"/>
      <c r="P71" s="82"/>
      <c r="Q71" s="57"/>
      <c r="R71" s="58"/>
      <c r="S71" s="78"/>
      <c r="T71" s="85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41" s="75" customFormat="1" ht="15.75" x14ac:dyDescent="0.2">
      <c r="A72" s="79"/>
      <c r="B72" s="54"/>
      <c r="C72" s="63"/>
      <c r="D72" s="64"/>
      <c r="E72" s="65"/>
      <c r="F72" s="65"/>
      <c r="G72" s="66"/>
      <c r="H72" s="67"/>
      <c r="I72" s="67"/>
      <c r="J72" s="63"/>
      <c r="K72" s="68"/>
      <c r="L72" s="69"/>
      <c r="M72" s="69"/>
      <c r="N72" s="65"/>
      <c r="O72" s="69"/>
      <c r="P72" s="65"/>
      <c r="Q72" s="65"/>
      <c r="R72" s="70"/>
      <c r="T72" s="76"/>
      <c r="V72" s="78"/>
      <c r="W72" s="78"/>
      <c r="X72" s="78"/>
      <c r="Y72" s="78"/>
      <c r="Z72" s="78"/>
      <c r="AA72" s="78"/>
      <c r="AB72" s="78"/>
      <c r="AC72" s="78"/>
      <c r="AD72" s="78"/>
    </row>
    <row r="73" spans="1:41" s="75" customFormat="1" ht="15.75" x14ac:dyDescent="0.2">
      <c r="A73" s="79"/>
      <c r="B73" s="54"/>
      <c r="C73" s="63"/>
      <c r="D73" s="64"/>
      <c r="E73" s="65"/>
      <c r="F73" s="65"/>
      <c r="G73" s="66"/>
      <c r="H73" s="67"/>
      <c r="I73" s="67"/>
      <c r="J73" s="63"/>
      <c r="K73" s="68"/>
      <c r="L73" s="69"/>
      <c r="M73" s="69"/>
      <c r="N73" s="65"/>
      <c r="O73" s="69"/>
      <c r="P73" s="65"/>
      <c r="Q73" s="65"/>
      <c r="R73" s="70"/>
      <c r="T73" s="76"/>
      <c r="V73" s="78"/>
      <c r="W73" s="78"/>
      <c r="X73" s="78"/>
      <c r="Y73" s="78"/>
      <c r="Z73" s="78"/>
      <c r="AA73" s="78"/>
      <c r="AB73" s="78"/>
      <c r="AC73" s="78"/>
      <c r="AD73" s="78"/>
    </row>
    <row r="74" spans="1:41" s="75" customFormat="1" ht="15.75" x14ac:dyDescent="0.2">
      <c r="A74" s="79"/>
      <c r="B74" s="54"/>
      <c r="C74" s="63"/>
      <c r="D74" s="64"/>
      <c r="E74" s="65"/>
      <c r="F74" s="65"/>
      <c r="G74" s="66"/>
      <c r="H74" s="67"/>
      <c r="I74" s="67"/>
      <c r="J74" s="63"/>
      <c r="K74" s="68"/>
      <c r="L74" s="69"/>
      <c r="M74" s="69"/>
      <c r="N74" s="65"/>
      <c r="O74" s="69"/>
      <c r="P74" s="65"/>
      <c r="Q74" s="65"/>
      <c r="R74" s="70"/>
      <c r="T74" s="76"/>
      <c r="V74" s="78"/>
      <c r="W74" s="78"/>
      <c r="X74" s="78"/>
      <c r="Y74" s="78"/>
      <c r="Z74" s="78"/>
      <c r="AA74" s="78"/>
      <c r="AB74" s="78"/>
      <c r="AC74" s="78"/>
      <c r="AD74" s="78"/>
    </row>
    <row r="75" spans="1:41" s="75" customFormat="1" ht="15.75" x14ac:dyDescent="0.2">
      <c r="A75" s="79"/>
      <c r="B75" s="54"/>
      <c r="C75" s="63"/>
      <c r="D75" s="64"/>
      <c r="E75" s="65"/>
      <c r="F75" s="65"/>
      <c r="G75" s="66"/>
      <c r="H75" s="67"/>
      <c r="I75" s="67"/>
      <c r="J75" s="63"/>
      <c r="K75" s="68"/>
      <c r="L75" s="69"/>
      <c r="M75" s="69"/>
      <c r="N75" s="65"/>
      <c r="O75" s="69"/>
      <c r="P75" s="65"/>
      <c r="Q75" s="65"/>
      <c r="R75" s="70"/>
      <c r="T75" s="76"/>
      <c r="V75" s="78"/>
      <c r="W75" s="78"/>
      <c r="X75" s="78"/>
      <c r="Y75" s="78"/>
      <c r="Z75" s="78"/>
      <c r="AA75" s="78"/>
      <c r="AB75" s="78"/>
      <c r="AC75" s="78"/>
      <c r="AD75" s="78"/>
    </row>
    <row r="76" spans="1:41" s="77" customFormat="1" ht="15.75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</row>
    <row r="77" spans="1:41" s="77" customFormat="1" ht="15.75" x14ac:dyDescent="0.2">
      <c r="A77" s="62"/>
      <c r="B77" s="63"/>
      <c r="C77" s="63"/>
      <c r="D77" s="64"/>
      <c r="E77" s="65"/>
      <c r="F77" s="65"/>
      <c r="G77" s="66"/>
      <c r="H77" s="67"/>
      <c r="I77" s="67"/>
      <c r="J77" s="63"/>
      <c r="K77" s="68"/>
      <c r="L77" s="69"/>
      <c r="M77" s="69"/>
      <c r="N77" s="65"/>
      <c r="O77" s="69"/>
      <c r="P77" s="65"/>
      <c r="Q77" s="65"/>
      <c r="R77" s="87"/>
      <c r="S77" s="75"/>
      <c r="T77" s="76"/>
      <c r="V77" s="75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41" s="77" customFormat="1" ht="15.75" x14ac:dyDescent="0.2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87"/>
      <c r="S78" s="75"/>
      <c r="T78" s="76"/>
      <c r="V78" s="75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41" s="77" customFormat="1" ht="15.75" x14ac:dyDescent="0.2">
      <c r="A79" s="79"/>
      <c r="B79" s="54"/>
      <c r="C79" s="57"/>
      <c r="D79" s="55"/>
      <c r="E79" s="90"/>
      <c r="F79" s="90"/>
      <c r="G79" s="66"/>
      <c r="H79" s="67"/>
      <c r="I79" s="67"/>
      <c r="J79" s="63"/>
      <c r="K79" s="68"/>
      <c r="L79" s="91"/>
      <c r="M79" s="91"/>
      <c r="N79" s="67"/>
      <c r="O79" s="91"/>
      <c r="P79" s="67"/>
      <c r="Q79" s="67"/>
      <c r="R79" s="87"/>
      <c r="S79" s="75"/>
      <c r="T79" s="7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41" s="77" customFormat="1" ht="15.75" x14ac:dyDescent="0.2">
      <c r="A80" s="79"/>
      <c r="B80" s="54"/>
      <c r="C80" s="63"/>
      <c r="D80" s="64"/>
      <c r="E80" s="65"/>
      <c r="F80" s="65"/>
      <c r="G80" s="66"/>
      <c r="H80" s="82"/>
      <c r="I80" s="82"/>
      <c r="J80" s="63"/>
      <c r="K80" s="68"/>
      <c r="L80" s="69"/>
      <c r="M80" s="69"/>
      <c r="N80" s="65"/>
      <c r="O80" s="69"/>
      <c r="P80" s="65"/>
      <c r="Q80" s="65"/>
      <c r="R80" s="70"/>
      <c r="S80" s="75"/>
      <c r="T80" s="76"/>
      <c r="U80" s="75"/>
      <c r="V80" s="75"/>
      <c r="W80" s="75"/>
      <c r="X80" s="75"/>
      <c r="Y80" s="75"/>
      <c r="Z80" s="75"/>
      <c r="AA80" s="75"/>
      <c r="AB80" s="75"/>
      <c r="AC80" s="75"/>
      <c r="AD80" s="78"/>
      <c r="AE80" s="78"/>
      <c r="AF80" s="78"/>
      <c r="AG80" s="78"/>
      <c r="AH80" s="78"/>
      <c r="AI80" s="78"/>
      <c r="AJ80" s="78"/>
      <c r="AK80" s="78"/>
      <c r="AL80" s="78"/>
      <c r="AM80" s="78"/>
    </row>
    <row r="81" spans="1:41" s="77" customFormat="1" ht="15.75" x14ac:dyDescent="0.2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S81" s="75"/>
      <c r="T81" s="76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</row>
    <row r="82" spans="1:41" s="75" customFormat="1" ht="15.75" x14ac:dyDescent="0.2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58"/>
      <c r="S82" s="78"/>
      <c r="T82" s="85"/>
      <c r="U82" s="77"/>
      <c r="V82" s="78"/>
      <c r="W82" s="78"/>
      <c r="X82" s="78"/>
      <c r="Y82" s="78"/>
      <c r="Z82" s="78"/>
      <c r="AA82" s="78"/>
      <c r="AB82" s="78"/>
      <c r="AC82" s="78"/>
    </row>
    <row r="83" spans="1:41" s="77" customFormat="1" ht="15.75" x14ac:dyDescent="0.2">
      <c r="A83" s="62"/>
      <c r="B83" s="63"/>
      <c r="C83" s="63"/>
      <c r="D83" s="64"/>
      <c r="E83" s="65"/>
      <c r="F83" s="65"/>
      <c r="G83" s="66"/>
      <c r="H83" s="67"/>
      <c r="I83" s="67"/>
      <c r="J83" s="63"/>
      <c r="K83" s="68"/>
      <c r="L83" s="69"/>
      <c r="M83" s="69"/>
      <c r="N83" s="65"/>
      <c r="O83" s="69"/>
      <c r="P83" s="65"/>
      <c r="Q83" s="65"/>
      <c r="R83" s="70"/>
      <c r="S83" s="75"/>
      <c r="T83" s="76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41" s="77" customFormat="1" ht="15.75" x14ac:dyDescent="0.2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S84" s="75"/>
      <c r="T84" s="76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</row>
    <row r="85" spans="1:41" s="77" customFormat="1" ht="15.75" x14ac:dyDescent="0.2">
      <c r="A85" s="62"/>
      <c r="B85" s="63"/>
      <c r="C85" s="63"/>
      <c r="D85" s="64"/>
      <c r="E85" s="65"/>
      <c r="F85" s="65"/>
      <c r="G85" s="66"/>
      <c r="H85" s="67"/>
      <c r="I85" s="67"/>
      <c r="J85" s="63"/>
      <c r="K85" s="68"/>
      <c r="L85" s="69"/>
      <c r="M85" s="69"/>
      <c r="N85" s="65"/>
      <c r="O85" s="69"/>
      <c r="P85" s="65"/>
      <c r="Q85" s="65"/>
      <c r="R85" s="87"/>
      <c r="S85" s="75"/>
      <c r="T85" s="76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</row>
    <row r="86" spans="1:41" s="77" customFormat="1" ht="15.75" x14ac:dyDescent="0.2">
      <c r="A86" s="79"/>
      <c r="B86" s="54"/>
      <c r="C86" s="54"/>
      <c r="D86" s="55"/>
      <c r="E86" s="88"/>
      <c r="F86" s="88"/>
      <c r="G86" s="81"/>
      <c r="H86" s="82"/>
      <c r="I86" s="82"/>
      <c r="J86" s="54"/>
      <c r="K86" s="68"/>
      <c r="L86" s="84"/>
      <c r="M86" s="84"/>
      <c r="N86" s="82"/>
      <c r="O86" s="84"/>
      <c r="P86" s="82"/>
      <c r="Q86" s="82"/>
      <c r="R86" s="53"/>
      <c r="S86" s="89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7" customFormat="1" ht="15.75" x14ac:dyDescent="0.2">
      <c r="A87" s="79"/>
      <c r="B87" s="54"/>
      <c r="C87" s="54"/>
      <c r="D87" s="55"/>
      <c r="E87" s="88"/>
      <c r="F87" s="88"/>
      <c r="G87" s="81"/>
      <c r="H87" s="82"/>
      <c r="I87" s="82"/>
      <c r="J87" s="54"/>
      <c r="K87" s="68"/>
      <c r="L87" s="84"/>
      <c r="M87" s="84"/>
      <c r="N87" s="82"/>
      <c r="O87" s="84"/>
      <c r="P87" s="82"/>
      <c r="Q87" s="93"/>
      <c r="R87" s="5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</row>
    <row r="88" spans="1:41" s="77" customFormat="1" ht="15.75" x14ac:dyDescent="0.2">
      <c r="A88" s="79"/>
      <c r="B88" s="54"/>
      <c r="C88" s="54"/>
      <c r="D88" s="55"/>
      <c r="E88" s="80"/>
      <c r="F88" s="80"/>
      <c r="G88" s="81"/>
      <c r="H88" s="82"/>
      <c r="I88" s="82"/>
      <c r="J88" s="83"/>
      <c r="K88" s="68"/>
      <c r="L88" s="84"/>
      <c r="M88" s="84"/>
      <c r="N88" s="82"/>
      <c r="O88" s="84"/>
      <c r="P88" s="82"/>
      <c r="Q88" s="82"/>
      <c r="R88" s="58"/>
      <c r="S88" s="78"/>
      <c r="T88" s="85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</row>
    <row r="89" spans="1:41" s="77" customFormat="1" ht="15.75" x14ac:dyDescent="0.2">
      <c r="A89" s="79"/>
      <c r="B89" s="54"/>
      <c r="C89" s="54"/>
      <c r="D89" s="55"/>
      <c r="E89" s="80"/>
      <c r="F89" s="80"/>
      <c r="G89" s="81"/>
      <c r="H89" s="82"/>
      <c r="I89" s="82"/>
      <c r="J89" s="83"/>
      <c r="K89" s="68"/>
      <c r="L89" s="84"/>
      <c r="M89" s="84"/>
      <c r="N89" s="82"/>
      <c r="O89" s="84"/>
      <c r="P89" s="82"/>
      <c r="Q89" s="82"/>
      <c r="R89" s="58"/>
      <c r="S89" s="78"/>
      <c r="T89" s="85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</row>
    <row r="90" spans="1:41" s="77" customFormat="1" ht="15.75" x14ac:dyDescent="0.2">
      <c r="A90" s="62"/>
      <c r="B90" s="63"/>
      <c r="C90" s="57"/>
      <c r="D90" s="64"/>
      <c r="E90" s="65"/>
      <c r="F90" s="65"/>
      <c r="G90" s="66"/>
      <c r="H90" s="67"/>
      <c r="I90" s="67"/>
      <c r="J90" s="63"/>
      <c r="K90" s="68"/>
      <c r="L90" s="69"/>
      <c r="M90" s="69"/>
      <c r="N90" s="65"/>
      <c r="O90" s="69"/>
      <c r="P90" s="65"/>
      <c r="Q90" s="65"/>
      <c r="R90" s="70"/>
      <c r="S90" s="78"/>
      <c r="T90" s="76"/>
      <c r="V90" s="78"/>
      <c r="W90" s="78"/>
      <c r="X90" s="78"/>
      <c r="Y90" s="78"/>
      <c r="Z90" s="78"/>
      <c r="AA90" s="78"/>
      <c r="AB90" s="78"/>
      <c r="AC90" s="78"/>
    </row>
    <row r="91" spans="1:41" s="77" customFormat="1" ht="15.75" x14ac:dyDescent="0.2">
      <c r="A91" s="62"/>
      <c r="B91" s="63"/>
      <c r="C91" s="63"/>
      <c r="D91" s="64"/>
      <c r="E91" s="65"/>
      <c r="F91" s="65"/>
      <c r="G91" s="66"/>
      <c r="H91" s="67"/>
      <c r="I91" s="67"/>
      <c r="J91" s="63"/>
      <c r="K91" s="68"/>
      <c r="L91" s="69"/>
      <c r="M91" s="69"/>
      <c r="N91" s="65"/>
      <c r="O91" s="69"/>
      <c r="P91" s="65"/>
      <c r="Q91" s="65"/>
      <c r="R91" s="87"/>
      <c r="S91" s="75"/>
      <c r="T91" s="76"/>
      <c r="V91" s="7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</row>
    <row r="92" spans="1:41" s="77" customFormat="1" ht="15.75" x14ac:dyDescent="0.2">
      <c r="A92" s="62"/>
      <c r="B92" s="63"/>
      <c r="C92" s="63"/>
      <c r="D92" s="64"/>
      <c r="E92" s="65"/>
      <c r="F92" s="65"/>
      <c r="G92" s="66"/>
      <c r="H92" s="67"/>
      <c r="I92" s="67"/>
      <c r="J92" s="63"/>
      <c r="K92" s="68"/>
      <c r="L92" s="69"/>
      <c r="M92" s="69"/>
      <c r="N92" s="65"/>
      <c r="O92" s="69"/>
      <c r="P92" s="65"/>
      <c r="Q92" s="65"/>
      <c r="R92" s="87"/>
      <c r="S92" s="75"/>
      <c r="T92" s="76"/>
      <c r="V92" s="75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</row>
    <row r="93" spans="1:41" s="77" customFormat="1" ht="15.75" x14ac:dyDescent="0.2">
      <c r="A93" s="79"/>
      <c r="B93" s="54"/>
      <c r="C93" s="57"/>
      <c r="D93" s="55"/>
      <c r="E93" s="90"/>
      <c r="F93" s="90"/>
      <c r="G93" s="66"/>
      <c r="H93" s="67"/>
      <c r="I93" s="67"/>
      <c r="J93" s="63"/>
      <c r="K93" s="68"/>
      <c r="L93" s="91"/>
      <c r="M93" s="91"/>
      <c r="N93" s="67"/>
      <c r="O93" s="91"/>
      <c r="P93" s="67"/>
      <c r="Q93" s="67"/>
      <c r="R93" s="87"/>
      <c r="S93" s="75"/>
      <c r="T93" s="76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</row>
    <row r="94" spans="1:41" s="77" customFormat="1" ht="15.75" x14ac:dyDescent="0.2">
      <c r="A94" s="79"/>
      <c r="B94" s="54"/>
      <c r="C94" s="63"/>
      <c r="D94" s="64"/>
      <c r="E94" s="65"/>
      <c r="F94" s="65"/>
      <c r="G94" s="66"/>
      <c r="H94" s="82"/>
      <c r="I94" s="82"/>
      <c r="J94" s="63"/>
      <c r="K94" s="68"/>
      <c r="L94" s="69"/>
      <c r="M94" s="69"/>
      <c r="N94" s="65"/>
      <c r="O94" s="69"/>
      <c r="P94" s="65"/>
      <c r="Q94" s="65"/>
      <c r="R94" s="70"/>
      <c r="S94" s="75"/>
      <c r="T94" s="76"/>
      <c r="U94" s="75"/>
      <c r="V94" s="75"/>
      <c r="W94" s="75"/>
      <c r="X94" s="75"/>
      <c r="Y94" s="75"/>
      <c r="Z94" s="75"/>
      <c r="AA94" s="75"/>
      <c r="AB94" s="75"/>
      <c r="AC94" s="75"/>
      <c r="AD94" s="78"/>
      <c r="AE94" s="78"/>
      <c r="AF94" s="78"/>
      <c r="AG94" s="78"/>
      <c r="AH94" s="78"/>
      <c r="AI94" s="78"/>
      <c r="AJ94" s="78"/>
      <c r="AK94" s="78"/>
      <c r="AL94" s="78"/>
      <c r="AM94" s="78"/>
    </row>
    <row r="95" spans="1:41" s="77" customFormat="1" ht="15.75" x14ac:dyDescent="0.2">
      <c r="A95" s="62"/>
      <c r="B95" s="63"/>
      <c r="C95" s="63"/>
      <c r="D95" s="64"/>
      <c r="E95" s="65"/>
      <c r="F95" s="65"/>
      <c r="G95" s="66"/>
      <c r="H95" s="67"/>
      <c r="I95" s="67"/>
      <c r="J95" s="63"/>
      <c r="K95" s="68"/>
      <c r="L95" s="69"/>
      <c r="M95" s="69"/>
      <c r="N95" s="65"/>
      <c r="O95" s="69"/>
      <c r="P95" s="65"/>
      <c r="Q95" s="65"/>
      <c r="R95" s="70"/>
      <c r="S95" s="75"/>
      <c r="T95" s="76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</row>
    <row r="96" spans="1:41" s="75" customFormat="1" ht="15.75" x14ac:dyDescent="0.2">
      <c r="A96" s="79"/>
      <c r="B96" s="54"/>
      <c r="C96" s="54"/>
      <c r="D96" s="55"/>
      <c r="E96" s="80"/>
      <c r="F96" s="80"/>
      <c r="G96" s="81"/>
      <c r="H96" s="82"/>
      <c r="I96" s="82"/>
      <c r="J96" s="83"/>
      <c r="K96" s="68"/>
      <c r="L96" s="84"/>
      <c r="M96" s="84"/>
      <c r="N96" s="82"/>
      <c r="O96" s="84"/>
      <c r="P96" s="82"/>
      <c r="Q96" s="82"/>
      <c r="R96" s="58"/>
      <c r="S96" s="78"/>
      <c r="T96" s="85"/>
      <c r="U96" s="77"/>
      <c r="V96" s="78"/>
      <c r="W96" s="78"/>
      <c r="X96" s="78"/>
      <c r="Y96" s="78"/>
      <c r="Z96" s="78"/>
      <c r="AA96" s="78"/>
      <c r="AB96" s="78"/>
      <c r="AC96" s="78"/>
    </row>
    <row r="97" spans="1:41" s="77" customFormat="1" ht="15.75" x14ac:dyDescent="0.2">
      <c r="A97" s="62"/>
      <c r="B97" s="63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S97" s="75"/>
      <c r="T97" s="76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</row>
    <row r="98" spans="1:41" s="77" customFormat="1" ht="15.75" x14ac:dyDescent="0.2">
      <c r="A98" s="62"/>
      <c r="B98" s="63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S98" s="75"/>
      <c r="T98" s="76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</row>
    <row r="99" spans="1:41" s="77" customFormat="1" ht="15.75" x14ac:dyDescent="0.2">
      <c r="A99" s="62"/>
      <c r="B99" s="63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87"/>
      <c r="S99" s="75"/>
      <c r="T99" s="76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</row>
    <row r="100" spans="1:41" s="75" customFormat="1" ht="15.75" x14ac:dyDescent="0.2">
      <c r="A100" s="62"/>
      <c r="B100" s="63"/>
      <c r="C100" s="63"/>
      <c r="D100" s="64"/>
      <c r="E100" s="90"/>
      <c r="F100" s="90"/>
      <c r="G100" s="66"/>
      <c r="H100" s="67"/>
      <c r="I100" s="67"/>
      <c r="J100" s="63"/>
      <c r="K100" s="68"/>
      <c r="L100" s="91"/>
      <c r="M100" s="91"/>
      <c r="N100" s="67"/>
      <c r="O100" s="91"/>
      <c r="P100" s="67"/>
      <c r="Q100" s="67"/>
      <c r="R100" s="70"/>
      <c r="S100" s="92"/>
      <c r="T100" s="76"/>
      <c r="V100" s="59"/>
    </row>
    <row r="101" spans="1:41" s="77" customFormat="1" ht="15.75" x14ac:dyDescent="0.2">
      <c r="A101" s="79"/>
      <c r="B101" s="54"/>
      <c r="C101" s="54"/>
      <c r="D101" s="55"/>
      <c r="E101" s="88"/>
      <c r="F101" s="88"/>
      <c r="G101" s="81"/>
      <c r="H101" s="82"/>
      <c r="I101" s="82"/>
      <c r="J101" s="54"/>
      <c r="K101" s="68"/>
      <c r="L101" s="84"/>
      <c r="M101" s="84"/>
      <c r="N101" s="82"/>
      <c r="O101" s="84"/>
      <c r="P101" s="82"/>
      <c r="Q101" s="82"/>
      <c r="R101" s="53"/>
      <c r="S101" s="89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7" customFormat="1" ht="15.75" x14ac:dyDescent="0.2">
      <c r="A102" s="79"/>
      <c r="B102" s="54"/>
      <c r="C102" s="54"/>
      <c r="D102" s="55"/>
      <c r="E102" s="88"/>
      <c r="F102" s="88"/>
      <c r="G102" s="81"/>
      <c r="H102" s="82"/>
      <c r="I102" s="82"/>
      <c r="J102" s="54"/>
      <c r="K102" s="68"/>
      <c r="L102" s="84"/>
      <c r="M102" s="84"/>
      <c r="N102" s="82"/>
      <c r="O102" s="84"/>
      <c r="P102" s="82"/>
      <c r="Q102" s="93"/>
      <c r="R102" s="5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scale="38"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4"/>
  <sheetViews>
    <sheetView zoomScaleNormal="100" workbookViewId="0">
      <pane xSplit="1" ySplit="2" topLeftCell="B7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90"/>
    </sheetView>
  </sheetViews>
  <sheetFormatPr defaultRowHeight="12.75" x14ac:dyDescent="0.2"/>
  <cols>
    <col min="1" max="1" width="14.7109375" customWidth="1"/>
    <col min="2" max="2" width="13.42578125" style="12" bestFit="1" customWidth="1"/>
    <col min="3" max="3" width="11.140625" style="12" customWidth="1"/>
    <col min="4" max="4" width="24.140625" style="12" customWidth="1"/>
    <col min="5" max="5" width="55" style="12" bestFit="1" customWidth="1"/>
    <col min="6" max="6" width="37.42578125" style="12" bestFit="1" customWidth="1"/>
    <col min="7" max="7" width="24.42578125" style="12" customWidth="1"/>
    <col min="8" max="8" width="12.42578125" style="12" bestFit="1" customWidth="1"/>
    <col min="9" max="9" width="9.7109375" style="12" bestFit="1" customWidth="1"/>
    <col min="10" max="10" width="10.7109375" style="12" bestFit="1" customWidth="1"/>
    <col min="11" max="11" width="9.7109375" customWidth="1"/>
    <col min="12" max="13" width="9.28515625" bestFit="1" customWidth="1"/>
    <col min="14" max="14" width="13.28515625" customWidth="1"/>
    <col min="15" max="15" width="15" customWidth="1"/>
    <col min="16" max="16" width="10.7109375" customWidth="1"/>
    <col min="17" max="17" width="9.140625" style="12" customWidth="1"/>
    <col min="18" max="18" width="35.5703125" customWidth="1"/>
  </cols>
  <sheetData>
    <row r="1" spans="1:41" s="180" customFormat="1" ht="33" customHeight="1" x14ac:dyDescent="0.2">
      <c r="A1" s="470" t="s">
        <v>10</v>
      </c>
      <c r="B1" s="471" t="s">
        <v>16</v>
      </c>
      <c r="C1" s="54" t="s">
        <v>17</v>
      </c>
      <c r="D1" s="471" t="s">
        <v>75</v>
      </c>
      <c r="E1" s="471" t="s">
        <v>7</v>
      </c>
      <c r="F1" s="471" t="s">
        <v>15</v>
      </c>
      <c r="G1" s="474" t="s">
        <v>4</v>
      </c>
      <c r="H1" s="471" t="s">
        <v>13</v>
      </c>
      <c r="I1" s="471" t="s">
        <v>18</v>
      </c>
      <c r="J1" s="471" t="s">
        <v>12</v>
      </c>
      <c r="K1" s="470" t="s">
        <v>14</v>
      </c>
      <c r="L1" s="473" t="s">
        <v>6</v>
      </c>
      <c r="M1" s="473"/>
      <c r="N1" s="56" t="s">
        <v>81</v>
      </c>
      <c r="O1" s="56" t="s">
        <v>82</v>
      </c>
      <c r="P1" s="56" t="s">
        <v>83</v>
      </c>
      <c r="Q1" s="472" t="s">
        <v>5</v>
      </c>
      <c r="R1" s="58" t="s">
        <v>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41" s="180" customFormat="1" ht="19.5" customHeight="1" x14ac:dyDescent="0.2">
      <c r="A2" s="470"/>
      <c r="B2" s="471"/>
      <c r="C2" s="54"/>
      <c r="D2" s="471"/>
      <c r="E2" s="471"/>
      <c r="F2" s="471"/>
      <c r="G2" s="474"/>
      <c r="H2" s="471"/>
      <c r="I2" s="471"/>
      <c r="J2" s="471"/>
      <c r="K2" s="470"/>
      <c r="L2" s="56" t="s">
        <v>9</v>
      </c>
      <c r="M2" s="60" t="s">
        <v>8</v>
      </c>
      <c r="N2" s="60"/>
      <c r="O2" s="60"/>
      <c r="P2" s="60"/>
      <c r="Q2" s="472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41" s="77" customFormat="1" ht="15.75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S3" s="75"/>
      <c r="T3" s="76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1:41" s="75" customFormat="1" ht="15.75" x14ac:dyDescent="0.2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6"/>
      <c r="V4" s="78"/>
    </row>
    <row r="5" spans="1:41" s="77" customFormat="1" ht="15.75" x14ac:dyDescent="0.2">
      <c r="A5" s="79"/>
      <c r="B5" s="54"/>
      <c r="C5" s="63"/>
      <c r="D5" s="64"/>
      <c r="E5" s="65"/>
      <c r="F5" s="65"/>
      <c r="G5" s="66"/>
      <c r="H5" s="82"/>
      <c r="I5" s="82"/>
      <c r="J5" s="63"/>
      <c r="K5" s="68"/>
      <c r="L5" s="69"/>
      <c r="M5" s="69"/>
      <c r="N5" s="65"/>
      <c r="O5" s="69"/>
      <c r="P5" s="65"/>
      <c r="Q5" s="65"/>
      <c r="R5" s="70"/>
      <c r="S5" s="75"/>
      <c r="T5" s="76"/>
      <c r="U5" s="75"/>
      <c r="V5" s="75"/>
      <c r="W5" s="75"/>
      <c r="X5" s="75"/>
      <c r="Y5" s="75"/>
      <c r="Z5" s="75"/>
      <c r="AA5" s="75"/>
      <c r="AB5" s="75"/>
      <c r="AC5" s="75"/>
      <c r="AD5" s="78"/>
      <c r="AE5" s="78"/>
      <c r="AF5" s="78"/>
      <c r="AG5" s="78"/>
      <c r="AH5" s="78"/>
      <c r="AI5" s="78"/>
      <c r="AJ5" s="78"/>
      <c r="AK5" s="78"/>
      <c r="AL5" s="78"/>
      <c r="AM5" s="78"/>
    </row>
    <row r="6" spans="1:41" s="77" customFormat="1" ht="15.75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S6" s="75"/>
      <c r="T6" s="76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</row>
    <row r="7" spans="1:41" s="77" customFormat="1" ht="15.75" x14ac:dyDescent="0.2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75" x14ac:dyDescent="0.2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93"/>
      <c r="R8" s="5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</row>
    <row r="9" spans="1:41" s="77" customFormat="1" ht="15.75" x14ac:dyDescent="0.2">
      <c r="A9" s="79"/>
      <c r="B9" s="54"/>
      <c r="C9" s="54"/>
      <c r="D9" s="55"/>
      <c r="E9" s="88"/>
      <c r="F9" s="88"/>
      <c r="G9" s="81"/>
      <c r="H9" s="82"/>
      <c r="I9" s="82"/>
      <c r="J9" s="54"/>
      <c r="K9" s="68"/>
      <c r="L9" s="84"/>
      <c r="M9" s="84"/>
      <c r="N9" s="82"/>
      <c r="O9" s="84"/>
      <c r="P9" s="82"/>
      <c r="Q9" s="93"/>
      <c r="R9" s="5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</row>
    <row r="10" spans="1:41" s="77" customFormat="1" ht="15.75" x14ac:dyDescent="0.2">
      <c r="A10" s="79"/>
      <c r="B10" s="54"/>
      <c r="C10" s="54"/>
      <c r="D10" s="55"/>
      <c r="E10" s="88"/>
      <c r="F10" s="88"/>
      <c r="G10" s="81"/>
      <c r="H10" s="82"/>
      <c r="I10" s="82"/>
      <c r="J10" s="54"/>
      <c r="K10" s="68"/>
      <c r="L10" s="84"/>
      <c r="M10" s="84"/>
      <c r="N10" s="82"/>
      <c r="O10" s="84"/>
      <c r="P10" s="82"/>
      <c r="Q10" s="93"/>
      <c r="R10" s="5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41" s="77" customFormat="1" ht="15.75" x14ac:dyDescent="0.2">
      <c r="A11" s="79"/>
      <c r="B11" s="54"/>
      <c r="C11" s="54"/>
      <c r="D11" s="55"/>
      <c r="E11" s="88"/>
      <c r="F11" s="88"/>
      <c r="G11" s="81"/>
      <c r="H11" s="82"/>
      <c r="I11" s="82"/>
      <c r="J11" s="54"/>
      <c r="K11" s="68"/>
      <c r="L11" s="84"/>
      <c r="M11" s="84"/>
      <c r="N11" s="82"/>
      <c r="O11" s="84"/>
      <c r="P11" s="82"/>
      <c r="Q11" s="93"/>
      <c r="R11" s="5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41" s="75" customFormat="1" ht="15.75" x14ac:dyDescent="0.2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</row>
    <row r="13" spans="1:41" s="75" customFormat="1" ht="15.75" x14ac:dyDescent="0.2">
      <c r="A13" s="62"/>
      <c r="B13" s="63"/>
      <c r="C13" s="63"/>
      <c r="D13" s="64"/>
      <c r="E13" s="65"/>
      <c r="F13" s="65"/>
      <c r="G13" s="66"/>
      <c r="H13" s="67"/>
      <c r="I13" s="67"/>
      <c r="J13" s="63"/>
      <c r="K13" s="68"/>
      <c r="L13" s="69"/>
      <c r="M13" s="69"/>
      <c r="N13" s="65"/>
      <c r="O13" s="69"/>
      <c r="P13" s="65"/>
      <c r="Q13" s="65"/>
      <c r="R13" s="70"/>
      <c r="T13" s="76"/>
    </row>
    <row r="14" spans="1:41" s="75" customFormat="1" ht="15.75" x14ac:dyDescent="0.2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T14" s="76"/>
    </row>
    <row r="15" spans="1:41" s="77" customFormat="1" ht="15.75" x14ac:dyDescent="0.2">
      <c r="A15" s="79"/>
      <c r="B15" s="54"/>
      <c r="C15" s="54"/>
      <c r="D15" s="55"/>
      <c r="E15" s="88"/>
      <c r="F15" s="88"/>
      <c r="G15" s="81"/>
      <c r="H15" s="82"/>
      <c r="I15" s="82"/>
      <c r="J15" s="54"/>
      <c r="K15" s="68"/>
      <c r="L15" s="84"/>
      <c r="M15" s="84"/>
      <c r="N15" s="82"/>
      <c r="O15" s="84"/>
      <c r="P15" s="82"/>
      <c r="Q15" s="82"/>
      <c r="R15" s="53"/>
      <c r="S15" s="8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5" customFormat="1" ht="15.75" x14ac:dyDescent="0.2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8"/>
      <c r="S16" s="78"/>
      <c r="T16" s="85"/>
    </row>
    <row r="17" spans="1:41" s="75" customFormat="1" ht="15.75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</row>
    <row r="18" spans="1:41" s="75" customFormat="1" ht="15.75" x14ac:dyDescent="0.2">
      <c r="A18" s="79"/>
      <c r="B18" s="54"/>
      <c r="C18" s="54"/>
      <c r="D18" s="64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  <c r="U18" s="77"/>
      <c r="W18" s="77"/>
      <c r="X18" s="77"/>
      <c r="Y18" s="77"/>
      <c r="Z18" s="77"/>
      <c r="AA18" s="77"/>
      <c r="AB18" s="77"/>
      <c r="AC18" s="77"/>
    </row>
    <row r="19" spans="1:41" s="77" customFormat="1" ht="15.75" x14ac:dyDescent="0.2">
      <c r="A19" s="79"/>
      <c r="B19" s="54"/>
      <c r="C19" s="54"/>
      <c r="D19" s="55"/>
      <c r="E19" s="88"/>
      <c r="F19" s="88"/>
      <c r="G19" s="81"/>
      <c r="H19" s="82"/>
      <c r="I19" s="82"/>
      <c r="J19" s="54"/>
      <c r="K19" s="68"/>
      <c r="L19" s="84"/>
      <c r="M19" s="84"/>
      <c r="N19" s="82"/>
      <c r="O19" s="84"/>
      <c r="P19" s="82"/>
      <c r="Q19" s="82"/>
      <c r="R19" s="53"/>
      <c r="S19" s="8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5" customFormat="1" ht="15.75" x14ac:dyDescent="0.2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84"/>
      <c r="P20" s="82"/>
      <c r="Q20" s="82"/>
      <c r="R20" s="58"/>
      <c r="S20" s="78"/>
      <c r="T20" s="85"/>
      <c r="U20" s="77"/>
      <c r="V20" s="78"/>
      <c r="W20" s="78"/>
      <c r="X20" s="78"/>
      <c r="Y20" s="78"/>
      <c r="Z20" s="78"/>
      <c r="AA20" s="78"/>
      <c r="AB20" s="78"/>
      <c r="AC20" s="78"/>
    </row>
    <row r="21" spans="1:41" s="75" customFormat="1" ht="15.75" x14ac:dyDescent="0.2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78"/>
      <c r="T21" s="85"/>
    </row>
    <row r="22" spans="1:41" s="75" customFormat="1" ht="15.75" x14ac:dyDescent="0.2">
      <c r="A22" s="79"/>
      <c r="B22" s="54"/>
      <c r="C22" s="57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78"/>
      <c r="T22" s="85"/>
    </row>
    <row r="23" spans="1:41" s="75" customFormat="1" ht="15.75" x14ac:dyDescent="0.2">
      <c r="A23" s="79"/>
      <c r="B23" s="54"/>
      <c r="C23" s="57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84"/>
      <c r="P23" s="82"/>
      <c r="Q23" s="82"/>
      <c r="R23" s="58"/>
      <c r="S23" s="78"/>
      <c r="T23" s="85"/>
      <c r="U23" s="77"/>
      <c r="W23" s="78"/>
      <c r="X23" s="78"/>
      <c r="Y23" s="78"/>
      <c r="Z23" s="78"/>
      <c r="AA23" s="78"/>
      <c r="AB23" s="78"/>
      <c r="AC23" s="78"/>
    </row>
    <row r="24" spans="1:41" s="77" customFormat="1" ht="15.75" x14ac:dyDescent="0.2">
      <c r="A24" s="79"/>
      <c r="B24" s="54"/>
      <c r="C24" s="54"/>
      <c r="D24" s="64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78"/>
      <c r="T24" s="85"/>
      <c r="U24" s="75"/>
      <c r="V24" s="78"/>
      <c r="W24" s="75"/>
      <c r="X24" s="75"/>
      <c r="Y24" s="75"/>
      <c r="Z24" s="75"/>
      <c r="AA24" s="75"/>
      <c r="AB24" s="75"/>
      <c r="AC24" s="75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41" s="77" customFormat="1" ht="15.75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78"/>
      <c r="T25" s="85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41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78"/>
      <c r="T26" s="85"/>
      <c r="U26" s="86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41" s="75" customFormat="1" ht="15.75" x14ac:dyDescent="0.2">
      <c r="A27" s="79"/>
      <c r="B27" s="127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65"/>
      <c r="R27" s="58"/>
      <c r="S27" s="78"/>
      <c r="T27" s="85"/>
      <c r="U27" s="77"/>
      <c r="V27" s="78"/>
      <c r="W27" s="78"/>
      <c r="X27" s="78"/>
      <c r="Y27" s="78"/>
      <c r="Z27" s="78"/>
      <c r="AA27" s="78"/>
      <c r="AB27" s="78"/>
      <c r="AC27" s="78"/>
    </row>
    <row r="28" spans="1:41" s="77" customFormat="1" ht="15.75" x14ac:dyDescent="0.2">
      <c r="A28" s="79"/>
      <c r="B28" s="54"/>
      <c r="C28" s="54"/>
      <c r="D28" s="55"/>
      <c r="E28" s="88"/>
      <c r="F28" s="88"/>
      <c r="G28" s="81"/>
      <c r="H28" s="82"/>
      <c r="I28" s="82"/>
      <c r="J28" s="54"/>
      <c r="K28" s="68"/>
      <c r="L28" s="84"/>
      <c r="M28" s="84"/>
      <c r="N28" s="82"/>
      <c r="O28" s="84"/>
      <c r="P28" s="82"/>
      <c r="Q28" s="82"/>
      <c r="R28" s="53"/>
      <c r="S28" s="89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5" customFormat="1" ht="15.75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6"/>
    </row>
    <row r="30" spans="1:41" s="75" customFormat="1" ht="15.75" x14ac:dyDescent="0.2">
      <c r="A30" s="62"/>
      <c r="B30" s="63"/>
      <c r="C30" s="63"/>
      <c r="D30" s="64"/>
      <c r="E30" s="65"/>
      <c r="F30" s="65"/>
      <c r="G30" s="66"/>
      <c r="H30" s="67"/>
      <c r="I30" s="67"/>
      <c r="J30" s="63"/>
      <c r="K30" s="68"/>
      <c r="L30" s="69"/>
      <c r="M30" s="69"/>
      <c r="N30" s="65"/>
      <c r="O30" s="69"/>
      <c r="P30" s="65"/>
      <c r="Q30" s="65"/>
      <c r="R30" s="70"/>
      <c r="S30" s="77"/>
      <c r="T30" s="76"/>
      <c r="V30" s="78"/>
    </row>
    <row r="31" spans="1:41" s="77" customFormat="1" ht="15.75" x14ac:dyDescent="0.2">
      <c r="A31" s="79"/>
      <c r="B31" s="113"/>
      <c r="C31" s="126"/>
      <c r="D31" s="55"/>
      <c r="E31" s="88"/>
      <c r="F31" s="88"/>
      <c r="G31" s="66"/>
      <c r="H31" s="82"/>
      <c r="I31" s="82"/>
      <c r="J31" s="83"/>
      <c r="K31" s="68"/>
      <c r="L31" s="69"/>
      <c r="M31" s="69"/>
      <c r="N31" s="65"/>
      <c r="O31" s="69"/>
      <c r="P31" s="65"/>
      <c r="Q31" s="65"/>
      <c r="R31" s="70"/>
      <c r="S31" s="75"/>
      <c r="T31" s="76"/>
      <c r="U31" s="75"/>
      <c r="V31" s="75"/>
      <c r="W31" s="75"/>
      <c r="X31" s="75"/>
      <c r="Y31" s="75"/>
      <c r="Z31" s="75"/>
      <c r="AA31" s="75"/>
      <c r="AB31" s="75"/>
      <c r="AC31" s="75"/>
      <c r="AD31" s="78"/>
      <c r="AE31" s="78"/>
      <c r="AF31" s="78"/>
      <c r="AG31" s="78"/>
      <c r="AH31" s="78"/>
      <c r="AI31" s="78"/>
      <c r="AJ31" s="78"/>
      <c r="AK31" s="78"/>
      <c r="AL31" s="78"/>
      <c r="AM31" s="78"/>
    </row>
    <row r="32" spans="1:41" s="75" customFormat="1" ht="15.75" x14ac:dyDescent="0.2">
      <c r="A32" s="79"/>
      <c r="B32" s="54"/>
      <c r="C32" s="63"/>
      <c r="D32" s="55"/>
      <c r="E32" s="88"/>
      <c r="F32" s="88"/>
      <c r="G32" s="66"/>
      <c r="H32" s="82"/>
      <c r="I32" s="82"/>
      <c r="J32" s="83"/>
      <c r="K32" s="68"/>
      <c r="L32" s="69"/>
      <c r="M32" s="69"/>
      <c r="N32" s="65"/>
      <c r="O32" s="69"/>
      <c r="P32" s="65"/>
      <c r="Q32" s="65"/>
      <c r="R32" s="70"/>
      <c r="T32" s="76"/>
    </row>
    <row r="33" spans="1:41" s="75" customFormat="1" ht="15.75" x14ac:dyDescent="0.2">
      <c r="A33" s="79"/>
      <c r="B33" s="54"/>
      <c r="C33" s="63"/>
      <c r="D33" s="55"/>
      <c r="E33" s="88"/>
      <c r="F33" s="88"/>
      <c r="G33" s="66"/>
      <c r="H33" s="82"/>
      <c r="I33" s="82"/>
      <c r="J33" s="83"/>
      <c r="K33" s="68"/>
      <c r="L33" s="69"/>
      <c r="M33" s="69"/>
      <c r="N33" s="65"/>
      <c r="O33" s="69"/>
      <c r="P33" s="65"/>
      <c r="Q33" s="65"/>
      <c r="R33" s="87"/>
      <c r="T33" s="76"/>
    </row>
    <row r="34" spans="1:41" s="77" customFormat="1" ht="15.75" x14ac:dyDescent="0.2">
      <c r="A34" s="62"/>
      <c r="B34" s="63"/>
      <c r="C34" s="63"/>
      <c r="D34" s="64"/>
      <c r="E34" s="65"/>
      <c r="F34" s="65"/>
      <c r="G34" s="66"/>
      <c r="H34" s="67"/>
      <c r="I34" s="67"/>
      <c r="J34" s="63"/>
      <c r="K34" s="68"/>
      <c r="L34" s="69"/>
      <c r="M34" s="69"/>
      <c r="N34" s="65"/>
      <c r="O34" s="69"/>
      <c r="P34" s="65"/>
      <c r="Q34" s="65"/>
      <c r="R34" s="70"/>
      <c r="T34" s="76"/>
      <c r="V34" s="75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</row>
    <row r="35" spans="1:41" s="75" customFormat="1" ht="15.75" x14ac:dyDescent="0.2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78"/>
      <c r="T35" s="85"/>
    </row>
    <row r="36" spans="1:41" s="77" customFormat="1" ht="15.75" x14ac:dyDescent="0.2">
      <c r="A36" s="79"/>
      <c r="B36" s="54"/>
      <c r="C36" s="54"/>
      <c r="D36" s="55"/>
      <c r="E36" s="80"/>
      <c r="F36" s="80"/>
      <c r="G36" s="81"/>
      <c r="H36" s="82"/>
      <c r="I36" s="82"/>
      <c r="J36" s="83"/>
      <c r="K36" s="68"/>
      <c r="L36" s="84"/>
      <c r="M36" s="84"/>
      <c r="N36" s="82"/>
      <c r="O36" s="84"/>
      <c r="P36" s="82"/>
      <c r="Q36" s="82"/>
      <c r="R36" s="107"/>
      <c r="S36" s="78"/>
      <c r="T36" s="108"/>
      <c r="V36" s="75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</row>
    <row r="37" spans="1:41" s="77" customFormat="1" ht="15.75" x14ac:dyDescent="0.2">
      <c r="A37" s="79"/>
      <c r="B37" s="54"/>
      <c r="C37" s="54"/>
      <c r="D37" s="55"/>
      <c r="E37" s="88"/>
      <c r="F37" s="88"/>
      <c r="G37" s="81"/>
      <c r="H37" s="82"/>
      <c r="I37" s="82"/>
      <c r="J37" s="54"/>
      <c r="K37" s="68"/>
      <c r="L37" s="84"/>
      <c r="M37" s="84"/>
      <c r="N37" s="82"/>
      <c r="O37" s="84"/>
      <c r="P37" s="82"/>
      <c r="Q37" s="82"/>
      <c r="R37" s="53"/>
      <c r="S37" s="89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112" customFormat="1" ht="15.75" x14ac:dyDescent="0.2">
      <c r="A38" s="79"/>
      <c r="B38" s="54"/>
      <c r="C38" s="54"/>
      <c r="D38" s="55"/>
      <c r="E38" s="88"/>
      <c r="F38" s="88"/>
      <c r="G38" s="81"/>
      <c r="H38" s="82"/>
      <c r="I38" s="82"/>
      <c r="J38" s="54"/>
      <c r="K38" s="68"/>
      <c r="L38" s="84"/>
      <c r="M38" s="84"/>
      <c r="N38" s="82"/>
      <c r="O38" s="84"/>
      <c r="P38" s="82"/>
      <c r="Q38" s="93"/>
      <c r="R38" s="58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</row>
    <row r="39" spans="1:41" s="75" customFormat="1" ht="15.75" x14ac:dyDescent="0.2">
      <c r="A39" s="79"/>
      <c r="B39" s="54"/>
      <c r="C39" s="54"/>
      <c r="D39" s="64"/>
      <c r="E39" s="88"/>
      <c r="F39" s="88"/>
      <c r="G39" s="81"/>
      <c r="H39" s="82"/>
      <c r="I39" s="82"/>
      <c r="J39" s="83"/>
      <c r="K39" s="68"/>
      <c r="L39" s="109"/>
      <c r="M39" s="109"/>
      <c r="N39" s="88"/>
      <c r="O39" s="109"/>
      <c r="P39" s="88"/>
      <c r="Q39" s="88"/>
      <c r="R39" s="58"/>
      <c r="S39" s="78"/>
      <c r="T39" s="85"/>
    </row>
    <row r="40" spans="1:41" s="75" customFormat="1" ht="15.75" x14ac:dyDescent="0.2">
      <c r="A40" s="79"/>
      <c r="B40" s="54"/>
      <c r="C40" s="63"/>
      <c r="D40" s="64"/>
      <c r="E40" s="65"/>
      <c r="F40" s="65"/>
      <c r="G40" s="66"/>
      <c r="H40" s="67"/>
      <c r="I40" s="67"/>
      <c r="J40" s="63"/>
      <c r="K40" s="68"/>
      <c r="L40" s="69"/>
      <c r="M40" s="69"/>
      <c r="N40" s="65"/>
      <c r="O40" s="69"/>
      <c r="P40" s="65"/>
      <c r="Q40" s="65"/>
      <c r="R40" s="70"/>
      <c r="T40" s="76"/>
      <c r="V40" s="78"/>
      <c r="W40" s="78"/>
      <c r="X40" s="78"/>
      <c r="Y40" s="78"/>
      <c r="Z40" s="78"/>
      <c r="AA40" s="78"/>
      <c r="AB40" s="78"/>
      <c r="AC40" s="78"/>
      <c r="AD40" s="78"/>
    </row>
    <row r="41" spans="1:41" s="77" customFormat="1" ht="15.75" x14ac:dyDescent="0.2">
      <c r="A41" s="79"/>
      <c r="B41" s="54"/>
      <c r="C41" s="54"/>
      <c r="D41" s="55"/>
      <c r="E41" s="88"/>
      <c r="F41" s="88"/>
      <c r="G41" s="81"/>
      <c r="H41" s="82"/>
      <c r="I41" s="82"/>
      <c r="J41" s="54"/>
      <c r="K41" s="68"/>
      <c r="L41" s="84"/>
      <c r="M41" s="84"/>
      <c r="N41" s="82"/>
      <c r="O41" s="84"/>
      <c r="P41" s="82"/>
      <c r="Q41" s="93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41" s="77" customFormat="1" ht="15.75" x14ac:dyDescent="0.2">
      <c r="A42" s="79"/>
      <c r="B42" s="54"/>
      <c r="C42" s="54"/>
      <c r="D42" s="55"/>
      <c r="E42" s="88"/>
      <c r="F42" s="88"/>
      <c r="G42" s="81"/>
      <c r="H42" s="82"/>
      <c r="I42" s="82"/>
      <c r="J42" s="54"/>
      <c r="K42" s="68"/>
      <c r="L42" s="84"/>
      <c r="M42" s="84"/>
      <c r="N42" s="82"/>
      <c r="O42" s="84"/>
      <c r="P42" s="82"/>
      <c r="Q42" s="93"/>
      <c r="R42" s="58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41" s="77" customFormat="1" ht="15.75" x14ac:dyDescent="0.2">
      <c r="A43" s="79"/>
      <c r="B43" s="54"/>
      <c r="C43" s="63"/>
      <c r="D43" s="64"/>
      <c r="E43" s="65"/>
      <c r="F43" s="65"/>
      <c r="G43" s="66"/>
      <c r="H43" s="82"/>
      <c r="I43" s="82"/>
      <c r="J43" s="63"/>
      <c r="K43" s="68"/>
      <c r="L43" s="69"/>
      <c r="M43" s="69"/>
      <c r="N43" s="65"/>
      <c r="O43" s="69"/>
      <c r="P43" s="65"/>
      <c r="Q43" s="65"/>
      <c r="R43" s="70"/>
      <c r="S43" s="75"/>
      <c r="T43" s="76"/>
      <c r="V43" s="75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41" s="77" customFormat="1" ht="15.75" x14ac:dyDescent="0.2">
      <c r="A44" s="79"/>
      <c r="B44" s="54"/>
      <c r="C44" s="63"/>
      <c r="D44" s="64"/>
      <c r="E44" s="65"/>
      <c r="F44" s="65"/>
      <c r="G44" s="66"/>
      <c r="H44" s="82"/>
      <c r="I44" s="82"/>
      <c r="J44" s="63"/>
      <c r="K44" s="68"/>
      <c r="L44" s="69"/>
      <c r="M44" s="69"/>
      <c r="N44" s="65"/>
      <c r="O44" s="69"/>
      <c r="P44" s="65"/>
      <c r="Q44" s="65"/>
      <c r="R44" s="70"/>
      <c r="S44" s="75"/>
      <c r="T44" s="76"/>
      <c r="V44" s="75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41" s="77" customFormat="1" ht="15.75" x14ac:dyDescent="0.2">
      <c r="A45" s="62"/>
      <c r="B45" s="63"/>
      <c r="C45" s="63"/>
      <c r="D45" s="64"/>
      <c r="E45" s="65"/>
      <c r="F45" s="65"/>
      <c r="G45" s="66"/>
      <c r="H45" s="67"/>
      <c r="I45" s="82"/>
      <c r="J45" s="63"/>
      <c r="K45" s="68"/>
      <c r="L45" s="69"/>
      <c r="M45" s="69"/>
      <c r="N45" s="65"/>
      <c r="O45" s="69"/>
      <c r="P45" s="65"/>
      <c r="Q45" s="65"/>
      <c r="R45" s="87"/>
      <c r="S45" s="75"/>
      <c r="T45" s="76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</row>
    <row r="46" spans="1:41" s="75" customFormat="1" ht="15.75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V46" s="78"/>
    </row>
    <row r="47" spans="1:41" s="77" customFormat="1" ht="15.75" x14ac:dyDescent="0.2">
      <c r="A47" s="62"/>
      <c r="B47" s="63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107"/>
      <c r="S47" s="78"/>
      <c r="T47" s="85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</row>
    <row r="48" spans="1:41" s="77" customFormat="1" ht="15.75" x14ac:dyDescent="0.2">
      <c r="A48" s="62"/>
      <c r="B48" s="63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107"/>
      <c r="S48" s="78"/>
      <c r="T48" s="85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41" s="77" customFormat="1" ht="15.75" x14ac:dyDescent="0.2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95"/>
      <c r="T49" s="85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41" s="77" customFormat="1" ht="15.75" x14ac:dyDescent="0.2">
      <c r="A50" s="62"/>
      <c r="B50" s="63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78"/>
      <c r="T50" s="85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41" s="77" customFormat="1" ht="15.75" x14ac:dyDescent="0.2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89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7" customFormat="1" ht="15.75" x14ac:dyDescent="0.2">
      <c r="A52" s="79"/>
      <c r="B52" s="54"/>
      <c r="C52" s="54"/>
      <c r="D52" s="55"/>
      <c r="E52" s="80"/>
      <c r="F52" s="80"/>
      <c r="G52" s="81"/>
      <c r="H52" s="82"/>
      <c r="I52" s="82"/>
      <c r="J52" s="83"/>
      <c r="K52" s="68"/>
      <c r="L52" s="84"/>
      <c r="M52" s="84"/>
      <c r="N52" s="82"/>
      <c r="O52" s="84"/>
      <c r="P52" s="82"/>
      <c r="Q52" s="82"/>
      <c r="R52" s="58"/>
      <c r="S52" s="78"/>
      <c r="T52" s="85"/>
      <c r="U52" s="75"/>
      <c r="V52" s="78"/>
      <c r="W52" s="75"/>
      <c r="X52" s="75"/>
      <c r="Y52" s="75"/>
      <c r="Z52" s="75"/>
      <c r="AA52" s="75"/>
      <c r="AB52" s="75"/>
      <c r="AC52" s="75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41" s="75" customFormat="1" ht="15.75" x14ac:dyDescent="0.2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78"/>
      <c r="T53" s="85"/>
      <c r="V53" s="78"/>
    </row>
    <row r="54" spans="1:41" s="77" customFormat="1" ht="15.75" x14ac:dyDescent="0.2">
      <c r="A54" s="79"/>
      <c r="B54" s="54"/>
      <c r="C54" s="54"/>
      <c r="D54" s="55"/>
      <c r="E54" s="80"/>
      <c r="F54" s="80"/>
      <c r="G54" s="81"/>
      <c r="H54" s="82"/>
      <c r="I54" s="82"/>
      <c r="J54" s="83"/>
      <c r="K54" s="68"/>
      <c r="L54" s="84"/>
      <c r="M54" s="84"/>
      <c r="N54" s="82"/>
      <c r="O54" s="84"/>
      <c r="P54" s="82"/>
      <c r="Q54" s="82"/>
      <c r="R54" s="58"/>
      <c r="S54" s="78"/>
      <c r="T54" s="85"/>
      <c r="U54" s="75"/>
      <c r="V54" s="78"/>
      <c r="W54" s="75"/>
      <c r="X54" s="75"/>
      <c r="Y54" s="75"/>
      <c r="Z54" s="75"/>
      <c r="AA54" s="75"/>
      <c r="AB54" s="75"/>
      <c r="AC54" s="75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41" s="75" customFormat="1" ht="15.75" x14ac:dyDescent="0.2">
      <c r="A55" s="79"/>
      <c r="B55" s="54"/>
      <c r="C55" s="54"/>
      <c r="D55" s="55"/>
      <c r="E55" s="88"/>
      <c r="F55" s="88"/>
      <c r="G55" s="81"/>
      <c r="H55" s="82"/>
      <c r="I55" s="82"/>
      <c r="J55" s="54"/>
      <c r="K55" s="68"/>
      <c r="L55" s="84"/>
      <c r="M55" s="84"/>
      <c r="N55" s="82"/>
      <c r="O55" s="84"/>
      <c r="P55" s="82"/>
      <c r="Q55" s="93"/>
      <c r="R55" s="58"/>
      <c r="S55" s="78"/>
      <c r="T55" s="85"/>
      <c r="V55" s="78"/>
    </row>
    <row r="56" spans="1:41" s="75" customFormat="1" ht="15.75" x14ac:dyDescent="0.2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T56" s="76"/>
    </row>
    <row r="57" spans="1:41" s="77" customFormat="1" ht="15.75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S57" s="78"/>
      <c r="T57" s="85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</row>
    <row r="58" spans="1:41" s="77" customFormat="1" ht="15.75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41" s="77" customFormat="1" ht="15.75" x14ac:dyDescent="0.2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65"/>
      <c r="R59" s="58"/>
      <c r="S59" s="75"/>
      <c r="T59" s="76"/>
      <c r="V59" s="75"/>
      <c r="W59" s="75"/>
      <c r="X59" s="75"/>
      <c r="Y59" s="75"/>
      <c r="Z59" s="75"/>
      <c r="AA59" s="75"/>
      <c r="AB59" s="75"/>
      <c r="AC59" s="75"/>
      <c r="AD59" s="75"/>
      <c r="AE59" s="78"/>
      <c r="AF59" s="78"/>
      <c r="AG59" s="78"/>
      <c r="AH59" s="78"/>
      <c r="AI59" s="78"/>
      <c r="AJ59" s="78"/>
      <c r="AK59" s="78"/>
    </row>
    <row r="60" spans="1:41" s="77" customFormat="1" ht="15.75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5"/>
      <c r="V60" s="75"/>
      <c r="W60" s="75"/>
      <c r="X60" s="75"/>
      <c r="Y60" s="75"/>
      <c r="Z60" s="75"/>
      <c r="AA60" s="75"/>
      <c r="AB60" s="75"/>
      <c r="AC60" s="75"/>
      <c r="AD60" s="78"/>
      <c r="AE60" s="78"/>
      <c r="AF60" s="78"/>
      <c r="AG60" s="78"/>
      <c r="AH60" s="78"/>
      <c r="AI60" s="78"/>
      <c r="AJ60" s="78"/>
      <c r="AK60" s="78"/>
      <c r="AL60" s="78"/>
      <c r="AM60" s="78"/>
    </row>
    <row r="61" spans="1:41" s="77" customFormat="1" ht="15.75" x14ac:dyDescent="0.2">
      <c r="A61" s="62"/>
      <c r="B61" s="63"/>
      <c r="C61" s="63"/>
      <c r="D61" s="64"/>
      <c r="E61" s="65"/>
      <c r="F61" s="65"/>
      <c r="G61" s="66"/>
      <c r="H61" s="67"/>
      <c r="I61" s="67"/>
      <c r="J61" s="63"/>
      <c r="K61" s="68"/>
      <c r="L61" s="69"/>
      <c r="M61" s="69"/>
      <c r="N61" s="65"/>
      <c r="O61" s="69"/>
      <c r="P61" s="65"/>
      <c r="Q61" s="65"/>
      <c r="R61" s="70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41" s="77" customFormat="1" ht="15.75" x14ac:dyDescent="0.2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41" s="75" customFormat="1" ht="15.75" x14ac:dyDescent="0.2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U63" s="77"/>
      <c r="V63" s="78"/>
      <c r="W63" s="78"/>
      <c r="X63" s="78"/>
      <c r="Y63" s="78"/>
      <c r="Z63" s="78"/>
      <c r="AA63" s="78"/>
      <c r="AB63" s="78"/>
      <c r="AC63" s="78"/>
    </row>
    <row r="64" spans="1:41" s="77" customFormat="1" ht="15.75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S64" s="75"/>
      <c r="T64" s="76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</row>
    <row r="65" spans="1:39" s="77" customFormat="1" ht="15.75" x14ac:dyDescent="0.2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75"/>
      <c r="T65" s="76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</row>
    <row r="66" spans="1:39" s="77" customFormat="1" ht="15.75" x14ac:dyDescent="0.2">
      <c r="A66" s="79"/>
      <c r="B66" s="54"/>
      <c r="C66" s="54"/>
      <c r="D66" s="55"/>
      <c r="E66" s="80"/>
      <c r="F66" s="80"/>
      <c r="G66" s="81"/>
      <c r="H66" s="82"/>
      <c r="I66" s="82"/>
      <c r="J66" s="83"/>
      <c r="K66" s="68"/>
      <c r="L66" s="84"/>
      <c r="M66" s="84"/>
      <c r="N66" s="82"/>
      <c r="O66" s="84"/>
      <c r="P66" s="82"/>
      <c r="Q66" s="82"/>
      <c r="R66" s="58"/>
      <c r="S66" s="78"/>
      <c r="T66" s="85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</row>
    <row r="67" spans="1:39" s="77" customFormat="1" ht="15.75" x14ac:dyDescent="0.2">
      <c r="A67" s="79"/>
      <c r="B67" s="54"/>
      <c r="C67" s="63"/>
      <c r="D67" s="64"/>
      <c r="E67" s="65"/>
      <c r="F67" s="65"/>
      <c r="G67" s="66"/>
      <c r="H67" s="82"/>
      <c r="I67" s="82"/>
      <c r="J67" s="63"/>
      <c r="K67" s="68"/>
      <c r="L67" s="69"/>
      <c r="M67" s="69"/>
      <c r="N67" s="65"/>
      <c r="O67" s="69"/>
      <c r="P67" s="65"/>
      <c r="Q67" s="65"/>
      <c r="R67" s="70"/>
      <c r="S67" s="75"/>
      <c r="T67" s="76"/>
      <c r="U67" s="75"/>
      <c r="V67" s="75"/>
      <c r="W67" s="75"/>
      <c r="X67" s="75"/>
      <c r="Y67" s="75"/>
      <c r="Z67" s="75"/>
      <c r="AA67" s="75"/>
      <c r="AB67" s="75"/>
      <c r="AC67" s="75"/>
      <c r="AD67" s="78"/>
      <c r="AE67" s="78"/>
      <c r="AF67" s="78"/>
      <c r="AG67" s="78"/>
      <c r="AH67" s="78"/>
      <c r="AI67" s="78"/>
      <c r="AJ67" s="78"/>
      <c r="AK67" s="78"/>
      <c r="AL67" s="78"/>
      <c r="AM67" s="78"/>
    </row>
    <row r="68" spans="1:39" s="75" customFormat="1" ht="15.75" x14ac:dyDescent="0.2">
      <c r="A68" s="79"/>
      <c r="B68" s="54"/>
      <c r="C68" s="54"/>
      <c r="D68" s="55"/>
      <c r="E68" s="80"/>
      <c r="F68" s="80"/>
      <c r="G68" s="81"/>
      <c r="H68" s="82"/>
      <c r="I68" s="82"/>
      <c r="J68" s="83"/>
      <c r="K68" s="68"/>
      <c r="L68" s="84"/>
      <c r="M68" s="84"/>
      <c r="N68" s="82"/>
      <c r="O68" s="84"/>
      <c r="P68" s="82"/>
      <c r="Q68" s="82"/>
      <c r="R68" s="58"/>
      <c r="S68" s="78"/>
      <c r="T68" s="85"/>
    </row>
    <row r="69" spans="1:39" s="75" customFormat="1" ht="15.75" x14ac:dyDescent="0.2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S69" s="77"/>
      <c r="T69" s="76"/>
      <c r="U69" s="77"/>
      <c r="V69" s="78"/>
      <c r="W69" s="78"/>
      <c r="X69" s="78"/>
      <c r="Y69" s="78"/>
      <c r="Z69" s="78"/>
      <c r="AA69" s="78"/>
      <c r="AB69" s="78"/>
      <c r="AC69" s="78"/>
    </row>
    <row r="70" spans="1:39" s="77" customFormat="1" ht="15.75" x14ac:dyDescent="0.2">
      <c r="A70" s="62"/>
      <c r="B70" s="63"/>
      <c r="C70" s="63"/>
      <c r="D70" s="64"/>
      <c r="E70" s="65"/>
      <c r="F70" s="65"/>
      <c r="G70" s="66"/>
      <c r="H70" s="67"/>
      <c r="I70" s="67"/>
      <c r="J70" s="63"/>
      <c r="K70" s="68"/>
      <c r="L70" s="69"/>
      <c r="M70" s="69"/>
      <c r="N70" s="65"/>
      <c r="O70" s="69"/>
      <c r="P70" s="65"/>
      <c r="Q70" s="65"/>
      <c r="R70" s="70"/>
      <c r="T70" s="76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39" s="77" customFormat="1" ht="15.75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58"/>
      <c r="S71" s="78"/>
      <c r="T71" s="85"/>
      <c r="U71" s="86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39" s="77" customFormat="1" ht="15.75" x14ac:dyDescent="0.2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93"/>
      <c r="R72" s="5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</row>
    <row r="73" spans="1:39" s="77" customFormat="1" ht="15.75" x14ac:dyDescent="0.2">
      <c r="A73" s="79"/>
      <c r="B73" s="54"/>
      <c r="C73" s="54"/>
      <c r="D73" s="55"/>
      <c r="E73" s="88"/>
      <c r="F73" s="88"/>
      <c r="G73" s="81"/>
      <c r="H73" s="82"/>
      <c r="I73" s="82"/>
      <c r="J73" s="54"/>
      <c r="K73" s="68"/>
      <c r="L73" s="84"/>
      <c r="M73" s="84"/>
      <c r="N73" s="82"/>
      <c r="O73" s="84"/>
      <c r="P73" s="82"/>
      <c r="Q73" s="93"/>
      <c r="R73" s="5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</row>
    <row r="74" spans="1:39" s="75" customFormat="1" ht="15.75" x14ac:dyDescent="0.2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78"/>
      <c r="T74" s="85"/>
    </row>
    <row r="75" spans="1:39" s="75" customFormat="1" ht="15.75" x14ac:dyDescent="0.2">
      <c r="A75" s="79"/>
      <c r="B75" s="54"/>
      <c r="C75" s="54"/>
      <c r="D75" s="55"/>
      <c r="E75" s="80"/>
      <c r="F75" s="80"/>
      <c r="G75" s="81"/>
      <c r="H75" s="82"/>
      <c r="I75" s="82"/>
      <c r="J75" s="83"/>
      <c r="K75" s="68"/>
      <c r="L75" s="84"/>
      <c r="M75" s="84"/>
      <c r="N75" s="82"/>
      <c r="O75" s="84"/>
      <c r="P75" s="82"/>
      <c r="Q75" s="82"/>
      <c r="R75" s="58"/>
      <c r="S75" s="78"/>
      <c r="T75" s="85"/>
    </row>
    <row r="76" spans="1:39" s="75" customFormat="1" ht="15.75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</row>
    <row r="77" spans="1:39" s="77" customFormat="1" ht="15.75" x14ac:dyDescent="0.2">
      <c r="A77" s="62"/>
      <c r="B77" s="63"/>
      <c r="C77" s="54"/>
      <c r="D77" s="55"/>
      <c r="E77" s="88"/>
      <c r="F77" s="88"/>
      <c r="G77" s="66"/>
      <c r="H77" s="82"/>
      <c r="I77" s="82"/>
      <c r="J77" s="83"/>
      <c r="K77" s="68"/>
      <c r="L77" s="109"/>
      <c r="M77" s="109"/>
      <c r="N77" s="88"/>
      <c r="O77" s="109"/>
      <c r="P77" s="88"/>
      <c r="Q77" s="88"/>
      <c r="R77" s="58"/>
      <c r="S77" s="78"/>
      <c r="T77" s="85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39" s="77" customFormat="1" ht="15.75" x14ac:dyDescent="0.2">
      <c r="A78" s="62"/>
      <c r="B78" s="63"/>
      <c r="C78" s="54"/>
      <c r="D78" s="55"/>
      <c r="E78" s="88"/>
      <c r="F78" s="88"/>
      <c r="G78" s="66"/>
      <c r="H78" s="82"/>
      <c r="I78" s="82"/>
      <c r="J78" s="83"/>
      <c r="K78" s="68"/>
      <c r="L78" s="109"/>
      <c r="M78" s="109"/>
      <c r="N78" s="88"/>
      <c r="O78" s="109"/>
      <c r="P78" s="88"/>
      <c r="Q78" s="88"/>
      <c r="R78" s="58"/>
      <c r="S78" s="78"/>
      <c r="T78" s="85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39" s="77" customFormat="1" ht="15.75" x14ac:dyDescent="0.2">
      <c r="A79" s="79"/>
      <c r="B79" s="54"/>
      <c r="C79" s="54"/>
      <c r="D79" s="55"/>
      <c r="E79" s="80"/>
      <c r="F79" s="80"/>
      <c r="G79" s="81"/>
      <c r="H79" s="82"/>
      <c r="I79" s="82"/>
      <c r="J79" s="83"/>
      <c r="K79" s="68"/>
      <c r="L79" s="84"/>
      <c r="M79" s="84"/>
      <c r="N79" s="82"/>
      <c r="O79" s="84"/>
      <c r="P79" s="82"/>
      <c r="Q79" s="82"/>
      <c r="R79" s="58"/>
      <c r="S79" s="78"/>
      <c r="T79" s="85"/>
      <c r="U79" s="8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39" s="75" customFormat="1" ht="15.75" x14ac:dyDescent="0.2">
      <c r="A80" s="79"/>
      <c r="B80" s="54"/>
      <c r="C80" s="54"/>
      <c r="D80" s="55"/>
      <c r="E80" s="80"/>
      <c r="F80" s="80"/>
      <c r="G80" s="81"/>
      <c r="H80" s="82"/>
      <c r="I80" s="82"/>
      <c r="J80" s="83"/>
      <c r="K80" s="68"/>
      <c r="L80" s="84"/>
      <c r="M80" s="84"/>
      <c r="N80" s="82"/>
      <c r="O80" s="84"/>
      <c r="P80" s="82"/>
      <c r="Q80" s="65"/>
      <c r="R80" s="70"/>
      <c r="S80" s="78"/>
      <c r="T80" s="85"/>
      <c r="V80" s="78"/>
    </row>
    <row r="81" spans="1:39" s="75" customFormat="1" ht="15.75" x14ac:dyDescent="0.2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T81" s="76"/>
    </row>
    <row r="82" spans="1:39" s="105" customFormat="1" ht="15.75" x14ac:dyDescent="0.2">
      <c r="A82" s="62"/>
      <c r="B82" s="63"/>
      <c r="C82" s="63"/>
      <c r="D82" s="64"/>
      <c r="E82" s="90"/>
      <c r="F82" s="90"/>
      <c r="G82" s="66"/>
      <c r="H82" s="67"/>
      <c r="I82" s="67"/>
      <c r="J82" s="63"/>
      <c r="K82" s="68"/>
      <c r="L82" s="91"/>
      <c r="M82" s="91"/>
      <c r="N82" s="67"/>
      <c r="O82" s="91"/>
      <c r="P82" s="67"/>
      <c r="Q82" s="67"/>
      <c r="R82" s="58"/>
      <c r="T82" s="71"/>
    </row>
    <row r="83" spans="1:39" s="77" customFormat="1" ht="15.75" x14ac:dyDescent="0.2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58"/>
      <c r="S83" s="78"/>
      <c r="T83" s="85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39" s="7" customFormat="1" x14ac:dyDescent="0.2">
      <c r="A84" s="30"/>
      <c r="B84" s="31"/>
      <c r="C84" s="31"/>
      <c r="D84" s="16"/>
      <c r="E84" s="32"/>
      <c r="F84" s="32"/>
      <c r="G84" s="33"/>
      <c r="H84" s="21"/>
      <c r="I84" s="21"/>
      <c r="J84" s="31"/>
      <c r="K84" s="22"/>
      <c r="L84" s="34"/>
      <c r="M84" s="34"/>
      <c r="N84" s="32"/>
      <c r="O84" s="34"/>
      <c r="P84" s="32"/>
      <c r="Q84" s="32"/>
      <c r="R84" s="35"/>
      <c r="T84" s="36"/>
    </row>
    <row r="85" spans="1:39" s="29" customFormat="1" x14ac:dyDescent="0.2">
      <c r="A85" s="30"/>
      <c r="B85" s="31"/>
      <c r="C85" s="31"/>
      <c r="D85" s="16"/>
      <c r="E85" s="32"/>
      <c r="F85" s="32"/>
      <c r="G85" s="33"/>
      <c r="H85" s="21"/>
      <c r="I85" s="21"/>
      <c r="J85" s="31"/>
      <c r="K85" s="22"/>
      <c r="L85" s="34"/>
      <c r="M85" s="34"/>
      <c r="N85" s="32"/>
      <c r="O85" s="34"/>
      <c r="P85" s="32"/>
      <c r="Q85" s="32"/>
      <c r="R85" s="35"/>
      <c r="S85" s="7"/>
      <c r="T85" s="36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s="29" customFormat="1" x14ac:dyDescent="0.2">
      <c r="A86" s="30"/>
      <c r="B86" s="31"/>
      <c r="C86" s="31"/>
      <c r="D86" s="16"/>
      <c r="E86" s="32"/>
      <c r="F86" s="32"/>
      <c r="G86" s="33"/>
      <c r="H86" s="21"/>
      <c r="I86" s="21"/>
      <c r="J86" s="31"/>
      <c r="K86" s="22"/>
      <c r="L86" s="34"/>
      <c r="M86" s="34"/>
      <c r="N86" s="32"/>
      <c r="O86" s="34"/>
      <c r="P86" s="32"/>
      <c r="Q86" s="32"/>
      <c r="R86" s="35"/>
      <c r="S86" s="7"/>
      <c r="T86" s="36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s="8" customFormat="1" x14ac:dyDescent="0.2">
      <c r="A87" s="17"/>
      <c r="B87" s="14"/>
      <c r="C87" s="14"/>
      <c r="D87" s="27"/>
      <c r="E87" s="18"/>
      <c r="F87" s="18"/>
      <c r="G87" s="19"/>
      <c r="H87" s="20"/>
      <c r="I87" s="20"/>
      <c r="J87" s="26"/>
      <c r="K87" s="22"/>
      <c r="L87" s="23"/>
      <c r="M87" s="23"/>
      <c r="N87" s="20"/>
      <c r="O87" s="23"/>
      <c r="P87" s="20"/>
      <c r="Q87" s="20"/>
      <c r="R87" s="24"/>
      <c r="S87" s="4"/>
      <c r="T87" s="6"/>
      <c r="U87" s="29"/>
      <c r="V87" s="4"/>
      <c r="W87" s="4"/>
      <c r="X87" s="4"/>
      <c r="Y87" s="4"/>
      <c r="Z87" s="4"/>
      <c r="AA87" s="4"/>
      <c r="AB87" s="4"/>
      <c r="AC87" s="4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s="29" customFormat="1" x14ac:dyDescent="0.2">
      <c r="A88" s="17"/>
      <c r="B88" s="14"/>
      <c r="C88" s="31"/>
      <c r="D88" s="16"/>
      <c r="E88" s="32"/>
      <c r="F88" s="32"/>
      <c r="G88" s="33"/>
      <c r="H88" s="20"/>
      <c r="I88" s="20"/>
      <c r="J88" s="31"/>
      <c r="K88" s="22"/>
      <c r="L88" s="34"/>
      <c r="M88" s="34"/>
      <c r="N88" s="32"/>
      <c r="O88" s="34"/>
      <c r="P88" s="32"/>
      <c r="Q88" s="32"/>
      <c r="R88" s="35"/>
      <c r="S88" s="7"/>
      <c r="T88" s="36"/>
      <c r="U88" s="7"/>
      <c r="V88" s="7"/>
      <c r="W88" s="7"/>
      <c r="X88" s="7"/>
      <c r="Y88" s="7"/>
      <c r="Z88" s="7"/>
      <c r="AA88" s="7"/>
      <c r="AB88" s="7"/>
      <c r="AC88" s="7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s="7" customFormat="1" x14ac:dyDescent="0.2">
      <c r="A89" s="17"/>
      <c r="B89" s="14"/>
      <c r="C89" s="14"/>
      <c r="D89" s="27"/>
      <c r="E89" s="18"/>
      <c r="F89" s="18"/>
      <c r="G89" s="19"/>
      <c r="H89" s="20"/>
      <c r="I89" s="20"/>
      <c r="J89" s="26"/>
      <c r="K89" s="22"/>
      <c r="L89" s="23"/>
      <c r="M89" s="23"/>
      <c r="N89" s="20"/>
      <c r="O89" s="23"/>
      <c r="P89" s="20"/>
      <c r="Q89" s="20"/>
      <c r="R89" s="24"/>
      <c r="S89" s="4"/>
      <c r="T89" s="6"/>
    </row>
    <row r="90" spans="1:39" s="29" customFormat="1" x14ac:dyDescent="0.2">
      <c r="A90" s="17"/>
      <c r="B90" s="14"/>
      <c r="C90" s="31"/>
      <c r="D90" s="16"/>
      <c r="E90" s="32"/>
      <c r="F90" s="32"/>
      <c r="G90" s="33"/>
      <c r="H90" s="20"/>
      <c r="I90" s="20"/>
      <c r="J90" s="31"/>
      <c r="K90" s="22"/>
      <c r="L90" s="34"/>
      <c r="M90" s="34"/>
      <c r="N90" s="32"/>
      <c r="O90" s="34"/>
      <c r="P90" s="32"/>
      <c r="Q90" s="32"/>
      <c r="R90" s="35"/>
      <c r="S90" s="7"/>
      <c r="T90" s="36"/>
      <c r="U90" s="7"/>
      <c r="V90" s="7"/>
      <c r="W90" s="7"/>
      <c r="X90" s="7"/>
      <c r="Y90" s="7"/>
      <c r="Z90" s="7"/>
      <c r="AA90" s="7"/>
      <c r="AB90" s="7"/>
      <c r="AC90" s="7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s="7" customFormat="1" x14ac:dyDescent="0.2">
      <c r="A91" s="30"/>
      <c r="B91" s="31"/>
      <c r="C91" s="31"/>
      <c r="D91" s="16"/>
      <c r="E91" s="32"/>
      <c r="F91" s="32"/>
      <c r="G91" s="33"/>
      <c r="H91" s="21"/>
      <c r="I91" s="21"/>
      <c r="J91" s="31"/>
      <c r="K91" s="22"/>
      <c r="L91" s="34"/>
      <c r="M91" s="34"/>
      <c r="N91" s="32"/>
      <c r="O91" s="34"/>
      <c r="P91" s="32"/>
      <c r="Q91" s="32"/>
      <c r="R91" s="35"/>
      <c r="S91" s="8"/>
      <c r="T91" s="36"/>
      <c r="U91" s="29"/>
      <c r="V91" s="4"/>
      <c r="W91" s="4"/>
      <c r="X91" s="4"/>
      <c r="Y91" s="4"/>
      <c r="Z91" s="4"/>
      <c r="AA91" s="4"/>
      <c r="AB91" s="4"/>
      <c r="AC91" s="4"/>
    </row>
    <row r="92" spans="1:39" s="29" customFormat="1" x14ac:dyDescent="0.2">
      <c r="A92" s="30"/>
      <c r="B92" s="31"/>
      <c r="C92" s="31"/>
      <c r="D92" s="16"/>
      <c r="E92" s="32"/>
      <c r="F92" s="32"/>
      <c r="G92" s="33"/>
      <c r="H92" s="21"/>
      <c r="I92" s="21"/>
      <c r="J92" s="31"/>
      <c r="K92" s="22"/>
      <c r="L92" s="34"/>
      <c r="M92" s="34"/>
      <c r="N92" s="32"/>
      <c r="O92" s="34"/>
      <c r="P92" s="32"/>
      <c r="Q92" s="32"/>
      <c r="R92" s="35"/>
      <c r="S92" s="8"/>
      <c r="T92" s="36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s="8" customFormat="1" x14ac:dyDescent="0.2">
      <c r="A93" s="17"/>
      <c r="B93" s="14"/>
      <c r="C93" s="14"/>
      <c r="D93" s="27"/>
      <c r="E93" s="18"/>
      <c r="F93" s="18"/>
      <c r="G93" s="19"/>
      <c r="H93" s="20"/>
      <c r="I93" s="20"/>
      <c r="J93" s="26"/>
      <c r="K93" s="22"/>
      <c r="L93" s="23"/>
      <c r="M93" s="23"/>
      <c r="N93" s="20"/>
      <c r="O93" s="23"/>
      <c r="P93" s="20"/>
      <c r="Q93" s="20"/>
      <c r="R93" s="24"/>
      <c r="S93" s="4"/>
      <c r="T93" s="6"/>
      <c r="U93" s="28"/>
      <c r="V93" s="4"/>
      <c r="W93" s="4"/>
      <c r="X93" s="4"/>
      <c r="Y93" s="4"/>
      <c r="Z93" s="4"/>
      <c r="AA93" s="4"/>
      <c r="AB93" s="4"/>
      <c r="AC93" s="4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s="29" customFormat="1" x14ac:dyDescent="0.2">
      <c r="A94" s="17"/>
      <c r="B94" s="14"/>
      <c r="C94" s="14"/>
      <c r="D94" s="27"/>
      <c r="E94" s="37"/>
      <c r="F94" s="37"/>
      <c r="G94" s="19"/>
      <c r="H94" s="20"/>
      <c r="I94" s="20"/>
      <c r="J94" s="14"/>
      <c r="K94" s="22"/>
      <c r="L94" s="23"/>
      <c r="M94" s="23"/>
      <c r="N94" s="20"/>
      <c r="O94" s="23"/>
      <c r="P94" s="20"/>
      <c r="Q94" s="25"/>
      <c r="R94" s="2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9" s="29" customFormat="1" x14ac:dyDescent="0.2">
      <c r="A95" s="17"/>
      <c r="B95" s="14"/>
      <c r="C95" s="14"/>
      <c r="D95" s="27"/>
      <c r="E95" s="37"/>
      <c r="F95" s="37"/>
      <c r="G95" s="19"/>
      <c r="H95" s="20"/>
      <c r="I95" s="20"/>
      <c r="J95" s="14"/>
      <c r="K95" s="22"/>
      <c r="L95" s="23"/>
      <c r="M95" s="23"/>
      <c r="N95" s="20"/>
      <c r="O95" s="23"/>
      <c r="P95" s="20"/>
      <c r="Q95" s="25"/>
      <c r="R95" s="2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9" s="29" customFormat="1" x14ac:dyDescent="0.2">
      <c r="A96" s="30"/>
      <c r="B96" s="31"/>
      <c r="C96" s="14"/>
      <c r="D96" s="27"/>
      <c r="E96" s="37"/>
      <c r="F96" s="37"/>
      <c r="G96" s="33"/>
      <c r="H96" s="20"/>
      <c r="I96" s="20"/>
      <c r="J96" s="26"/>
      <c r="K96" s="22"/>
      <c r="L96" s="48"/>
      <c r="M96" s="48"/>
      <c r="N96" s="37"/>
      <c r="O96" s="48"/>
      <c r="P96" s="37"/>
      <c r="Q96" s="37"/>
      <c r="R96" s="24"/>
      <c r="S96" s="9"/>
      <c r="T96" s="49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s="29" customFormat="1" x14ac:dyDescent="0.2">
      <c r="A97" s="30"/>
      <c r="B97" s="31"/>
      <c r="C97" s="14"/>
      <c r="D97" s="27"/>
      <c r="E97" s="37"/>
      <c r="F97" s="37"/>
      <c r="G97" s="33"/>
      <c r="H97" s="20"/>
      <c r="I97" s="20"/>
      <c r="J97" s="26"/>
      <c r="K97" s="22"/>
      <c r="L97" s="48"/>
      <c r="M97" s="48"/>
      <c r="N97" s="37"/>
      <c r="O97" s="48"/>
      <c r="P97" s="37"/>
      <c r="Q97" s="37"/>
      <c r="R97" s="24"/>
      <c r="S97" s="9"/>
      <c r="T97" s="49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s="8" customFormat="1" x14ac:dyDescent="0.2">
      <c r="A98" s="17"/>
      <c r="B98" s="14"/>
      <c r="C98" s="14"/>
      <c r="D98" s="27"/>
      <c r="E98" s="18"/>
      <c r="F98" s="18"/>
      <c r="G98" s="19"/>
      <c r="H98" s="20"/>
      <c r="I98" s="20"/>
      <c r="J98" s="26"/>
      <c r="K98" s="22"/>
      <c r="L98" s="23"/>
      <c r="M98" s="23"/>
      <c r="N98" s="20"/>
      <c r="O98" s="23"/>
      <c r="P98" s="20"/>
      <c r="Q98" s="20"/>
      <c r="R98" s="24"/>
      <c r="S98" s="4"/>
      <c r="T98" s="6"/>
      <c r="U98" s="28"/>
      <c r="V98" s="4"/>
      <c r="W98" s="4"/>
      <c r="X98" s="4"/>
      <c r="Y98" s="4"/>
      <c r="Z98" s="4"/>
      <c r="AA98" s="4"/>
      <c r="AB98" s="4"/>
      <c r="AC98" s="4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s="7" customFormat="1" x14ac:dyDescent="0.2">
      <c r="A99" s="17"/>
      <c r="B99" s="14"/>
      <c r="C99" s="14"/>
      <c r="D99" s="27"/>
      <c r="E99" s="18"/>
      <c r="F99" s="18"/>
      <c r="G99" s="19"/>
      <c r="H99" s="20"/>
      <c r="I99" s="20"/>
      <c r="J99" s="26"/>
      <c r="K99" s="22"/>
      <c r="L99" s="23"/>
      <c r="M99" s="23"/>
      <c r="N99" s="20"/>
      <c r="O99" s="23"/>
      <c r="P99" s="20"/>
      <c r="Q99" s="32"/>
      <c r="R99" s="35"/>
      <c r="S99" s="4"/>
      <c r="T99" s="6"/>
      <c r="V99" s="4"/>
    </row>
    <row r="100" spans="1:39" s="7" customFormat="1" x14ac:dyDescent="0.2">
      <c r="A100" s="30"/>
      <c r="B100" s="31"/>
      <c r="C100" s="31"/>
      <c r="D100" s="16"/>
      <c r="E100" s="32"/>
      <c r="F100" s="32"/>
      <c r="G100" s="33"/>
      <c r="H100" s="21"/>
      <c r="I100" s="21"/>
      <c r="J100" s="31"/>
      <c r="K100" s="22"/>
      <c r="L100" s="34"/>
      <c r="M100" s="34"/>
      <c r="N100" s="32"/>
      <c r="O100" s="34"/>
      <c r="P100" s="32"/>
      <c r="Q100" s="32"/>
      <c r="R100" s="35"/>
      <c r="T100" s="36"/>
    </row>
    <row r="101" spans="1:39" s="29" customFormat="1" x14ac:dyDescent="0.2">
      <c r="A101" s="17"/>
      <c r="B101" s="14"/>
      <c r="C101" s="14"/>
      <c r="D101" s="27"/>
      <c r="E101" s="18"/>
      <c r="F101" s="18"/>
      <c r="G101" s="19"/>
      <c r="H101" s="20"/>
      <c r="I101" s="20"/>
      <c r="J101" s="26"/>
      <c r="K101" s="22"/>
      <c r="L101" s="23"/>
      <c r="M101" s="23"/>
      <c r="N101" s="20"/>
      <c r="O101" s="23"/>
      <c r="P101" s="20"/>
      <c r="Q101" s="20"/>
      <c r="R101" s="24"/>
      <c r="S101" s="4"/>
      <c r="T101" s="6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s="29" customFormat="1" x14ac:dyDescent="0.2">
      <c r="A102" s="30"/>
      <c r="B102" s="31"/>
      <c r="C102" s="14"/>
      <c r="D102" s="27"/>
      <c r="E102" s="18"/>
      <c r="F102" s="18"/>
      <c r="G102" s="19"/>
      <c r="H102" s="20"/>
      <c r="I102" s="20"/>
      <c r="J102" s="26"/>
      <c r="K102" s="22"/>
      <c r="L102" s="23"/>
      <c r="M102" s="23"/>
      <c r="N102" s="20"/>
      <c r="O102" s="23"/>
      <c r="P102" s="20"/>
      <c r="Q102" s="37"/>
      <c r="R102" s="45"/>
      <c r="S102" s="43"/>
      <c r="T102" s="6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s="7" customFormat="1" x14ac:dyDescent="0.2">
      <c r="A103" s="17"/>
      <c r="B103" s="14"/>
      <c r="C103" s="14"/>
      <c r="D103" s="27"/>
      <c r="E103" s="18"/>
      <c r="F103" s="18"/>
      <c r="G103" s="19"/>
      <c r="H103" s="20"/>
      <c r="I103" s="20"/>
      <c r="J103" s="26"/>
      <c r="K103" s="22"/>
      <c r="L103" s="23"/>
      <c r="M103" s="23"/>
      <c r="N103" s="20"/>
      <c r="O103" s="44"/>
      <c r="P103" s="20"/>
      <c r="Q103" s="20"/>
      <c r="R103" s="24"/>
      <c r="S103" s="4"/>
      <c r="T103" s="6"/>
    </row>
    <row r="104" spans="1:39" s="7" customFormat="1" x14ac:dyDescent="0.2">
      <c r="A104" s="17"/>
      <c r="B104" s="14"/>
      <c r="C104" s="14"/>
      <c r="D104" s="27"/>
      <c r="E104" s="18"/>
      <c r="F104" s="18"/>
      <c r="G104" s="19"/>
      <c r="H104" s="20"/>
      <c r="I104" s="20"/>
      <c r="J104" s="26"/>
      <c r="K104" s="22"/>
      <c r="L104" s="23"/>
      <c r="M104" s="23"/>
      <c r="N104" s="20"/>
      <c r="O104" s="23"/>
      <c r="P104" s="20"/>
      <c r="Q104" s="20"/>
      <c r="R104" s="24"/>
      <c r="S104" s="4"/>
      <c r="T104" s="6"/>
    </row>
    <row r="105" spans="1:39" s="29" customFormat="1" x14ac:dyDescent="0.2">
      <c r="A105" s="17"/>
      <c r="B105" s="14"/>
      <c r="C105" s="14"/>
      <c r="D105" s="27"/>
      <c r="E105" s="18"/>
      <c r="F105" s="18"/>
      <c r="G105" s="19"/>
      <c r="H105" s="20"/>
      <c r="I105" s="20"/>
      <c r="J105" s="26"/>
      <c r="K105" s="22"/>
      <c r="L105" s="23"/>
      <c r="M105" s="23"/>
      <c r="N105" s="20"/>
      <c r="O105" s="44"/>
      <c r="P105" s="20"/>
      <c r="Q105" s="20"/>
      <c r="R105" s="24"/>
      <c r="S105" s="4"/>
      <c r="T105" s="6"/>
      <c r="U105" s="7"/>
      <c r="V105" s="7"/>
      <c r="W105" s="7"/>
      <c r="X105" s="7"/>
      <c r="Y105" s="7"/>
      <c r="Z105" s="7"/>
      <c r="AA105" s="7"/>
      <c r="AB105" s="7"/>
      <c r="AC105" s="7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s="7" customFormat="1" x14ac:dyDescent="0.2">
      <c r="A106" s="17"/>
      <c r="B106" s="14"/>
      <c r="C106" s="14"/>
      <c r="D106" s="27"/>
      <c r="E106" s="18"/>
      <c r="F106" s="18"/>
      <c r="G106" s="19"/>
      <c r="H106" s="20"/>
      <c r="I106" s="20"/>
      <c r="J106" s="26"/>
      <c r="K106" s="22"/>
      <c r="L106" s="23"/>
      <c r="M106" s="23"/>
      <c r="N106" s="20"/>
      <c r="O106" s="44"/>
      <c r="P106" s="20"/>
      <c r="Q106" s="20"/>
      <c r="R106" s="24"/>
      <c r="S106" s="4"/>
      <c r="T106" s="6"/>
      <c r="V106" s="9"/>
    </row>
    <row r="107" spans="1:39" s="29" customFormat="1" x14ac:dyDescent="0.2">
      <c r="A107" s="17"/>
      <c r="B107" s="14"/>
      <c r="C107" s="14"/>
      <c r="D107" s="27"/>
      <c r="E107" s="18"/>
      <c r="F107" s="18"/>
      <c r="G107" s="19"/>
      <c r="H107" s="20"/>
      <c r="I107" s="20"/>
      <c r="J107" s="26"/>
      <c r="K107" s="22"/>
      <c r="L107" s="23"/>
      <c r="M107" s="23"/>
      <c r="N107" s="20"/>
      <c r="O107" s="23"/>
      <c r="P107" s="20"/>
      <c r="Q107" s="20"/>
      <c r="R107" s="24"/>
      <c r="S107" s="4"/>
      <c r="T107" s="6"/>
      <c r="U107" s="28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s="29" customFormat="1" x14ac:dyDescent="0.2">
      <c r="A108" s="30"/>
      <c r="B108" s="31"/>
      <c r="C108" s="31"/>
      <c r="D108" s="16"/>
      <c r="E108" s="32"/>
      <c r="F108" s="32"/>
      <c r="G108" s="33"/>
      <c r="H108" s="21"/>
      <c r="I108" s="21"/>
      <c r="J108" s="31"/>
      <c r="K108" s="22"/>
      <c r="L108" s="34"/>
      <c r="M108" s="34"/>
      <c r="N108" s="32"/>
      <c r="O108" s="34"/>
      <c r="P108" s="32"/>
      <c r="Q108" s="32"/>
      <c r="R108" s="35"/>
      <c r="S108" s="7"/>
      <c r="T108" s="36"/>
      <c r="V108" s="9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s="29" customFormat="1" x14ac:dyDescent="0.2">
      <c r="A109" s="17"/>
      <c r="B109" s="14"/>
      <c r="C109" s="31"/>
      <c r="D109" s="16"/>
      <c r="E109" s="32"/>
      <c r="F109" s="32"/>
      <c r="G109" s="33"/>
      <c r="H109" s="20"/>
      <c r="I109" s="20"/>
      <c r="J109" s="31"/>
      <c r="K109" s="22"/>
      <c r="L109" s="34"/>
      <c r="M109" s="34"/>
      <c r="N109" s="32"/>
      <c r="O109" s="34"/>
      <c r="P109" s="32"/>
      <c r="Q109" s="32"/>
      <c r="R109" s="35"/>
      <c r="S109" s="7"/>
      <c r="T109" s="36"/>
      <c r="U109" s="7"/>
      <c r="V109" s="7"/>
      <c r="W109" s="7"/>
      <c r="X109" s="7"/>
      <c r="Y109" s="7"/>
      <c r="Z109" s="7"/>
      <c r="AA109" s="7"/>
      <c r="AB109" s="7"/>
      <c r="AC109" s="7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s="7" customFormat="1" x14ac:dyDescent="0.2">
      <c r="A110" s="17"/>
      <c r="B110" s="14"/>
      <c r="C110" s="14"/>
      <c r="D110" s="16"/>
      <c r="E110" s="37"/>
      <c r="F110" s="37"/>
      <c r="G110" s="19"/>
      <c r="H110" s="20"/>
      <c r="I110" s="20"/>
      <c r="J110" s="26"/>
      <c r="K110" s="22"/>
      <c r="L110" s="48"/>
      <c r="M110" s="48"/>
      <c r="N110" s="37"/>
      <c r="O110" s="48"/>
      <c r="P110" s="37"/>
      <c r="Q110" s="37"/>
      <c r="R110" s="24"/>
      <c r="S110" s="9"/>
      <c r="T110" s="49"/>
    </row>
    <row r="111" spans="1:39" s="7" customFormat="1" x14ac:dyDescent="0.2">
      <c r="A111" s="30"/>
      <c r="B111" s="31"/>
      <c r="C111" s="31"/>
      <c r="D111" s="16"/>
      <c r="E111" s="32"/>
      <c r="F111" s="32"/>
      <c r="G111" s="33"/>
      <c r="H111" s="21"/>
      <c r="I111" s="21"/>
      <c r="J111" s="31"/>
      <c r="K111" s="22"/>
      <c r="L111" s="34"/>
      <c r="M111" s="34"/>
      <c r="N111" s="32"/>
      <c r="O111" s="34"/>
      <c r="P111" s="32"/>
      <c r="Q111" s="32"/>
      <c r="R111" s="35"/>
      <c r="T111" s="36"/>
    </row>
    <row r="112" spans="1:39" s="7" customFormat="1" x14ac:dyDescent="0.2">
      <c r="A112" s="30"/>
      <c r="B112" s="31"/>
      <c r="C112" s="31"/>
      <c r="D112" s="16"/>
      <c r="E112" s="32"/>
      <c r="F112" s="32"/>
      <c r="G112" s="33"/>
      <c r="H112" s="21"/>
      <c r="I112" s="21"/>
      <c r="J112" s="31"/>
      <c r="K112" s="22"/>
      <c r="L112" s="34"/>
      <c r="M112" s="34"/>
      <c r="N112" s="32"/>
      <c r="O112" s="34"/>
      <c r="P112" s="32"/>
      <c r="Q112" s="32"/>
      <c r="R112" s="35"/>
      <c r="T112" s="36"/>
    </row>
    <row r="113" spans="1:39" s="29" customFormat="1" x14ac:dyDescent="0.2">
      <c r="A113" s="17"/>
      <c r="B113" s="14"/>
      <c r="C113" s="14"/>
      <c r="D113" s="27"/>
      <c r="E113" s="18"/>
      <c r="F113" s="18"/>
      <c r="G113" s="19"/>
      <c r="H113" s="20"/>
      <c r="I113" s="20"/>
      <c r="J113" s="26"/>
      <c r="K113" s="22"/>
      <c r="L113" s="23"/>
      <c r="M113" s="23"/>
      <c r="N113" s="20"/>
      <c r="O113" s="23"/>
      <c r="P113" s="20"/>
      <c r="Q113" s="20"/>
      <c r="R113" s="24"/>
      <c r="S113" s="4"/>
      <c r="T113" s="6"/>
      <c r="U113" s="7"/>
      <c r="V113" s="4"/>
      <c r="W113" s="7"/>
      <c r="X113" s="7"/>
      <c r="Y113" s="7"/>
      <c r="Z113" s="7"/>
      <c r="AA113" s="7"/>
      <c r="AB113" s="7"/>
      <c r="AC113" s="7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s="7" customFormat="1" x14ac:dyDescent="0.2">
      <c r="A114" s="17"/>
      <c r="B114" s="14"/>
      <c r="C114" s="14"/>
      <c r="D114" s="27"/>
      <c r="E114" s="18"/>
      <c r="F114" s="18"/>
      <c r="G114" s="19"/>
      <c r="H114" s="20"/>
      <c r="I114" s="20"/>
      <c r="J114" s="26"/>
      <c r="K114" s="22"/>
      <c r="L114" s="23"/>
      <c r="M114" s="23"/>
      <c r="N114" s="20"/>
      <c r="O114" s="23"/>
      <c r="P114" s="20"/>
      <c r="Q114" s="20"/>
      <c r="R114" s="24"/>
      <c r="S114" s="4"/>
      <c r="T114" s="6"/>
    </row>
    <row r="115" spans="1:39" s="7" customFormat="1" x14ac:dyDescent="0.2">
      <c r="A115" s="17"/>
      <c r="B115" s="14"/>
      <c r="C115" s="14"/>
      <c r="D115" s="27"/>
      <c r="E115" s="18"/>
      <c r="F115" s="18"/>
      <c r="G115" s="19"/>
      <c r="H115" s="20"/>
      <c r="I115" s="20"/>
      <c r="J115" s="26"/>
      <c r="K115" s="22"/>
      <c r="L115" s="23"/>
      <c r="M115" s="23"/>
      <c r="N115" s="20"/>
      <c r="O115" s="23"/>
      <c r="P115" s="20"/>
      <c r="Q115" s="20"/>
      <c r="R115" s="24"/>
      <c r="S115" s="4"/>
      <c r="T115" s="6"/>
    </row>
    <row r="116" spans="1:39" s="7" customFormat="1" x14ac:dyDescent="0.2">
      <c r="A116" s="17"/>
      <c r="B116" s="14"/>
      <c r="C116" s="14"/>
      <c r="D116" s="27"/>
      <c r="E116" s="18"/>
      <c r="F116" s="18"/>
      <c r="G116" s="19"/>
      <c r="H116" s="20"/>
      <c r="I116" s="20"/>
      <c r="J116" s="26"/>
      <c r="K116" s="22"/>
      <c r="L116" s="23"/>
      <c r="M116" s="23"/>
      <c r="N116" s="20"/>
      <c r="O116" s="23"/>
      <c r="P116" s="20"/>
      <c r="Q116" s="20"/>
      <c r="R116" s="24"/>
      <c r="S116" s="4"/>
      <c r="T116" s="6"/>
    </row>
    <row r="117" spans="1:39" s="29" customFormat="1" x14ac:dyDescent="0.2">
      <c r="A117" s="17"/>
      <c r="B117" s="14"/>
      <c r="C117" s="14"/>
      <c r="D117" s="27"/>
      <c r="E117" s="18"/>
      <c r="F117" s="18"/>
      <c r="G117" s="19"/>
      <c r="H117" s="20"/>
      <c r="I117" s="20"/>
      <c r="J117" s="26"/>
      <c r="K117" s="22"/>
      <c r="L117" s="23"/>
      <c r="M117" s="23"/>
      <c r="N117" s="20"/>
      <c r="O117" s="23"/>
      <c r="P117" s="20"/>
      <c r="Q117" s="20"/>
      <c r="R117" s="24"/>
      <c r="S117" s="7"/>
      <c r="T117" s="36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s="29" customFormat="1" x14ac:dyDescent="0.2">
      <c r="A118" s="17"/>
      <c r="B118" s="14"/>
      <c r="C118" s="14"/>
      <c r="D118" s="27"/>
      <c r="E118" s="18"/>
      <c r="F118" s="18"/>
      <c r="G118" s="19"/>
      <c r="H118" s="20"/>
      <c r="I118" s="20"/>
      <c r="J118" s="26"/>
      <c r="K118" s="22"/>
      <c r="L118" s="23"/>
      <c r="M118" s="23"/>
      <c r="N118" s="20"/>
      <c r="O118" s="23"/>
      <c r="P118" s="20"/>
      <c r="Q118" s="20"/>
      <c r="R118" s="24"/>
      <c r="S118" s="4"/>
      <c r="T118" s="6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s="7" customFormat="1" x14ac:dyDescent="0.2">
      <c r="A119" s="30"/>
      <c r="B119" s="31"/>
      <c r="C119" s="31"/>
      <c r="D119" s="16"/>
      <c r="E119" s="32"/>
      <c r="F119" s="32"/>
      <c r="G119" s="33"/>
      <c r="H119" s="21"/>
      <c r="I119" s="21"/>
      <c r="J119" s="31"/>
      <c r="K119" s="22"/>
      <c r="L119" s="34"/>
      <c r="M119" s="34"/>
      <c r="N119" s="32"/>
      <c r="O119" s="34"/>
      <c r="P119" s="32"/>
      <c r="Q119" s="32"/>
      <c r="R119" s="35"/>
      <c r="T119" s="36"/>
      <c r="V119" s="9"/>
    </row>
    <row r="120" spans="1:39" s="7" customFormat="1" x14ac:dyDescent="0.2">
      <c r="A120" s="30"/>
      <c r="B120" s="31"/>
      <c r="C120" s="31"/>
      <c r="D120" s="16"/>
      <c r="E120" s="32"/>
      <c r="F120" s="32"/>
      <c r="G120" s="33"/>
      <c r="H120" s="21"/>
      <c r="I120" s="21"/>
      <c r="J120" s="31"/>
      <c r="K120" s="22"/>
      <c r="L120" s="34"/>
      <c r="M120" s="34"/>
      <c r="N120" s="32"/>
      <c r="O120" s="34"/>
      <c r="P120" s="32"/>
      <c r="Q120" s="32"/>
      <c r="R120" s="35"/>
      <c r="T120" s="36"/>
    </row>
    <row r="121" spans="1:39" s="7" customFormat="1" x14ac:dyDescent="0.2">
      <c r="A121" s="17"/>
      <c r="B121" s="52"/>
      <c r="C121" s="14"/>
      <c r="D121" s="27"/>
      <c r="E121" s="18"/>
      <c r="F121" s="18"/>
      <c r="G121" s="19"/>
      <c r="H121" s="20"/>
      <c r="I121" s="20"/>
      <c r="J121" s="26"/>
      <c r="K121" s="22"/>
      <c r="L121" s="23"/>
      <c r="M121" s="23"/>
      <c r="N121" s="20"/>
      <c r="O121" s="23"/>
      <c r="P121" s="20"/>
      <c r="Q121" s="32"/>
      <c r="R121" s="24"/>
      <c r="S121" s="4"/>
      <c r="T121" s="6"/>
      <c r="U121" s="8"/>
      <c r="V121" s="4"/>
      <c r="W121" s="9"/>
      <c r="X121" s="9"/>
      <c r="Y121" s="9"/>
      <c r="Z121" s="9"/>
      <c r="AA121" s="9"/>
      <c r="AB121" s="9"/>
      <c r="AC121" s="9"/>
    </row>
    <row r="122" spans="1:39" s="7" customFormat="1" x14ac:dyDescent="0.2">
      <c r="A122" s="30"/>
      <c r="B122" s="31"/>
      <c r="C122" s="31"/>
      <c r="D122" s="16"/>
      <c r="E122" s="32"/>
      <c r="F122" s="32"/>
      <c r="G122" s="33"/>
      <c r="H122" s="21"/>
      <c r="I122" s="21"/>
      <c r="J122" s="31"/>
      <c r="K122" s="22"/>
      <c r="L122" s="34"/>
      <c r="M122" s="34"/>
      <c r="N122" s="32"/>
      <c r="O122" s="34"/>
      <c r="P122" s="32"/>
      <c r="Q122" s="32"/>
      <c r="R122" s="35"/>
      <c r="T122" s="36"/>
    </row>
    <row r="123" spans="1:39" s="47" customFormat="1" x14ac:dyDescent="0.2">
      <c r="A123" s="17"/>
      <c r="B123" s="14"/>
      <c r="C123" s="14"/>
      <c r="D123" s="27"/>
      <c r="E123" s="37"/>
      <c r="F123" s="37"/>
      <c r="G123" s="19"/>
      <c r="H123" s="20"/>
      <c r="I123" s="20"/>
      <c r="J123" s="14"/>
      <c r="K123" s="22"/>
      <c r="L123" s="23"/>
      <c r="M123" s="23"/>
      <c r="N123" s="20"/>
      <c r="O123" s="23"/>
      <c r="P123" s="20"/>
      <c r="Q123" s="25"/>
      <c r="R123" s="24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9" s="29" customFormat="1" x14ac:dyDescent="0.2">
      <c r="A124" s="30"/>
      <c r="B124" s="31"/>
      <c r="C124" s="31"/>
      <c r="D124" s="16"/>
      <c r="E124" s="32"/>
      <c r="F124" s="32"/>
      <c r="G124" s="33"/>
      <c r="H124" s="21"/>
      <c r="I124" s="21"/>
      <c r="J124" s="31"/>
      <c r="K124" s="22"/>
      <c r="L124" s="34"/>
      <c r="M124" s="34"/>
      <c r="N124" s="32"/>
      <c r="O124" s="34"/>
      <c r="P124" s="32"/>
      <c r="Q124" s="32"/>
      <c r="R124" s="35"/>
      <c r="S124" s="7"/>
      <c r="T124" s="36"/>
      <c r="V124" s="9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s="29" customFormat="1" x14ac:dyDescent="0.2">
      <c r="A125" s="17"/>
      <c r="B125" s="14"/>
      <c r="C125" s="14"/>
      <c r="D125" s="27"/>
      <c r="E125" s="18"/>
      <c r="F125" s="18"/>
      <c r="G125" s="19"/>
      <c r="H125" s="20"/>
      <c r="I125" s="20"/>
      <c r="J125" s="26"/>
      <c r="K125" s="22"/>
      <c r="L125" s="23"/>
      <c r="M125" s="23"/>
      <c r="N125" s="20"/>
      <c r="O125" s="44"/>
      <c r="P125" s="20"/>
      <c r="Q125" s="37"/>
      <c r="R125" s="24"/>
      <c r="S125" s="4"/>
      <c r="T125" s="6"/>
      <c r="U125" s="28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s="7" customFormat="1" x14ac:dyDescent="0.2">
      <c r="A126" s="30"/>
      <c r="B126" s="31"/>
      <c r="C126" s="31"/>
      <c r="D126" s="16"/>
      <c r="E126" s="41"/>
      <c r="F126" s="41"/>
      <c r="G126" s="33"/>
      <c r="H126" s="21"/>
      <c r="I126" s="21"/>
      <c r="J126" s="31"/>
      <c r="K126" s="22"/>
      <c r="L126" s="42"/>
      <c r="M126" s="42"/>
      <c r="N126" s="21"/>
      <c r="O126" s="42"/>
      <c r="P126" s="21"/>
      <c r="Q126" s="21"/>
      <c r="R126" s="40"/>
      <c r="S126" s="51"/>
      <c r="T126" s="36"/>
    </row>
    <row r="127" spans="1:39" s="7" customFormat="1" x14ac:dyDescent="0.2">
      <c r="A127" s="17"/>
      <c r="B127" s="14"/>
      <c r="C127" s="31"/>
      <c r="D127" s="16"/>
      <c r="E127" s="32"/>
      <c r="F127" s="32"/>
      <c r="G127" s="33"/>
      <c r="H127" s="21"/>
      <c r="I127" s="21"/>
      <c r="J127" s="31"/>
      <c r="K127" s="22"/>
      <c r="L127" s="34"/>
      <c r="M127" s="34"/>
      <c r="N127" s="32"/>
      <c r="O127" s="34"/>
      <c r="P127" s="32"/>
      <c r="Q127" s="32"/>
      <c r="R127" s="35"/>
      <c r="T127" s="36"/>
      <c r="V127" s="4"/>
      <c r="W127" s="9"/>
      <c r="X127" s="9"/>
      <c r="Y127" s="9"/>
      <c r="Z127" s="9"/>
      <c r="AA127" s="9"/>
      <c r="AB127" s="9"/>
      <c r="AC127" s="9"/>
      <c r="AD127" s="9"/>
    </row>
    <row r="128" spans="1:39" s="29" customFormat="1" hidden="1" x14ac:dyDescent="0.2">
      <c r="A128" s="17"/>
      <c r="B128" s="14"/>
      <c r="C128" s="14"/>
      <c r="D128" s="27"/>
      <c r="E128" s="18"/>
      <c r="F128" s="18"/>
      <c r="G128" s="19"/>
      <c r="H128" s="20"/>
      <c r="I128" s="20"/>
      <c r="J128" s="26"/>
      <c r="K128" s="22"/>
      <c r="L128" s="23"/>
      <c r="M128" s="23"/>
      <c r="N128" s="20"/>
      <c r="O128" s="23"/>
      <c r="P128" s="20"/>
      <c r="Q128" s="20"/>
      <c r="R128" s="24"/>
      <c r="S128" s="4"/>
      <c r="T128" s="6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s="7" customFormat="1" x14ac:dyDescent="0.2">
      <c r="A129" s="17"/>
      <c r="B129" s="14"/>
      <c r="C129" s="31"/>
      <c r="D129" s="16"/>
      <c r="E129" s="32"/>
      <c r="F129" s="32"/>
      <c r="G129" s="33"/>
      <c r="H129" s="21"/>
      <c r="I129" s="21"/>
      <c r="J129" s="31"/>
      <c r="K129" s="22"/>
      <c r="L129" s="34"/>
      <c r="M129" s="34"/>
      <c r="N129" s="32"/>
      <c r="O129" s="34"/>
      <c r="P129" s="32"/>
      <c r="Q129" s="32"/>
      <c r="R129" s="35"/>
      <c r="T129" s="36"/>
      <c r="V129" s="4"/>
      <c r="W129" s="9"/>
      <c r="X129" s="9"/>
      <c r="Y129" s="9"/>
      <c r="Z129" s="9"/>
      <c r="AA129" s="9"/>
      <c r="AB129" s="9"/>
      <c r="AC129" s="9"/>
      <c r="AD129" s="9"/>
    </row>
    <row r="130" spans="1:39" s="7" customFormat="1" x14ac:dyDescent="0.2">
      <c r="A130" s="17"/>
      <c r="B130" s="14"/>
      <c r="C130" s="31"/>
      <c r="D130" s="16"/>
      <c r="E130" s="32"/>
      <c r="F130" s="32"/>
      <c r="G130" s="33"/>
      <c r="H130" s="21"/>
      <c r="I130" s="21"/>
      <c r="J130" s="31"/>
      <c r="K130" s="22"/>
      <c r="L130" s="34"/>
      <c r="M130" s="34"/>
      <c r="N130" s="32"/>
      <c r="O130" s="34"/>
      <c r="P130" s="32"/>
      <c r="Q130" s="32"/>
      <c r="R130" s="35"/>
      <c r="T130" s="36"/>
      <c r="V130" s="4"/>
      <c r="W130" s="9"/>
      <c r="X130" s="9"/>
      <c r="Y130" s="9"/>
      <c r="Z130" s="9"/>
      <c r="AA130" s="9"/>
      <c r="AB130" s="9"/>
      <c r="AC130" s="9"/>
      <c r="AD130" s="9"/>
    </row>
    <row r="131" spans="1:39" s="7" customFormat="1" x14ac:dyDescent="0.2">
      <c r="A131" s="17"/>
      <c r="B131" s="14"/>
      <c r="C131" s="31"/>
      <c r="D131" s="16"/>
      <c r="E131" s="32"/>
      <c r="F131" s="32"/>
      <c r="G131" s="33"/>
      <c r="H131" s="21"/>
      <c r="I131" s="21"/>
      <c r="J131" s="31"/>
      <c r="K131" s="22"/>
      <c r="L131" s="34"/>
      <c r="M131" s="34"/>
      <c r="N131" s="32"/>
      <c r="O131" s="34"/>
      <c r="P131" s="32"/>
      <c r="Q131" s="32"/>
      <c r="R131" s="35"/>
      <c r="T131" s="36"/>
      <c r="V131" s="4"/>
      <c r="W131" s="9"/>
      <c r="X131" s="9"/>
      <c r="Y131" s="9"/>
      <c r="Z131" s="9"/>
      <c r="AA131" s="9"/>
      <c r="AB131" s="9"/>
      <c r="AC131" s="9"/>
      <c r="AD131" s="9"/>
    </row>
    <row r="132" spans="1:39" s="7" customFormat="1" x14ac:dyDescent="0.2">
      <c r="A132" s="17"/>
      <c r="B132" s="14"/>
      <c r="C132" s="31"/>
      <c r="D132" s="16"/>
      <c r="E132" s="32"/>
      <c r="F132" s="32"/>
      <c r="G132" s="33"/>
      <c r="H132" s="21"/>
      <c r="I132" s="21"/>
      <c r="J132" s="31"/>
      <c r="K132" s="22"/>
      <c r="L132" s="34"/>
      <c r="M132" s="34"/>
      <c r="N132" s="32"/>
      <c r="O132" s="34"/>
      <c r="P132" s="32"/>
      <c r="Q132" s="32"/>
      <c r="R132" s="35"/>
      <c r="T132" s="36"/>
      <c r="V132" s="4"/>
      <c r="W132" s="9"/>
      <c r="X132" s="9"/>
      <c r="Y132" s="9"/>
      <c r="Z132" s="9"/>
      <c r="AA132" s="9"/>
      <c r="AB132" s="9"/>
      <c r="AC132" s="9"/>
      <c r="AD132" s="9"/>
    </row>
    <row r="133" spans="1:39" s="7" customFormat="1" x14ac:dyDescent="0.2">
      <c r="A133" s="17"/>
      <c r="B133" s="14"/>
      <c r="C133" s="31"/>
      <c r="D133" s="16"/>
      <c r="E133" s="32"/>
      <c r="F133" s="32"/>
      <c r="G133" s="33"/>
      <c r="H133" s="21"/>
      <c r="I133" s="21"/>
      <c r="J133" s="31"/>
      <c r="K133" s="22"/>
      <c r="L133" s="34"/>
      <c r="M133" s="34"/>
      <c r="N133" s="32"/>
      <c r="O133" s="34"/>
      <c r="P133" s="32"/>
      <c r="Q133" s="32"/>
      <c r="R133" s="35"/>
      <c r="T133" s="36"/>
      <c r="V133" s="4"/>
      <c r="W133" s="9"/>
      <c r="X133" s="9"/>
      <c r="Y133" s="9"/>
      <c r="Z133" s="9"/>
      <c r="AA133" s="9"/>
      <c r="AB133" s="9"/>
      <c r="AC133" s="9"/>
      <c r="AD133" s="9"/>
    </row>
    <row r="134" spans="1:39" s="7" customFormat="1" x14ac:dyDescent="0.2">
      <c r="A134" s="30"/>
      <c r="B134" s="31"/>
      <c r="C134" s="31"/>
      <c r="D134" s="16"/>
      <c r="E134" s="32"/>
      <c r="F134" s="32"/>
      <c r="G134" s="33"/>
      <c r="H134" s="21"/>
      <c r="I134" s="21"/>
      <c r="J134" s="31"/>
      <c r="K134" s="22"/>
      <c r="L134" s="34"/>
      <c r="M134" s="34"/>
      <c r="N134" s="32"/>
      <c r="O134" s="34"/>
      <c r="P134" s="32"/>
      <c r="Q134" s="32"/>
      <c r="R134" s="35"/>
      <c r="T134" s="36"/>
    </row>
    <row r="135" spans="1:39" s="7" customFormat="1" x14ac:dyDescent="0.2">
      <c r="A135" s="17"/>
      <c r="B135" s="14"/>
      <c r="C135" s="14"/>
      <c r="D135" s="27"/>
      <c r="E135" s="18"/>
      <c r="F135" s="18"/>
      <c r="G135" s="19"/>
      <c r="H135" s="20"/>
      <c r="I135" s="20"/>
      <c r="J135" s="26"/>
      <c r="K135" s="22"/>
      <c r="L135" s="23"/>
      <c r="M135" s="23"/>
      <c r="N135" s="20"/>
      <c r="O135" s="23"/>
      <c r="P135" s="20"/>
      <c r="Q135" s="20"/>
      <c r="R135" s="24"/>
      <c r="S135" s="9"/>
      <c r="T135" s="49"/>
      <c r="U135" s="29"/>
      <c r="W135" s="4"/>
      <c r="X135" s="4"/>
      <c r="Y135" s="4"/>
      <c r="Z135" s="4"/>
      <c r="AA135" s="4"/>
      <c r="AB135" s="4"/>
      <c r="AC135" s="4"/>
    </row>
    <row r="136" spans="1:39" s="29" customFormat="1" x14ac:dyDescent="0.2">
      <c r="A136" s="17"/>
      <c r="B136" s="14"/>
      <c r="C136" s="14"/>
      <c r="D136" s="27"/>
      <c r="E136" s="18"/>
      <c r="F136" s="18"/>
      <c r="G136" s="19"/>
      <c r="H136" s="20"/>
      <c r="I136" s="20"/>
      <c r="J136" s="26"/>
      <c r="K136" s="22"/>
      <c r="L136" s="23"/>
      <c r="M136" s="23"/>
      <c r="N136" s="20"/>
      <c r="O136" s="23"/>
      <c r="P136" s="20"/>
      <c r="Q136" s="20"/>
      <c r="R136" s="24"/>
      <c r="S136" s="9"/>
      <c r="T136" s="49"/>
      <c r="V136" s="7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29" customFormat="1" x14ac:dyDescent="0.2">
      <c r="A137" s="17"/>
      <c r="B137" s="14"/>
      <c r="C137" s="14"/>
      <c r="D137" s="27"/>
      <c r="E137" s="18"/>
      <c r="F137" s="18"/>
      <c r="G137" s="19"/>
      <c r="H137" s="20"/>
      <c r="I137" s="20"/>
      <c r="J137" s="26"/>
      <c r="K137" s="22"/>
      <c r="L137" s="23"/>
      <c r="M137" s="23"/>
      <c r="N137" s="20"/>
      <c r="O137" s="23"/>
      <c r="P137" s="20"/>
      <c r="Q137" s="20"/>
      <c r="R137" s="24"/>
      <c r="S137" s="7"/>
      <c r="T137" s="49"/>
      <c r="U137" s="7"/>
      <c r="V137" s="7"/>
      <c r="W137" s="7"/>
      <c r="X137" s="7"/>
      <c r="Y137" s="7"/>
      <c r="Z137" s="7"/>
      <c r="AA137" s="7"/>
      <c r="AB137" s="7"/>
      <c r="AC137" s="7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s="7" customFormat="1" x14ac:dyDescent="0.2">
      <c r="A138" s="17"/>
      <c r="B138" s="14"/>
      <c r="C138" s="14"/>
      <c r="D138" s="27"/>
      <c r="E138" s="18"/>
      <c r="F138" s="18"/>
      <c r="G138" s="19"/>
      <c r="H138" s="20"/>
      <c r="I138" s="20"/>
      <c r="J138" s="26"/>
      <c r="K138" s="22"/>
      <c r="L138" s="23"/>
      <c r="M138" s="23"/>
      <c r="N138" s="20"/>
      <c r="O138" s="23"/>
      <c r="P138" s="20"/>
      <c r="Q138" s="20"/>
      <c r="R138" s="24"/>
      <c r="S138" s="9"/>
      <c r="T138" s="49"/>
    </row>
    <row r="139" spans="1:39" s="7" customFormat="1" x14ac:dyDescent="0.2">
      <c r="A139" s="17"/>
      <c r="B139" s="14"/>
      <c r="C139" s="14"/>
      <c r="D139" s="27"/>
      <c r="E139" s="18"/>
      <c r="F139" s="18"/>
      <c r="G139" s="19"/>
      <c r="H139" s="20"/>
      <c r="I139" s="20"/>
      <c r="J139" s="26"/>
      <c r="K139" s="22"/>
      <c r="L139" s="23"/>
      <c r="M139" s="23"/>
      <c r="N139" s="20"/>
      <c r="O139" s="23"/>
      <c r="P139" s="20"/>
      <c r="Q139" s="20"/>
      <c r="R139" s="24"/>
      <c r="T139" s="49"/>
      <c r="U139" s="8"/>
      <c r="W139" s="8"/>
      <c r="X139" s="8"/>
      <c r="Y139" s="8"/>
      <c r="Z139" s="8"/>
      <c r="AA139" s="8"/>
      <c r="AB139" s="8"/>
      <c r="AC139" s="8"/>
    </row>
    <row r="140" spans="1:39" s="8" customFormat="1" x14ac:dyDescent="0.2">
      <c r="A140" s="17"/>
      <c r="B140" s="14"/>
      <c r="C140" s="50"/>
      <c r="D140" s="27"/>
      <c r="E140" s="18"/>
      <c r="F140" s="18"/>
      <c r="G140" s="19"/>
      <c r="H140" s="20"/>
      <c r="I140" s="20"/>
      <c r="J140" s="26"/>
      <c r="K140" s="22"/>
      <c r="L140" s="23"/>
      <c r="M140" s="23"/>
      <c r="N140" s="20"/>
      <c r="O140" s="23"/>
      <c r="P140" s="20"/>
      <c r="Q140" s="20"/>
      <c r="R140" s="24"/>
      <c r="S140" s="4"/>
      <c r="T140" s="6"/>
      <c r="U140" s="7"/>
      <c r="V140" s="7"/>
      <c r="W140" s="7"/>
      <c r="X140" s="7"/>
      <c r="Y140" s="7"/>
      <c r="Z140" s="7"/>
      <c r="AA140" s="7"/>
      <c r="AB140" s="7"/>
      <c r="AC140" s="7"/>
    </row>
    <row r="141" spans="1:39" s="7" customFormat="1" x14ac:dyDescent="0.2">
      <c r="A141" s="17"/>
      <c r="B141" s="14"/>
      <c r="C141" s="14"/>
      <c r="D141" s="27"/>
      <c r="E141" s="18"/>
      <c r="F141" s="18"/>
      <c r="G141" s="19"/>
      <c r="H141" s="20"/>
      <c r="I141" s="20"/>
      <c r="J141" s="26"/>
      <c r="K141" s="22"/>
      <c r="L141" s="23"/>
      <c r="M141" s="23"/>
      <c r="N141" s="20"/>
      <c r="O141" s="23"/>
      <c r="P141" s="20"/>
      <c r="Q141" s="20"/>
      <c r="R141" s="24"/>
      <c r="T141" s="49"/>
      <c r="U141" s="29"/>
      <c r="W141" s="4"/>
      <c r="X141" s="4"/>
      <c r="Y141" s="4"/>
      <c r="Z141" s="4"/>
      <c r="AA141" s="4"/>
      <c r="AB141" s="4"/>
      <c r="AC141" s="4"/>
    </row>
    <row r="142" spans="1:39" s="29" customFormat="1" x14ac:dyDescent="0.2">
      <c r="A142" s="17"/>
      <c r="B142" s="14"/>
      <c r="C142" s="14"/>
      <c r="D142" s="27"/>
      <c r="E142" s="18"/>
      <c r="F142" s="18"/>
      <c r="G142" s="19"/>
      <c r="H142" s="20"/>
      <c r="I142" s="20"/>
      <c r="J142" s="26"/>
      <c r="K142" s="22"/>
      <c r="L142" s="23"/>
      <c r="M142" s="23"/>
      <c r="N142" s="20"/>
      <c r="O142" s="23"/>
      <c r="P142" s="20"/>
      <c r="Q142" s="20"/>
      <c r="R142" s="24"/>
      <c r="S142" s="7"/>
      <c r="T142" s="49"/>
      <c r="V142" s="7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s="29" customFormat="1" x14ac:dyDescent="0.2">
      <c r="A143" s="17"/>
      <c r="B143" s="14"/>
      <c r="C143" s="14"/>
      <c r="D143" s="27"/>
      <c r="E143" s="18"/>
      <c r="F143" s="18"/>
      <c r="G143" s="19"/>
      <c r="H143" s="20"/>
      <c r="I143" s="20"/>
      <c r="J143" s="26"/>
      <c r="K143" s="22"/>
      <c r="L143" s="23"/>
      <c r="M143" s="23"/>
      <c r="N143" s="20"/>
      <c r="O143" s="23"/>
      <c r="P143" s="20"/>
      <c r="Q143" s="20"/>
      <c r="R143" s="24"/>
      <c r="S143" s="7"/>
      <c r="T143" s="49"/>
      <c r="V143" s="7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s="7" customFormat="1" x14ac:dyDescent="0.2">
      <c r="A144" s="17"/>
      <c r="B144" s="14"/>
      <c r="C144" s="14"/>
      <c r="D144" s="27"/>
      <c r="E144" s="18"/>
      <c r="F144" s="18"/>
      <c r="G144" s="19"/>
      <c r="H144" s="20"/>
      <c r="I144" s="20"/>
      <c r="J144" s="26"/>
      <c r="K144" s="22"/>
      <c r="L144" s="23"/>
      <c r="M144" s="23"/>
      <c r="N144" s="20"/>
      <c r="O144" s="23"/>
      <c r="P144" s="20"/>
      <c r="Q144" s="20"/>
      <c r="R144" s="24"/>
      <c r="S144" s="4"/>
      <c r="T144" s="6"/>
      <c r="U144" s="8"/>
      <c r="W144" s="9"/>
      <c r="X144" s="9"/>
      <c r="Y144" s="9"/>
      <c r="Z144" s="9"/>
      <c r="AA144" s="9"/>
      <c r="AB144" s="9"/>
      <c r="AC144" s="9"/>
    </row>
    <row r="145" spans="1:41" s="8" customFormat="1" x14ac:dyDescent="0.2">
      <c r="A145" s="17"/>
      <c r="B145" s="14"/>
      <c r="C145" s="14"/>
      <c r="D145" s="27"/>
      <c r="E145" s="18"/>
      <c r="F145" s="18"/>
      <c r="G145" s="19"/>
      <c r="H145" s="20"/>
      <c r="I145" s="20"/>
      <c r="J145" s="26"/>
      <c r="K145" s="22"/>
      <c r="L145" s="23"/>
      <c r="M145" s="23"/>
      <c r="N145" s="20"/>
      <c r="O145" s="23"/>
      <c r="P145" s="20"/>
      <c r="Q145" s="20"/>
      <c r="R145" s="24"/>
      <c r="S145" s="4"/>
      <c r="T145" s="6"/>
      <c r="U145" s="7"/>
      <c r="V145" s="7"/>
      <c r="W145" s="7"/>
      <c r="X145" s="7"/>
      <c r="Y145" s="7"/>
      <c r="Z145" s="7"/>
      <c r="AA145" s="7"/>
      <c r="AB145" s="7"/>
      <c r="AC145" s="7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41" s="29" customFormat="1" x14ac:dyDescent="0.2">
      <c r="A146" s="30"/>
      <c r="B146" s="31"/>
      <c r="C146" s="31"/>
      <c r="D146" s="16"/>
      <c r="E146" s="32"/>
      <c r="F146" s="32"/>
      <c r="G146" s="33"/>
      <c r="H146" s="21"/>
      <c r="I146" s="21"/>
      <c r="J146" s="31"/>
      <c r="K146" s="22"/>
      <c r="L146" s="34"/>
      <c r="M146" s="34"/>
      <c r="N146" s="32"/>
      <c r="O146" s="34"/>
      <c r="P146" s="32"/>
      <c r="Q146" s="32"/>
      <c r="R146" s="35"/>
      <c r="S146" s="7"/>
      <c r="T146" s="3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41" s="47" customFormat="1" x14ac:dyDescent="0.2">
      <c r="A147" s="30"/>
      <c r="B147" s="31"/>
      <c r="C147" s="31"/>
      <c r="D147" s="16"/>
      <c r="E147" s="32"/>
      <c r="F147" s="32"/>
      <c r="G147" s="33"/>
      <c r="H147" s="21"/>
      <c r="I147" s="21"/>
      <c r="J147" s="31"/>
      <c r="K147" s="22"/>
      <c r="L147" s="34"/>
      <c r="M147" s="34"/>
      <c r="N147" s="32"/>
      <c r="O147" s="34"/>
      <c r="P147" s="32"/>
      <c r="Q147" s="32"/>
      <c r="R147" s="35"/>
      <c r="S147" s="7"/>
      <c r="T147" s="36"/>
      <c r="U147" s="7"/>
      <c r="V147" s="7"/>
      <c r="W147" s="7"/>
      <c r="X147" s="7"/>
      <c r="Y147" s="7"/>
      <c r="Z147" s="7"/>
      <c r="AA147" s="7"/>
      <c r="AB147" s="7"/>
      <c r="AC147" s="7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</row>
    <row r="148" spans="1:41" s="7" customFormat="1" x14ac:dyDescent="0.2">
      <c r="A148" s="30"/>
      <c r="B148" s="31"/>
      <c r="C148" s="31"/>
      <c r="D148" s="16"/>
      <c r="E148" s="32"/>
      <c r="F148" s="32"/>
      <c r="G148" s="33"/>
      <c r="H148" s="21"/>
      <c r="I148" s="21"/>
      <c r="J148" s="31"/>
      <c r="K148" s="22"/>
      <c r="L148" s="34"/>
      <c r="M148" s="34"/>
      <c r="N148" s="32"/>
      <c r="O148" s="34"/>
      <c r="P148" s="32"/>
      <c r="Q148" s="32"/>
      <c r="R148" s="35"/>
      <c r="T148" s="36"/>
      <c r="V148" s="9"/>
      <c r="W148" s="9"/>
      <c r="X148" s="9"/>
      <c r="Y148" s="9"/>
      <c r="Z148" s="9"/>
      <c r="AA148" s="9"/>
      <c r="AB148" s="9"/>
      <c r="AC148" s="9"/>
      <c r="AD148" s="9"/>
    </row>
    <row r="149" spans="1:41" s="7" customFormat="1" x14ac:dyDescent="0.2">
      <c r="A149" s="30"/>
      <c r="B149" s="31"/>
      <c r="C149" s="31"/>
      <c r="D149" s="16"/>
      <c r="E149" s="32"/>
      <c r="F149" s="32"/>
      <c r="G149" s="33"/>
      <c r="H149" s="21"/>
      <c r="I149" s="21"/>
      <c r="J149" s="31"/>
      <c r="K149" s="22"/>
      <c r="L149" s="34"/>
      <c r="M149" s="34"/>
      <c r="N149" s="32"/>
      <c r="O149" s="34"/>
      <c r="P149" s="32"/>
      <c r="Q149" s="32"/>
      <c r="R149" s="35"/>
      <c r="T149" s="36"/>
      <c r="U149" s="8"/>
      <c r="W149" s="8"/>
      <c r="X149" s="8"/>
      <c r="Y149" s="8"/>
      <c r="Z149" s="8"/>
      <c r="AA149" s="8"/>
      <c r="AB149" s="8"/>
      <c r="AC149" s="8"/>
    </row>
    <row r="150" spans="1:41" s="7" customFormat="1" x14ac:dyDescent="0.2">
      <c r="A150" s="30"/>
      <c r="B150" s="31"/>
      <c r="C150" s="31"/>
      <c r="D150" s="16"/>
      <c r="E150" s="32"/>
      <c r="F150" s="32"/>
      <c r="G150" s="33"/>
      <c r="H150" s="21"/>
      <c r="I150" s="21"/>
      <c r="J150" s="31"/>
      <c r="K150" s="22"/>
      <c r="L150" s="34"/>
      <c r="M150" s="34"/>
      <c r="N150" s="32"/>
      <c r="O150" s="34"/>
      <c r="P150" s="32"/>
      <c r="Q150" s="32"/>
      <c r="R150" s="35"/>
      <c r="T150" s="36"/>
      <c r="U150" s="8"/>
      <c r="W150" s="9"/>
      <c r="X150" s="9"/>
      <c r="Y150" s="9"/>
      <c r="Z150" s="9"/>
      <c r="AA150" s="9"/>
      <c r="AB150" s="9"/>
      <c r="AC150" s="9"/>
    </row>
    <row r="151" spans="1:41" s="7" customFormat="1" x14ac:dyDescent="0.2">
      <c r="A151" s="30"/>
      <c r="B151" s="31"/>
      <c r="C151" s="31"/>
      <c r="D151" s="16"/>
      <c r="E151" s="32"/>
      <c r="F151" s="32"/>
      <c r="G151" s="33"/>
      <c r="H151" s="21"/>
      <c r="I151" s="21"/>
      <c r="J151" s="31"/>
      <c r="K151" s="22"/>
      <c r="L151" s="34"/>
      <c r="M151" s="34"/>
      <c r="N151" s="32"/>
      <c r="O151" s="34"/>
      <c r="P151" s="32"/>
      <c r="Q151" s="32"/>
      <c r="R151" s="35"/>
      <c r="T151" s="36"/>
      <c r="V151" s="4"/>
    </row>
    <row r="152" spans="1:41" s="7" customFormat="1" x14ac:dyDescent="0.2">
      <c r="A152" s="30"/>
      <c r="B152" s="31"/>
      <c r="C152" s="31"/>
      <c r="D152" s="16"/>
      <c r="E152" s="32"/>
      <c r="F152" s="32"/>
      <c r="G152" s="33"/>
      <c r="H152" s="21"/>
      <c r="I152" s="21"/>
      <c r="J152" s="31"/>
      <c r="K152" s="22"/>
      <c r="L152" s="34"/>
      <c r="M152" s="34"/>
      <c r="N152" s="32"/>
      <c r="O152" s="34"/>
      <c r="P152" s="32"/>
      <c r="Q152" s="32"/>
      <c r="R152" s="35"/>
      <c r="T152" s="36"/>
      <c r="U152" s="29"/>
      <c r="W152" s="4"/>
      <c r="X152" s="4"/>
      <c r="Y152" s="4"/>
      <c r="Z152" s="4"/>
      <c r="AA152" s="4"/>
      <c r="AB152" s="4"/>
      <c r="AC152" s="4"/>
    </row>
    <row r="153" spans="1:41" s="7" customFormat="1" x14ac:dyDescent="0.2">
      <c r="A153" s="30"/>
      <c r="B153" s="31"/>
      <c r="C153" s="31"/>
      <c r="D153" s="16"/>
      <c r="E153" s="32"/>
      <c r="F153" s="32"/>
      <c r="G153" s="33"/>
      <c r="H153" s="21"/>
      <c r="I153" s="21"/>
      <c r="J153" s="31"/>
      <c r="K153" s="22"/>
      <c r="L153" s="34"/>
      <c r="M153" s="34"/>
      <c r="N153" s="32"/>
      <c r="O153" s="34"/>
      <c r="P153" s="32"/>
      <c r="Q153" s="32"/>
      <c r="R153" s="35"/>
      <c r="T153" s="36"/>
    </row>
    <row r="154" spans="1:41" s="29" customFormat="1" x14ac:dyDescent="0.2">
      <c r="A154" s="17"/>
      <c r="B154" s="14"/>
      <c r="C154" s="14"/>
      <c r="D154" s="27"/>
      <c r="E154" s="37"/>
      <c r="F154" s="37"/>
      <c r="G154" s="19"/>
      <c r="H154" s="20"/>
      <c r="I154" s="20"/>
      <c r="J154" s="14"/>
      <c r="K154" s="22"/>
      <c r="L154" s="23"/>
      <c r="M154" s="23"/>
      <c r="N154" s="20"/>
      <c r="O154" s="23"/>
      <c r="P154" s="20"/>
      <c r="Q154" s="20"/>
      <c r="R154" s="38"/>
      <c r="S154" s="39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  <colBreaks count="1" manualBreakCount="1">
    <brk id="13" max="1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8"/>
  <sheetViews>
    <sheetView zoomScaleNormal="100" workbookViewId="0">
      <pane xSplit="1" ySplit="2" topLeftCell="E119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129"/>
    </sheetView>
  </sheetViews>
  <sheetFormatPr defaultColWidth="9.140625" defaultRowHeight="15.75" x14ac:dyDescent="0.25"/>
  <cols>
    <col min="1" max="1" width="14.7109375" style="222" customWidth="1"/>
    <col min="2" max="2" width="13.42578125" style="223" bestFit="1" customWidth="1"/>
    <col min="3" max="3" width="12.5703125" style="223" customWidth="1"/>
    <col min="4" max="4" width="23.7109375" style="223" customWidth="1"/>
    <col min="5" max="5" width="50.140625" style="223" bestFit="1" customWidth="1"/>
    <col min="6" max="6" width="36.5703125" style="223" bestFit="1" customWidth="1"/>
    <col min="7" max="7" width="20.85546875" style="223" bestFit="1" customWidth="1"/>
    <col min="8" max="8" width="12.28515625" style="223" bestFit="1" customWidth="1"/>
    <col min="9" max="9" width="9.140625" style="223"/>
    <col min="10" max="10" width="10.5703125" style="223" bestFit="1" customWidth="1"/>
    <col min="11" max="11" width="16.42578125" style="222" bestFit="1" customWidth="1"/>
    <col min="12" max="12" width="6.28515625" style="222" customWidth="1"/>
    <col min="13" max="13" width="7.5703125" style="222" customWidth="1"/>
    <col min="14" max="16" width="10.7109375" style="222" customWidth="1"/>
    <col min="17" max="17" width="11.85546875" style="223" bestFit="1" customWidth="1"/>
    <col min="18" max="18" width="35.28515625" style="222" customWidth="1"/>
    <col min="19" max="16384" width="9.140625" style="222"/>
  </cols>
  <sheetData>
    <row r="1" spans="1:39" s="180" customFormat="1" ht="94.5" x14ac:dyDescent="0.2">
      <c r="A1" s="470" t="s">
        <v>10</v>
      </c>
      <c r="B1" s="471" t="s">
        <v>16</v>
      </c>
      <c r="C1" s="54" t="s">
        <v>17</v>
      </c>
      <c r="D1" s="471" t="s">
        <v>75</v>
      </c>
      <c r="E1" s="471" t="s">
        <v>7</v>
      </c>
      <c r="F1" s="471" t="s">
        <v>15</v>
      </c>
      <c r="G1" s="474" t="s">
        <v>4</v>
      </c>
      <c r="H1" s="471" t="s">
        <v>13</v>
      </c>
      <c r="I1" s="471" t="s">
        <v>18</v>
      </c>
      <c r="J1" s="471" t="s">
        <v>12</v>
      </c>
      <c r="K1" s="470" t="s">
        <v>14</v>
      </c>
      <c r="L1" s="473" t="s">
        <v>6</v>
      </c>
      <c r="M1" s="473"/>
      <c r="N1" s="56" t="s">
        <v>81</v>
      </c>
      <c r="O1" s="56" t="s">
        <v>82</v>
      </c>
      <c r="P1" s="56" t="s">
        <v>83</v>
      </c>
      <c r="Q1" s="472" t="s">
        <v>5</v>
      </c>
      <c r="R1" s="58" t="s">
        <v>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9" s="180" customFormat="1" ht="31.5" x14ac:dyDescent="0.2">
      <c r="A2" s="470"/>
      <c r="B2" s="471"/>
      <c r="C2" s="54"/>
      <c r="D2" s="471"/>
      <c r="E2" s="471"/>
      <c r="F2" s="471"/>
      <c r="G2" s="474"/>
      <c r="H2" s="471"/>
      <c r="I2" s="471"/>
      <c r="J2" s="471"/>
      <c r="K2" s="470"/>
      <c r="L2" s="56" t="s">
        <v>9</v>
      </c>
      <c r="M2" s="60" t="s">
        <v>8</v>
      </c>
      <c r="N2" s="60"/>
      <c r="O2" s="60"/>
      <c r="P2" s="60"/>
      <c r="Q2" s="472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105" customFormat="1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1"/>
      <c r="V3" s="181"/>
    </row>
    <row r="4" spans="1:39" s="105" customFormat="1" x14ac:dyDescent="0.2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1"/>
      <c r="V4" s="181"/>
    </row>
    <row r="5" spans="1:39" s="112" customFormat="1" x14ac:dyDescent="0.25">
      <c r="A5" s="79"/>
      <c r="B5" s="54"/>
      <c r="C5" s="54"/>
      <c r="D5" s="55"/>
      <c r="E5" s="80"/>
      <c r="F5" s="80"/>
      <c r="G5" s="81"/>
      <c r="H5" s="82"/>
      <c r="I5" s="82"/>
      <c r="J5" s="83"/>
      <c r="K5" s="68"/>
      <c r="L5" s="84"/>
      <c r="M5" s="84"/>
      <c r="N5" s="82"/>
      <c r="O5" s="84"/>
      <c r="P5" s="82"/>
      <c r="Q5" s="82"/>
      <c r="R5" s="58"/>
      <c r="S5" s="181"/>
      <c r="T5" s="111"/>
      <c r="U5" s="220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s="105" customFormat="1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T6" s="71"/>
      <c r="V6" s="181"/>
    </row>
    <row r="7" spans="1:39" s="105" customFormat="1" x14ac:dyDescent="0.2">
      <c r="A7" s="62"/>
      <c r="B7" s="63"/>
      <c r="C7" s="63"/>
      <c r="D7" s="64"/>
      <c r="E7" s="65"/>
      <c r="F7" s="65"/>
      <c r="G7" s="66"/>
      <c r="H7" s="67"/>
      <c r="I7" s="67"/>
      <c r="J7" s="63"/>
      <c r="K7" s="68"/>
      <c r="L7" s="69"/>
      <c r="M7" s="69"/>
      <c r="N7" s="65"/>
      <c r="O7" s="69"/>
      <c r="P7" s="65"/>
      <c r="Q7" s="65"/>
      <c r="R7" s="70"/>
      <c r="T7" s="71"/>
      <c r="U7" s="112"/>
      <c r="W7" s="181"/>
      <c r="X7" s="181"/>
      <c r="Y7" s="181"/>
      <c r="Z7" s="181"/>
      <c r="AA7" s="181"/>
      <c r="AB7" s="181"/>
      <c r="AC7" s="181"/>
    </row>
    <row r="8" spans="1:39" s="112" customFormat="1" x14ac:dyDescent="0.2">
      <c r="A8" s="62"/>
      <c r="B8" s="63"/>
      <c r="C8" s="63"/>
      <c r="D8" s="64"/>
      <c r="E8" s="65"/>
      <c r="F8" s="65"/>
      <c r="G8" s="66"/>
      <c r="H8" s="67"/>
      <c r="I8" s="67"/>
      <c r="J8" s="63"/>
      <c r="K8" s="68"/>
      <c r="L8" s="69"/>
      <c r="M8" s="69"/>
      <c r="N8" s="65"/>
      <c r="O8" s="69"/>
      <c r="P8" s="65"/>
      <c r="Q8" s="65"/>
      <c r="R8" s="70"/>
      <c r="S8" s="105"/>
      <c r="T8" s="7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</row>
    <row r="9" spans="1:39" s="105" customFormat="1" x14ac:dyDescent="0.2">
      <c r="A9" s="62"/>
      <c r="B9" s="63"/>
      <c r="C9" s="63"/>
      <c r="D9" s="64"/>
      <c r="E9" s="65"/>
      <c r="F9" s="65"/>
      <c r="G9" s="66"/>
      <c r="H9" s="67"/>
      <c r="I9" s="67"/>
      <c r="J9" s="63"/>
      <c r="K9" s="68"/>
      <c r="L9" s="69"/>
      <c r="M9" s="69"/>
      <c r="N9" s="65"/>
      <c r="O9" s="69"/>
      <c r="P9" s="65"/>
      <c r="Q9" s="65"/>
      <c r="R9" s="70"/>
      <c r="T9" s="71"/>
      <c r="V9" s="181"/>
    </row>
    <row r="10" spans="1:39" s="105" customFormat="1" x14ac:dyDescent="0.2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T10" s="71"/>
      <c r="V10" s="181"/>
    </row>
    <row r="11" spans="1:39" s="105" customFormat="1" x14ac:dyDescent="0.2">
      <c r="A11" s="62"/>
      <c r="B11" s="63"/>
      <c r="C11" s="63"/>
      <c r="D11" s="64"/>
      <c r="E11" s="65"/>
      <c r="F11" s="65"/>
      <c r="G11" s="66"/>
      <c r="H11" s="67"/>
      <c r="I11" s="67"/>
      <c r="J11" s="63"/>
      <c r="K11" s="68"/>
      <c r="L11" s="69"/>
      <c r="M11" s="69"/>
      <c r="N11" s="65"/>
      <c r="O11" s="69"/>
      <c r="P11" s="65"/>
      <c r="Q11" s="65"/>
      <c r="R11" s="70"/>
      <c r="T11" s="71"/>
      <c r="V11" s="181"/>
    </row>
    <row r="12" spans="1:39" s="105" customFormat="1" x14ac:dyDescent="0.2">
      <c r="A12" s="62"/>
      <c r="B12" s="63"/>
      <c r="C12" s="63"/>
      <c r="D12" s="64"/>
      <c r="E12" s="65"/>
      <c r="F12" s="65"/>
      <c r="G12" s="66"/>
      <c r="H12" s="67"/>
      <c r="I12" s="67"/>
      <c r="J12" s="63"/>
      <c r="K12" s="68"/>
      <c r="L12" s="69"/>
      <c r="M12" s="69"/>
      <c r="N12" s="65"/>
      <c r="O12" s="69"/>
      <c r="P12" s="65"/>
      <c r="Q12" s="65"/>
      <c r="R12" s="70"/>
      <c r="T12" s="71"/>
      <c r="V12" s="181"/>
    </row>
    <row r="13" spans="1:39" s="112" customFormat="1" x14ac:dyDescent="0.2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x14ac:dyDescent="0.25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181"/>
      <c r="T14" s="111"/>
      <c r="U14" s="220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x14ac:dyDescent="0.2">
      <c r="A15" s="62"/>
      <c r="B15" s="63"/>
      <c r="C15" s="63"/>
      <c r="D15" s="64"/>
      <c r="E15" s="65"/>
      <c r="F15" s="65"/>
      <c r="G15" s="66"/>
      <c r="H15" s="67"/>
      <c r="I15" s="67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s="112" customFormat="1" x14ac:dyDescent="0.2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S16" s="105"/>
      <c r="T16" s="7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</row>
    <row r="17" spans="1:41" s="112" customFormat="1" x14ac:dyDescent="0.2">
      <c r="A17" s="79"/>
      <c r="B17" s="54"/>
      <c r="C17" s="54"/>
      <c r="D17" s="55"/>
      <c r="E17" s="88"/>
      <c r="F17" s="88"/>
      <c r="G17" s="81"/>
      <c r="H17" s="82"/>
      <c r="I17" s="82"/>
      <c r="J17" s="54"/>
      <c r="K17" s="68"/>
      <c r="L17" s="84"/>
      <c r="M17" s="84"/>
      <c r="N17" s="82"/>
      <c r="O17" s="84"/>
      <c r="P17" s="82"/>
      <c r="Q17" s="93"/>
      <c r="R17" s="58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</row>
    <row r="18" spans="1:41" s="105" customFormat="1" x14ac:dyDescent="0.2">
      <c r="A18" s="62"/>
      <c r="B18" s="63"/>
      <c r="C18" s="63"/>
      <c r="D18" s="64"/>
      <c r="E18" s="65"/>
      <c r="F18" s="65"/>
      <c r="G18" s="66"/>
      <c r="H18" s="67"/>
      <c r="I18" s="67"/>
      <c r="J18" s="63"/>
      <c r="K18" s="68"/>
      <c r="L18" s="69"/>
      <c r="M18" s="69"/>
      <c r="N18" s="65"/>
      <c r="O18" s="69"/>
      <c r="P18" s="65"/>
      <c r="Q18" s="65"/>
      <c r="R18" s="70"/>
      <c r="T18" s="71"/>
    </row>
    <row r="19" spans="1:41" s="105" customFormat="1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T19" s="71"/>
    </row>
    <row r="20" spans="1:41" s="112" customFormat="1" x14ac:dyDescent="0.2">
      <c r="A20" s="79"/>
      <c r="B20" s="54"/>
      <c r="C20" s="54"/>
      <c r="D20" s="55"/>
      <c r="E20" s="88"/>
      <c r="F20" s="88"/>
      <c r="G20" s="81"/>
      <c r="H20" s="82"/>
      <c r="I20" s="82"/>
      <c r="J20" s="54"/>
      <c r="K20" s="68"/>
      <c r="L20" s="84"/>
      <c r="M20" s="84"/>
      <c r="N20" s="82"/>
      <c r="O20" s="84"/>
      <c r="P20" s="82"/>
      <c r="Q20" s="93"/>
      <c r="R20" s="58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</row>
    <row r="21" spans="1:41" s="105" customFormat="1" x14ac:dyDescent="0.2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1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41" s="105" customFormat="1" x14ac:dyDescent="0.2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1"/>
      <c r="U22" s="112"/>
      <c r="W22" s="112"/>
      <c r="X22" s="112"/>
      <c r="Y22" s="112"/>
      <c r="Z22" s="112"/>
      <c r="AA22" s="112"/>
      <c r="AB22" s="112"/>
      <c r="AC22" s="112"/>
    </row>
    <row r="23" spans="1:41" s="105" customFormat="1" x14ac:dyDescent="0.2">
      <c r="A23" s="79"/>
      <c r="B23" s="54"/>
      <c r="C23" s="54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106"/>
      <c r="P23" s="82"/>
      <c r="Q23" s="82"/>
      <c r="R23" s="58"/>
      <c r="S23" s="181"/>
      <c r="T23" s="111"/>
    </row>
    <row r="24" spans="1:41" s="105" customFormat="1" x14ac:dyDescent="0.2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181"/>
      <c r="T24" s="111"/>
    </row>
    <row r="25" spans="1:41" s="105" customFormat="1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</row>
    <row r="26" spans="1:41" s="105" customFormat="1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181"/>
      <c r="T26" s="111"/>
    </row>
    <row r="27" spans="1:41" s="105" customFormat="1" x14ac:dyDescent="0.2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181"/>
      <c r="T27" s="111"/>
    </row>
    <row r="28" spans="1:41" s="105" customFormat="1" x14ac:dyDescent="0.2">
      <c r="A28" s="62"/>
      <c r="B28" s="63"/>
      <c r="C28" s="63"/>
      <c r="D28" s="64"/>
      <c r="E28" s="65"/>
      <c r="F28" s="65"/>
      <c r="G28" s="66"/>
      <c r="H28" s="67"/>
      <c r="I28" s="67"/>
      <c r="J28" s="63"/>
      <c r="K28" s="68"/>
      <c r="L28" s="69"/>
      <c r="M28" s="69"/>
      <c r="N28" s="65"/>
      <c r="O28" s="69"/>
      <c r="P28" s="65"/>
      <c r="Q28" s="65"/>
      <c r="R28" s="70"/>
      <c r="T28" s="71"/>
      <c r="U28" s="112"/>
      <c r="W28" s="112"/>
      <c r="X28" s="112"/>
      <c r="Y28" s="112"/>
      <c r="Z28" s="112"/>
      <c r="AA28" s="112"/>
      <c r="AB28" s="112"/>
      <c r="AC28" s="112"/>
    </row>
    <row r="29" spans="1:41" s="105" customFormat="1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1"/>
    </row>
    <row r="30" spans="1:41" s="112" customFormat="1" x14ac:dyDescent="0.2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05" customFormat="1" x14ac:dyDescent="0.2">
      <c r="A31" s="79"/>
      <c r="B31" s="54"/>
      <c r="C31" s="54"/>
      <c r="D31" s="55"/>
      <c r="E31" s="80"/>
      <c r="F31" s="80"/>
      <c r="G31" s="81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181"/>
      <c r="T31" s="111"/>
    </row>
    <row r="32" spans="1:41" s="112" customFormat="1" x14ac:dyDescent="0.2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U32" s="105"/>
      <c r="V32" s="105"/>
      <c r="W32" s="105"/>
      <c r="X32" s="105"/>
      <c r="Y32" s="105"/>
      <c r="Z32" s="105"/>
      <c r="AA32" s="105"/>
      <c r="AB32" s="105"/>
      <c r="AC32" s="105"/>
      <c r="AD32" s="181"/>
      <c r="AE32" s="181"/>
      <c r="AF32" s="181"/>
      <c r="AG32" s="181"/>
      <c r="AH32" s="181"/>
      <c r="AI32" s="181"/>
      <c r="AJ32" s="181"/>
      <c r="AK32" s="181"/>
    </row>
    <row r="33" spans="1:39" s="112" customFormat="1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107"/>
      <c r="S33" s="181"/>
      <c r="T33" s="221"/>
      <c r="U33" s="105"/>
      <c r="V33" s="105"/>
      <c r="W33" s="105"/>
      <c r="X33" s="105"/>
      <c r="Y33" s="105"/>
      <c r="Z33" s="105"/>
      <c r="AA33" s="105"/>
      <c r="AB33" s="105"/>
      <c r="AC33" s="105"/>
    </row>
    <row r="34" spans="1:39" s="105" customFormat="1" x14ac:dyDescent="0.2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39" s="105" customFormat="1" x14ac:dyDescent="0.2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181"/>
      <c r="T35" s="111"/>
    </row>
    <row r="36" spans="1:39" s="105" customFormat="1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39" s="105" customFormat="1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</row>
    <row r="38" spans="1:39" s="105" customFormat="1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</row>
    <row r="39" spans="1:39" s="105" customFormat="1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  <c r="U39" s="112"/>
      <c r="W39" s="181"/>
      <c r="X39" s="181"/>
      <c r="Y39" s="181"/>
      <c r="Z39" s="181"/>
      <c r="AA39" s="181"/>
      <c r="AB39" s="181"/>
      <c r="AC39" s="181"/>
    </row>
    <row r="40" spans="1:39" s="105" customFormat="1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39" s="112" customFormat="1" x14ac:dyDescent="0.2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V41" s="105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1:39" s="112" customFormat="1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105"/>
      <c r="T42" s="111"/>
      <c r="U42" s="105"/>
      <c r="V42" s="105"/>
      <c r="W42" s="105"/>
      <c r="X42" s="105"/>
      <c r="Y42" s="105"/>
      <c r="Z42" s="105"/>
      <c r="AA42" s="105"/>
      <c r="AB42" s="105"/>
      <c r="AC42" s="105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</row>
    <row r="43" spans="1:39" s="105" customFormat="1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181"/>
      <c r="T43" s="111"/>
    </row>
    <row r="44" spans="1:39" s="105" customFormat="1" x14ac:dyDescent="0.2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T44" s="111"/>
      <c r="U44" s="112"/>
      <c r="W44" s="112"/>
      <c r="X44" s="112"/>
      <c r="Y44" s="112"/>
      <c r="Z44" s="112"/>
      <c r="AA44" s="112"/>
      <c r="AB44" s="112"/>
      <c r="AC44" s="112"/>
    </row>
    <row r="45" spans="1:39" s="112" customFormat="1" x14ac:dyDescent="0.2">
      <c r="A45" s="79"/>
      <c r="B45" s="54"/>
      <c r="C45" s="57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  <c r="U45" s="105"/>
      <c r="V45" s="105"/>
      <c r="W45" s="105"/>
      <c r="X45" s="105"/>
      <c r="Y45" s="105"/>
      <c r="Z45" s="105"/>
      <c r="AA45" s="105"/>
      <c r="AB45" s="105"/>
      <c r="AC45" s="105"/>
    </row>
    <row r="46" spans="1:39" s="105" customFormat="1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T46" s="111"/>
      <c r="U46" s="112"/>
      <c r="W46" s="181"/>
      <c r="X46" s="181"/>
      <c r="Y46" s="181"/>
      <c r="Z46" s="181"/>
      <c r="AA46" s="181"/>
      <c r="AB46" s="181"/>
      <c r="AC46" s="181"/>
    </row>
    <row r="47" spans="1:39" s="112" customFormat="1" x14ac:dyDescent="0.2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105"/>
      <c r="T47" s="11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39" s="105" customFormat="1" x14ac:dyDescent="0.2">
      <c r="A48" s="79"/>
      <c r="B48" s="54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58"/>
      <c r="S48" s="181"/>
      <c r="T48" s="111"/>
      <c r="U48" s="112"/>
      <c r="W48" s="181"/>
      <c r="X48" s="181"/>
      <c r="Y48" s="181"/>
      <c r="Z48" s="181"/>
      <c r="AA48" s="181"/>
      <c r="AB48" s="181"/>
      <c r="AC48" s="181"/>
    </row>
    <row r="49" spans="1:39" s="112" customFormat="1" x14ac:dyDescent="0.2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181"/>
      <c r="T49" s="111"/>
      <c r="U49" s="105"/>
      <c r="V49" s="105"/>
      <c r="W49" s="105"/>
      <c r="X49" s="105"/>
      <c r="Y49" s="105"/>
      <c r="Z49" s="105"/>
      <c r="AA49" s="105"/>
      <c r="AB49" s="105"/>
      <c r="AC49" s="105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</row>
    <row r="50" spans="1:39" s="105" customFormat="1" x14ac:dyDescent="0.2">
      <c r="A50" s="79"/>
      <c r="B50" s="54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181"/>
      <c r="T50" s="111"/>
      <c r="V50" s="181"/>
    </row>
    <row r="51" spans="1:39" s="112" customFormat="1" hidden="1" x14ac:dyDescent="0.2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181"/>
      <c r="T51" s="11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39" s="105" customFormat="1" x14ac:dyDescent="0.2">
      <c r="A52" s="79"/>
      <c r="B52" s="54"/>
      <c r="C52" s="54"/>
      <c r="D52" s="64"/>
      <c r="E52" s="88"/>
      <c r="F52" s="88"/>
      <c r="G52" s="81"/>
      <c r="H52" s="82"/>
      <c r="I52" s="82"/>
      <c r="J52" s="83"/>
      <c r="K52" s="68"/>
      <c r="L52" s="109"/>
      <c r="M52" s="109"/>
      <c r="N52" s="88"/>
      <c r="O52" s="109"/>
      <c r="P52" s="88"/>
      <c r="Q52" s="88"/>
      <c r="R52" s="58"/>
      <c r="S52" s="181"/>
      <c r="T52" s="111"/>
      <c r="U52" s="112"/>
      <c r="V52" s="181"/>
      <c r="W52" s="112"/>
      <c r="X52" s="112"/>
      <c r="Y52" s="112"/>
      <c r="Z52" s="112"/>
      <c r="AA52" s="112"/>
      <c r="AB52" s="112"/>
      <c r="AC52" s="112"/>
    </row>
    <row r="53" spans="1:39" s="112" customFormat="1" x14ac:dyDescent="0.25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181"/>
      <c r="T53" s="111"/>
      <c r="U53" s="22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</row>
    <row r="54" spans="1:39" s="216" customFormat="1" x14ac:dyDescent="0.2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70"/>
      <c r="S54" s="105"/>
      <c r="T54" s="71"/>
      <c r="U54" s="105"/>
      <c r="V54" s="105"/>
      <c r="W54" s="105"/>
      <c r="X54" s="105"/>
      <c r="Y54" s="105"/>
      <c r="Z54" s="105"/>
      <c r="AA54" s="105"/>
      <c r="AB54" s="105"/>
      <c r="AC54" s="10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</row>
    <row r="55" spans="1:39" s="112" customFormat="1" x14ac:dyDescent="0.25">
      <c r="A55" s="79"/>
      <c r="B55" s="113"/>
      <c r="C55" s="113"/>
      <c r="D55" s="114"/>
      <c r="E55" s="116"/>
      <c r="F55" s="116"/>
      <c r="G55" s="117"/>
      <c r="H55" s="118"/>
      <c r="I55" s="118"/>
      <c r="J55" s="119"/>
      <c r="K55" s="120"/>
      <c r="L55" s="121"/>
      <c r="M55" s="121"/>
      <c r="N55" s="118"/>
      <c r="O55" s="121"/>
      <c r="P55" s="118"/>
      <c r="Q55" s="118"/>
      <c r="R55" s="122"/>
      <c r="S55" s="215"/>
      <c r="T55" s="218"/>
      <c r="U55" s="219"/>
      <c r="V55" s="215"/>
      <c r="W55" s="215"/>
      <c r="X55" s="215"/>
      <c r="Y55" s="215"/>
      <c r="Z55" s="215"/>
      <c r="AA55" s="215"/>
      <c r="AB55" s="215"/>
      <c r="AC55" s="215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</row>
    <row r="56" spans="1:39" s="112" customFormat="1" x14ac:dyDescent="0.2">
      <c r="A56" s="79"/>
      <c r="B56" s="54"/>
      <c r="C56" s="63"/>
      <c r="D56" s="55"/>
      <c r="E56" s="88"/>
      <c r="F56" s="88"/>
      <c r="G56" s="66"/>
      <c r="H56" s="82"/>
      <c r="I56" s="82"/>
      <c r="J56" s="83"/>
      <c r="K56" s="68"/>
      <c r="L56" s="69"/>
      <c r="M56" s="69"/>
      <c r="N56" s="65"/>
      <c r="O56" s="104"/>
      <c r="P56" s="65"/>
      <c r="Q56" s="65"/>
      <c r="R56" s="70"/>
      <c r="S56" s="105"/>
      <c r="T56" s="71"/>
      <c r="U56" s="105"/>
      <c r="V56" s="105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39" s="105" customFormat="1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</row>
    <row r="58" spans="1:39" s="105" customFormat="1" x14ac:dyDescent="0.2">
      <c r="A58" s="62"/>
      <c r="B58" s="63"/>
      <c r="C58" s="63"/>
      <c r="D58" s="64"/>
      <c r="E58" s="65"/>
      <c r="F58" s="65"/>
      <c r="G58" s="66"/>
      <c r="H58" s="67"/>
      <c r="I58" s="67"/>
      <c r="J58" s="63"/>
      <c r="K58" s="68"/>
      <c r="L58" s="69"/>
      <c r="M58" s="69"/>
      <c r="N58" s="65"/>
      <c r="O58" s="69"/>
      <c r="P58" s="65"/>
      <c r="Q58" s="65"/>
      <c r="R58" s="70"/>
      <c r="T58" s="71"/>
    </row>
    <row r="59" spans="1:39" s="105" customFormat="1" x14ac:dyDescent="0.2">
      <c r="A59" s="62"/>
      <c r="B59" s="63"/>
      <c r="C59" s="63"/>
      <c r="D59" s="64"/>
      <c r="E59" s="65"/>
      <c r="F59" s="65"/>
      <c r="G59" s="66"/>
      <c r="H59" s="67"/>
      <c r="I59" s="67"/>
      <c r="J59" s="63"/>
      <c r="K59" s="68"/>
      <c r="L59" s="69"/>
      <c r="M59" s="69"/>
      <c r="N59" s="65"/>
      <c r="O59" s="69"/>
      <c r="P59" s="65"/>
      <c r="Q59" s="65"/>
      <c r="R59" s="70"/>
      <c r="T59" s="71"/>
    </row>
    <row r="60" spans="1:39" s="105" customFormat="1" x14ac:dyDescent="0.2">
      <c r="A60" s="62"/>
      <c r="B60" s="63"/>
      <c r="C60" s="63"/>
      <c r="D60" s="64"/>
      <c r="E60" s="65"/>
      <c r="F60" s="65"/>
      <c r="G60" s="66"/>
      <c r="H60" s="67"/>
      <c r="I60" s="67"/>
      <c r="J60" s="63"/>
      <c r="K60" s="68"/>
      <c r="L60" s="69"/>
      <c r="M60" s="69"/>
      <c r="N60" s="65"/>
      <c r="O60" s="69"/>
      <c r="P60" s="65"/>
      <c r="Q60" s="65"/>
      <c r="R60" s="70"/>
      <c r="T60" s="71"/>
    </row>
    <row r="61" spans="1:39" s="105" customFormat="1" x14ac:dyDescent="0.2">
      <c r="A61" s="79"/>
      <c r="B61" s="127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65"/>
      <c r="R61" s="58"/>
      <c r="S61" s="181"/>
      <c r="T61" s="111"/>
      <c r="U61" s="112"/>
      <c r="V61" s="181"/>
      <c r="W61" s="181"/>
      <c r="X61" s="181"/>
      <c r="Y61" s="181"/>
      <c r="Z61" s="181"/>
      <c r="AA61" s="181"/>
      <c r="AB61" s="181"/>
      <c r="AC61" s="181"/>
    </row>
    <row r="62" spans="1:39" s="105" customFormat="1" x14ac:dyDescent="0.2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T62" s="71"/>
    </row>
    <row r="63" spans="1:39" s="105" customFormat="1" x14ac:dyDescent="0.2">
      <c r="A63" s="62"/>
      <c r="B63" s="63"/>
      <c r="C63" s="63"/>
      <c r="D63" s="64"/>
      <c r="E63" s="90"/>
      <c r="F63" s="90"/>
      <c r="G63" s="66"/>
      <c r="H63" s="67"/>
      <c r="I63" s="67"/>
      <c r="J63" s="63"/>
      <c r="K63" s="68"/>
      <c r="L63" s="91"/>
      <c r="M63" s="91"/>
      <c r="N63" s="67"/>
      <c r="O63" s="91"/>
      <c r="P63" s="67"/>
      <c r="Q63" s="67"/>
      <c r="R63" s="87"/>
      <c r="S63" s="217"/>
      <c r="T63" s="71"/>
    </row>
    <row r="64" spans="1:39" s="105" customFormat="1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</row>
    <row r="65" spans="1:41" s="112" customFormat="1" x14ac:dyDescent="0.2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105"/>
      <c r="T65" s="71"/>
      <c r="U65" s="105"/>
      <c r="V65" s="105"/>
      <c r="W65" s="105"/>
      <c r="X65" s="105"/>
      <c r="Y65" s="105"/>
      <c r="Z65" s="105"/>
      <c r="AA65" s="105"/>
      <c r="AB65" s="105"/>
      <c r="AC65" s="105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41" s="105" customFormat="1" x14ac:dyDescent="0.2">
      <c r="A66" s="62"/>
      <c r="B66" s="63"/>
      <c r="C66" s="63"/>
      <c r="D66" s="64"/>
      <c r="E66" s="65"/>
      <c r="F66" s="65"/>
      <c r="G66" s="66"/>
      <c r="H66" s="67"/>
      <c r="I66" s="67"/>
      <c r="J66" s="63"/>
      <c r="K66" s="68"/>
      <c r="L66" s="69"/>
      <c r="M66" s="69"/>
      <c r="N66" s="65"/>
      <c r="O66" s="69"/>
      <c r="P66" s="65"/>
      <c r="Q66" s="65"/>
      <c r="R66" s="70"/>
      <c r="T66" s="71"/>
      <c r="U66" s="112"/>
      <c r="W66" s="181"/>
      <c r="X66" s="181"/>
      <c r="Y66" s="181"/>
      <c r="Z66" s="181"/>
      <c r="AA66" s="181"/>
      <c r="AB66" s="181"/>
      <c r="AC66" s="181"/>
    </row>
    <row r="67" spans="1:41" s="112" customFormat="1" x14ac:dyDescent="0.2">
      <c r="A67" s="79"/>
      <c r="B67" s="54"/>
      <c r="C67" s="57"/>
      <c r="D67" s="55"/>
      <c r="E67" s="90"/>
      <c r="F67" s="90"/>
      <c r="G67" s="66"/>
      <c r="H67" s="67"/>
      <c r="I67" s="82"/>
      <c r="J67" s="63"/>
      <c r="K67" s="68"/>
      <c r="L67" s="91"/>
      <c r="M67" s="91"/>
      <c r="N67" s="67"/>
      <c r="O67" s="91"/>
      <c r="P67" s="67"/>
      <c r="Q67" s="67"/>
      <c r="R67" s="53"/>
      <c r="S67" s="53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</row>
    <row r="68" spans="1:41" s="105" customFormat="1" x14ac:dyDescent="0.2">
      <c r="A68" s="62"/>
      <c r="B68" s="126"/>
      <c r="C68" s="126"/>
      <c r="D68" s="64"/>
      <c r="E68" s="90"/>
      <c r="F68" s="90"/>
      <c r="G68" s="66"/>
      <c r="H68" s="82"/>
      <c r="I68" s="82"/>
      <c r="J68" s="83"/>
      <c r="K68" s="68"/>
      <c r="L68" s="91"/>
      <c r="M68" s="91"/>
      <c r="N68" s="67"/>
      <c r="O68" s="91"/>
      <c r="P68" s="67"/>
      <c r="Q68" s="67"/>
      <c r="R68" s="70"/>
      <c r="T68" s="71"/>
    </row>
    <row r="69" spans="1:41" s="105" customFormat="1" x14ac:dyDescent="0.2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T69" s="71"/>
    </row>
    <row r="70" spans="1:41" s="105" customFormat="1" x14ac:dyDescent="0.2">
      <c r="A70" s="79"/>
      <c r="B70" s="54"/>
      <c r="C70" s="63"/>
      <c r="D70" s="55"/>
      <c r="E70" s="88"/>
      <c r="F70" s="88"/>
      <c r="G70" s="66"/>
      <c r="H70" s="82"/>
      <c r="I70" s="82"/>
      <c r="J70" s="83"/>
      <c r="K70" s="68"/>
      <c r="L70" s="68"/>
      <c r="M70" s="68"/>
      <c r="N70" s="82"/>
      <c r="O70" s="68"/>
      <c r="P70" s="82"/>
      <c r="Q70" s="82"/>
      <c r="R70" s="70"/>
      <c r="T70" s="71"/>
    </row>
    <row r="71" spans="1:41" s="112" customFormat="1" x14ac:dyDescent="0.2">
      <c r="A71" s="79"/>
      <c r="B71" s="54"/>
      <c r="C71" s="54"/>
      <c r="D71" s="55"/>
      <c r="E71" s="88"/>
      <c r="F71" s="88"/>
      <c r="G71" s="81"/>
      <c r="H71" s="82"/>
      <c r="I71" s="82"/>
      <c r="J71" s="54"/>
      <c r="K71" s="68"/>
      <c r="L71" s="84"/>
      <c r="M71" s="84"/>
      <c r="N71" s="82"/>
      <c r="O71" s="84"/>
      <c r="P71" s="82"/>
      <c r="Q71" s="82"/>
      <c r="R71" s="53"/>
      <c r="S71" s="53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</row>
    <row r="72" spans="1:41" s="112" customFormat="1" x14ac:dyDescent="0.2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82"/>
      <c r="R72" s="53"/>
      <c r="S72" s="53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</row>
    <row r="73" spans="1:41" s="105" customFormat="1" x14ac:dyDescent="0.2">
      <c r="A73" s="62"/>
      <c r="B73" s="63"/>
      <c r="C73" s="54"/>
      <c r="D73" s="55"/>
      <c r="E73" s="65"/>
      <c r="F73" s="88"/>
      <c r="G73" s="81"/>
      <c r="H73" s="82"/>
      <c r="I73" s="82"/>
      <c r="J73" s="83"/>
      <c r="K73" s="68"/>
      <c r="L73" s="109"/>
      <c r="M73" s="109"/>
      <c r="N73" s="88"/>
      <c r="O73" s="137"/>
      <c r="P73" s="88"/>
      <c r="Q73" s="88"/>
      <c r="R73" s="70"/>
      <c r="S73" s="181"/>
      <c r="T73" s="111"/>
      <c r="V73" s="181"/>
    </row>
    <row r="74" spans="1:41" s="112" customFormat="1" x14ac:dyDescent="0.2">
      <c r="A74" s="79"/>
      <c r="B74" s="54"/>
      <c r="C74" s="54"/>
      <c r="D74" s="55"/>
      <c r="E74" s="88"/>
      <c r="F74" s="88"/>
      <c r="G74" s="81"/>
      <c r="H74" s="82"/>
      <c r="I74" s="82"/>
      <c r="J74" s="54"/>
      <c r="K74" s="68"/>
      <c r="L74" s="84"/>
      <c r="M74" s="84"/>
      <c r="N74" s="82"/>
      <c r="O74" s="84"/>
      <c r="P74" s="82"/>
      <c r="Q74" s="82"/>
      <c r="R74" s="53"/>
      <c r="S74" s="53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</row>
    <row r="75" spans="1:41" s="112" customFormat="1" x14ac:dyDescent="0.2">
      <c r="A75" s="79"/>
      <c r="B75" s="54"/>
      <c r="C75" s="54"/>
      <c r="D75" s="55"/>
      <c r="E75" s="88"/>
      <c r="F75" s="88"/>
      <c r="G75" s="81"/>
      <c r="H75" s="82"/>
      <c r="I75" s="82"/>
      <c r="J75" s="54"/>
      <c r="K75" s="68"/>
      <c r="L75" s="84"/>
      <c r="M75" s="84"/>
      <c r="N75" s="82"/>
      <c r="O75" s="84"/>
      <c r="P75" s="82"/>
      <c r="Q75" s="82"/>
      <c r="R75" s="53"/>
      <c r="S75" s="53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</row>
    <row r="76" spans="1:41" s="112" customFormat="1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106"/>
      <c r="P76" s="82"/>
      <c r="Q76" s="82"/>
      <c r="R76" s="58"/>
      <c r="S76" s="181"/>
      <c r="T76" s="11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41" s="112" customFormat="1" x14ac:dyDescent="0.2">
      <c r="A77" s="79"/>
      <c r="B77" s="54"/>
      <c r="C77" s="54"/>
      <c r="D77" s="55"/>
      <c r="E77" s="88"/>
      <c r="F77" s="88"/>
      <c r="G77" s="81"/>
      <c r="H77" s="82"/>
      <c r="I77" s="82"/>
      <c r="J77" s="54"/>
      <c r="K77" s="68"/>
      <c r="L77" s="84"/>
      <c r="M77" s="84"/>
      <c r="N77" s="82"/>
      <c r="O77" s="84"/>
      <c r="P77" s="82"/>
      <c r="Q77" s="82"/>
      <c r="R77" s="53"/>
      <c r="S77" s="53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</row>
    <row r="78" spans="1:41" s="105" customFormat="1" x14ac:dyDescent="0.2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70"/>
      <c r="T78" s="71"/>
    </row>
    <row r="79" spans="1:41" s="112" customFormat="1" x14ac:dyDescent="0.2">
      <c r="A79" s="79"/>
      <c r="B79" s="54"/>
      <c r="C79" s="54"/>
      <c r="D79" s="55"/>
      <c r="E79" s="88"/>
      <c r="F79" s="88"/>
      <c r="G79" s="81"/>
      <c r="H79" s="82"/>
      <c r="I79" s="82"/>
      <c r="J79" s="54"/>
      <c r="K79" s="68"/>
      <c r="L79" s="84"/>
      <c r="M79" s="84"/>
      <c r="N79" s="82"/>
      <c r="O79" s="84"/>
      <c r="P79" s="82"/>
      <c r="Q79" s="82"/>
      <c r="R79" s="53"/>
      <c r="S79" s="53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</row>
    <row r="80" spans="1:41" s="105" customFormat="1" x14ac:dyDescent="0.2">
      <c r="A80" s="79"/>
      <c r="B80" s="54"/>
      <c r="C80" s="63"/>
      <c r="D80" s="55"/>
      <c r="E80" s="88"/>
      <c r="F80" s="88"/>
      <c r="G80" s="66"/>
      <c r="H80" s="82"/>
      <c r="I80" s="82"/>
      <c r="J80" s="83"/>
      <c r="K80" s="68"/>
      <c r="L80" s="69"/>
      <c r="M80" s="69"/>
      <c r="N80" s="65"/>
      <c r="O80" s="104"/>
      <c r="P80" s="65"/>
      <c r="Q80" s="65"/>
      <c r="R80" s="87"/>
      <c r="T80" s="71"/>
      <c r="U80" s="112"/>
      <c r="W80" s="181"/>
      <c r="X80" s="181"/>
      <c r="Y80" s="181"/>
      <c r="Z80" s="181"/>
      <c r="AA80" s="181"/>
      <c r="AB80" s="181"/>
      <c r="AC80" s="181"/>
    </row>
    <row r="81" spans="1:39" s="112" customFormat="1" x14ac:dyDescent="0.2">
      <c r="A81" s="79"/>
      <c r="B81" s="54"/>
      <c r="C81" s="63"/>
      <c r="D81" s="55"/>
      <c r="E81" s="88"/>
      <c r="F81" s="88"/>
      <c r="G81" s="66"/>
      <c r="H81" s="82"/>
      <c r="I81" s="82"/>
      <c r="J81" s="83"/>
      <c r="K81" s="68"/>
      <c r="L81" s="69"/>
      <c r="M81" s="69"/>
      <c r="N81" s="65"/>
      <c r="O81" s="104"/>
      <c r="P81" s="65"/>
      <c r="Q81" s="65"/>
      <c r="R81" s="87"/>
      <c r="S81" s="105"/>
      <c r="T81" s="71"/>
      <c r="V81" s="105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</row>
    <row r="82" spans="1:39" s="112" customFormat="1" x14ac:dyDescent="0.2">
      <c r="A82" s="79"/>
      <c r="B82" s="54"/>
      <c r="C82" s="63"/>
      <c r="D82" s="55"/>
      <c r="E82" s="88"/>
      <c r="F82" s="88"/>
      <c r="G82" s="66"/>
      <c r="H82" s="82"/>
      <c r="I82" s="82"/>
      <c r="J82" s="83"/>
      <c r="K82" s="68"/>
      <c r="L82" s="69"/>
      <c r="M82" s="69"/>
      <c r="N82" s="65"/>
      <c r="O82" s="104"/>
      <c r="P82" s="65"/>
      <c r="Q82" s="65"/>
      <c r="R82" s="87"/>
      <c r="S82" s="105"/>
      <c r="T82" s="71"/>
      <c r="V82" s="105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</row>
    <row r="83" spans="1:39" s="112" customFormat="1" x14ac:dyDescent="0.2">
      <c r="A83" s="79"/>
      <c r="B83" s="54"/>
      <c r="C83" s="63"/>
      <c r="D83" s="55"/>
      <c r="E83" s="88"/>
      <c r="F83" s="88"/>
      <c r="G83" s="66"/>
      <c r="H83" s="82"/>
      <c r="I83" s="82"/>
      <c r="J83" s="83"/>
      <c r="K83" s="68"/>
      <c r="L83" s="69"/>
      <c r="M83" s="69"/>
      <c r="N83" s="65"/>
      <c r="O83" s="104"/>
      <c r="P83" s="65"/>
      <c r="Q83" s="65"/>
      <c r="R83" s="87"/>
      <c r="S83" s="105"/>
      <c r="T83" s="71"/>
      <c r="V83" s="105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</row>
    <row r="84" spans="1:39" s="105" customFormat="1" x14ac:dyDescent="0.2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T84" s="71"/>
    </row>
    <row r="85" spans="1:39" s="105" customFormat="1" x14ac:dyDescent="0.2">
      <c r="A85" s="79"/>
      <c r="B85" s="54"/>
      <c r="C85" s="54"/>
      <c r="D85" s="64"/>
      <c r="E85" s="88"/>
      <c r="F85" s="88"/>
      <c r="G85" s="81"/>
      <c r="H85" s="82"/>
      <c r="I85" s="82"/>
      <c r="J85" s="83"/>
      <c r="K85" s="68"/>
      <c r="L85" s="109"/>
      <c r="M85" s="109"/>
      <c r="N85" s="88"/>
      <c r="O85" s="109"/>
      <c r="P85" s="88"/>
      <c r="Q85" s="88"/>
      <c r="R85" s="58"/>
      <c r="S85" s="181"/>
      <c r="T85" s="111"/>
    </row>
    <row r="86" spans="1:39" s="112" customFormat="1" x14ac:dyDescent="0.2">
      <c r="A86" s="79"/>
      <c r="B86" s="54"/>
      <c r="C86" s="54"/>
      <c r="D86" s="55"/>
      <c r="E86" s="80"/>
      <c r="F86" s="80"/>
      <c r="G86" s="81"/>
      <c r="H86" s="82"/>
      <c r="I86" s="82"/>
      <c r="J86" s="83"/>
      <c r="K86" s="68"/>
      <c r="L86" s="84"/>
      <c r="M86" s="84"/>
      <c r="N86" s="82"/>
      <c r="O86" s="84"/>
      <c r="P86" s="82"/>
      <c r="Q86" s="82"/>
      <c r="R86" s="58"/>
      <c r="S86" s="105"/>
      <c r="T86" s="111"/>
      <c r="V86" s="105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</row>
    <row r="87" spans="1:39" s="112" customFormat="1" x14ac:dyDescent="0.2">
      <c r="A87" s="62"/>
      <c r="B87" s="63"/>
      <c r="C87" s="57"/>
      <c r="D87" s="64"/>
      <c r="E87" s="65"/>
      <c r="F87" s="65"/>
      <c r="G87" s="66"/>
      <c r="H87" s="67"/>
      <c r="I87" s="67"/>
      <c r="J87" s="63"/>
      <c r="K87" s="68"/>
      <c r="L87" s="69"/>
      <c r="M87" s="69"/>
      <c r="N87" s="65"/>
      <c r="O87" s="69"/>
      <c r="P87" s="65"/>
      <c r="Q87" s="65"/>
      <c r="R87" s="70"/>
      <c r="S87" s="181"/>
      <c r="T87" s="7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</row>
    <row r="88" spans="1:39" s="112" customFormat="1" x14ac:dyDescent="0.2">
      <c r="A88" s="62"/>
      <c r="B88" s="63"/>
      <c r="C88" s="57"/>
      <c r="D88" s="64"/>
      <c r="E88" s="65"/>
      <c r="F88" s="65"/>
      <c r="G88" s="66"/>
      <c r="H88" s="67"/>
      <c r="I88" s="67"/>
      <c r="J88" s="63"/>
      <c r="K88" s="68"/>
      <c r="L88" s="69"/>
      <c r="M88" s="69"/>
      <c r="N88" s="65"/>
      <c r="O88" s="69"/>
      <c r="P88" s="65"/>
      <c r="Q88" s="65"/>
      <c r="R88" s="70"/>
      <c r="S88" s="181"/>
      <c r="T88" s="7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</row>
    <row r="89" spans="1:39" s="105" customFormat="1" x14ac:dyDescent="0.2">
      <c r="A89" s="62"/>
      <c r="B89" s="63"/>
      <c r="C89" s="63"/>
      <c r="D89" s="64"/>
      <c r="E89" s="65"/>
      <c r="F89" s="65"/>
      <c r="G89" s="66"/>
      <c r="H89" s="67"/>
      <c r="I89" s="67"/>
      <c r="J89" s="63"/>
      <c r="K89" s="68"/>
      <c r="L89" s="69"/>
      <c r="M89" s="69"/>
      <c r="N89" s="65"/>
      <c r="O89" s="69"/>
      <c r="P89" s="65"/>
      <c r="Q89" s="65"/>
      <c r="R89" s="70"/>
      <c r="T89" s="71"/>
      <c r="V89" s="181"/>
    </row>
    <row r="90" spans="1:39" s="105" customFormat="1" x14ac:dyDescent="0.2">
      <c r="A90" s="62"/>
      <c r="B90" s="63"/>
      <c r="C90" s="63"/>
      <c r="D90" s="64"/>
      <c r="E90" s="65"/>
      <c r="F90" s="65"/>
      <c r="G90" s="66"/>
      <c r="H90" s="67"/>
      <c r="I90" s="82"/>
      <c r="J90" s="63"/>
      <c r="K90" s="68"/>
      <c r="L90" s="69"/>
      <c r="M90" s="69"/>
      <c r="N90" s="65"/>
      <c r="O90" s="69"/>
      <c r="P90" s="65"/>
      <c r="Q90" s="65"/>
      <c r="R90" s="87"/>
      <c r="T90" s="71"/>
      <c r="U90" s="112"/>
      <c r="V90" s="181"/>
      <c r="W90" s="181"/>
      <c r="X90" s="181"/>
      <c r="Y90" s="181"/>
      <c r="Z90" s="181"/>
      <c r="AA90" s="181"/>
      <c r="AB90" s="181"/>
      <c r="AC90" s="181"/>
    </row>
    <row r="91" spans="1:39" s="105" customFormat="1" x14ac:dyDescent="0.2">
      <c r="A91" s="79"/>
      <c r="B91" s="54"/>
      <c r="C91" s="54"/>
      <c r="D91" s="55"/>
      <c r="E91" s="80"/>
      <c r="F91" s="80"/>
      <c r="G91" s="81"/>
      <c r="H91" s="82"/>
      <c r="I91" s="82"/>
      <c r="J91" s="83"/>
      <c r="K91" s="68"/>
      <c r="L91" s="84"/>
      <c r="M91" s="84"/>
      <c r="N91" s="82"/>
      <c r="O91" s="106"/>
      <c r="P91" s="82"/>
      <c r="Q91" s="82"/>
      <c r="R91" s="58"/>
      <c r="S91" s="181"/>
      <c r="T91" s="111"/>
    </row>
    <row r="92" spans="1:39" s="105" customFormat="1" x14ac:dyDescent="0.2">
      <c r="A92" s="79"/>
      <c r="B92" s="54"/>
      <c r="C92" s="54"/>
      <c r="D92" s="55"/>
      <c r="E92" s="80"/>
      <c r="F92" s="80"/>
      <c r="G92" s="81"/>
      <c r="H92" s="82"/>
      <c r="I92" s="82"/>
      <c r="J92" s="83"/>
      <c r="K92" s="68"/>
      <c r="L92" s="84"/>
      <c r="M92" s="84"/>
      <c r="N92" s="82"/>
      <c r="O92" s="106"/>
      <c r="P92" s="82"/>
      <c r="Q92" s="82"/>
      <c r="R92" s="58"/>
      <c r="S92" s="181"/>
      <c r="T92" s="111"/>
    </row>
    <row r="93" spans="1:39" s="105" customFormat="1" x14ac:dyDescent="0.2">
      <c r="A93" s="62"/>
      <c r="B93" s="63"/>
      <c r="C93" s="63"/>
      <c r="D93" s="64"/>
      <c r="E93" s="65"/>
      <c r="F93" s="65"/>
      <c r="G93" s="66"/>
      <c r="H93" s="67"/>
      <c r="I93" s="67"/>
      <c r="J93" s="63"/>
      <c r="K93" s="68"/>
      <c r="L93" s="69"/>
      <c r="M93" s="69"/>
      <c r="N93" s="65"/>
      <c r="O93" s="69"/>
      <c r="P93" s="65"/>
      <c r="Q93" s="65"/>
      <c r="R93" s="70"/>
      <c r="T93" s="71"/>
    </row>
    <row r="94" spans="1:39" s="112" customFormat="1" x14ac:dyDescent="0.2">
      <c r="A94" s="79"/>
      <c r="B94" s="54"/>
      <c r="C94" s="54"/>
      <c r="D94" s="55"/>
      <c r="E94" s="80"/>
      <c r="F94" s="80"/>
      <c r="G94" s="81"/>
      <c r="H94" s="82"/>
      <c r="I94" s="82"/>
      <c r="J94" s="83"/>
      <c r="K94" s="68"/>
      <c r="L94" s="84"/>
      <c r="M94" s="84"/>
      <c r="N94" s="82"/>
      <c r="O94" s="84"/>
      <c r="P94" s="82"/>
      <c r="Q94" s="82"/>
      <c r="R94" s="58"/>
      <c r="S94" s="105"/>
      <c r="T94" s="7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</row>
    <row r="95" spans="1:39" s="112" customFormat="1" x14ac:dyDescent="0.2">
      <c r="A95" s="79"/>
      <c r="B95" s="54"/>
      <c r="C95" s="54"/>
      <c r="D95" s="55"/>
      <c r="E95" s="80"/>
      <c r="F95" s="80"/>
      <c r="G95" s="81"/>
      <c r="H95" s="82"/>
      <c r="I95" s="82"/>
      <c r="J95" s="83"/>
      <c r="K95" s="68"/>
      <c r="L95" s="84"/>
      <c r="M95" s="84"/>
      <c r="N95" s="82"/>
      <c r="O95" s="84"/>
      <c r="P95" s="82"/>
      <c r="Q95" s="82"/>
      <c r="R95" s="58"/>
      <c r="S95" s="181"/>
      <c r="T95" s="11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</row>
    <row r="96" spans="1:39" s="105" customFormat="1" x14ac:dyDescent="0.2">
      <c r="A96" s="79"/>
      <c r="B96" s="54"/>
      <c r="C96" s="63"/>
      <c r="D96" s="64"/>
      <c r="E96" s="65"/>
      <c r="F96" s="65"/>
      <c r="G96" s="66"/>
      <c r="H96" s="67"/>
      <c r="I96" s="67"/>
      <c r="J96" s="63"/>
      <c r="K96" s="68"/>
      <c r="L96" s="69"/>
      <c r="M96" s="69"/>
      <c r="N96" s="65"/>
      <c r="O96" s="69"/>
      <c r="P96" s="65"/>
      <c r="Q96" s="65"/>
      <c r="R96" s="70"/>
      <c r="T96" s="71"/>
      <c r="V96" s="181"/>
      <c r="W96" s="181"/>
      <c r="X96" s="181"/>
      <c r="Y96" s="181"/>
      <c r="Z96" s="181"/>
      <c r="AA96" s="181"/>
      <c r="AB96" s="181"/>
      <c r="AC96" s="181"/>
      <c r="AD96" s="181"/>
    </row>
    <row r="97" spans="1:39" s="105" customFormat="1" x14ac:dyDescent="0.2">
      <c r="A97" s="79"/>
      <c r="B97" s="54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T97" s="71"/>
      <c r="V97" s="181"/>
      <c r="W97" s="181"/>
      <c r="X97" s="181"/>
      <c r="Y97" s="181"/>
      <c r="Z97" s="181"/>
      <c r="AA97" s="181"/>
      <c r="AB97" s="181"/>
      <c r="AC97" s="181"/>
      <c r="AD97" s="181"/>
    </row>
    <row r="98" spans="1:39" s="105" customFormat="1" x14ac:dyDescent="0.2">
      <c r="A98" s="79"/>
      <c r="B98" s="54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T98" s="71"/>
      <c r="V98" s="181"/>
      <c r="W98" s="181"/>
      <c r="X98" s="181"/>
      <c r="Y98" s="181"/>
      <c r="Z98" s="181"/>
      <c r="AA98" s="181"/>
      <c r="AB98" s="181"/>
      <c r="AC98" s="181"/>
      <c r="AD98" s="181"/>
    </row>
    <row r="99" spans="1:39" s="105" customFormat="1" x14ac:dyDescent="0.2">
      <c r="A99" s="79"/>
      <c r="B99" s="54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70"/>
      <c r="T99" s="71"/>
      <c r="V99" s="181"/>
      <c r="W99" s="181"/>
      <c r="X99" s="181"/>
      <c r="Y99" s="181"/>
      <c r="Z99" s="181"/>
      <c r="AA99" s="181"/>
      <c r="AB99" s="181"/>
      <c r="AC99" s="181"/>
      <c r="AD99" s="181"/>
    </row>
    <row r="100" spans="1:39" s="105" customFormat="1" x14ac:dyDescent="0.2">
      <c r="A100" s="79"/>
      <c r="B100" s="54"/>
      <c r="C100" s="63"/>
      <c r="D100" s="64"/>
      <c r="E100" s="65"/>
      <c r="F100" s="65"/>
      <c r="G100" s="66"/>
      <c r="H100" s="67"/>
      <c r="I100" s="67"/>
      <c r="J100" s="63"/>
      <c r="K100" s="68"/>
      <c r="L100" s="69"/>
      <c r="M100" s="69"/>
      <c r="N100" s="65"/>
      <c r="O100" s="69"/>
      <c r="P100" s="65"/>
      <c r="Q100" s="65"/>
      <c r="R100" s="70"/>
      <c r="T100" s="71"/>
      <c r="V100" s="181"/>
      <c r="W100" s="181"/>
      <c r="X100" s="181"/>
      <c r="Y100" s="181"/>
      <c r="Z100" s="181"/>
      <c r="AA100" s="181"/>
      <c r="AB100" s="181"/>
      <c r="AC100" s="181"/>
      <c r="AD100" s="181"/>
    </row>
    <row r="101" spans="1:39" s="105" customFormat="1" x14ac:dyDescent="0.2">
      <c r="A101" s="79"/>
      <c r="B101" s="54"/>
      <c r="C101" s="63"/>
      <c r="D101" s="64"/>
      <c r="E101" s="65"/>
      <c r="F101" s="65"/>
      <c r="G101" s="66"/>
      <c r="H101" s="67"/>
      <c r="I101" s="67"/>
      <c r="J101" s="63"/>
      <c r="K101" s="68"/>
      <c r="L101" s="69"/>
      <c r="M101" s="69"/>
      <c r="N101" s="65"/>
      <c r="O101" s="69"/>
      <c r="P101" s="65"/>
      <c r="Q101" s="65"/>
      <c r="R101" s="70"/>
      <c r="T101" s="71"/>
      <c r="V101" s="181"/>
      <c r="W101" s="181"/>
      <c r="X101" s="181"/>
      <c r="Y101" s="181"/>
      <c r="Z101" s="181"/>
      <c r="AA101" s="181"/>
      <c r="AB101" s="181"/>
      <c r="AC101" s="181"/>
      <c r="AD101" s="181"/>
    </row>
    <row r="102" spans="1:39" s="112" customFormat="1" x14ac:dyDescent="0.2">
      <c r="A102" s="62"/>
      <c r="B102" s="63"/>
      <c r="C102" s="63"/>
      <c r="D102" s="64"/>
      <c r="E102" s="65"/>
      <c r="F102" s="65"/>
      <c r="G102" s="66"/>
      <c r="H102" s="67"/>
      <c r="I102" s="67"/>
      <c r="J102" s="63"/>
      <c r="K102" s="68"/>
      <c r="L102" s="69"/>
      <c r="M102" s="69"/>
      <c r="N102" s="65"/>
      <c r="O102" s="69"/>
      <c r="P102" s="65"/>
      <c r="Q102" s="65"/>
      <c r="R102" s="70"/>
      <c r="S102" s="105"/>
      <c r="T102" s="7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</row>
    <row r="103" spans="1:39" s="105" customFormat="1" x14ac:dyDescent="0.2">
      <c r="A103" s="62"/>
      <c r="B103" s="63"/>
      <c r="C103" s="63"/>
      <c r="D103" s="64"/>
      <c r="E103" s="65"/>
      <c r="F103" s="65"/>
      <c r="G103" s="66"/>
      <c r="H103" s="67"/>
      <c r="I103" s="67"/>
      <c r="J103" s="63"/>
      <c r="K103" s="68"/>
      <c r="L103" s="69"/>
      <c r="M103" s="69"/>
      <c r="N103" s="65"/>
      <c r="O103" s="69"/>
      <c r="P103" s="65"/>
      <c r="Q103" s="65"/>
      <c r="R103" s="70"/>
      <c r="T103" s="71"/>
    </row>
    <row r="104" spans="1:39" s="112" customFormat="1" x14ac:dyDescent="0.2">
      <c r="A104" s="62"/>
      <c r="B104" s="63"/>
      <c r="C104" s="63"/>
      <c r="D104" s="64"/>
      <c r="E104" s="65"/>
      <c r="F104" s="65"/>
      <c r="G104" s="66"/>
      <c r="H104" s="67"/>
      <c r="I104" s="67"/>
      <c r="J104" s="63"/>
      <c r="K104" s="68"/>
      <c r="L104" s="69"/>
      <c r="M104" s="69"/>
      <c r="N104" s="65"/>
      <c r="O104" s="69"/>
      <c r="P104" s="65"/>
      <c r="Q104" s="65"/>
      <c r="R104" s="70"/>
      <c r="S104" s="105"/>
      <c r="T104" s="7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</row>
    <row r="105" spans="1:39" s="112" customFormat="1" x14ac:dyDescent="0.2">
      <c r="A105" s="79"/>
      <c r="B105" s="54"/>
      <c r="C105" s="54"/>
      <c r="D105" s="55"/>
      <c r="E105" s="80"/>
      <c r="F105" s="80"/>
      <c r="G105" s="81"/>
      <c r="H105" s="82"/>
      <c r="I105" s="82"/>
      <c r="J105" s="83"/>
      <c r="K105" s="68"/>
      <c r="L105" s="84"/>
      <c r="M105" s="84"/>
      <c r="N105" s="82"/>
      <c r="O105" s="84"/>
      <c r="P105" s="82"/>
      <c r="Q105" s="82"/>
      <c r="R105" s="58"/>
      <c r="S105" s="181"/>
      <c r="T105" s="11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</row>
    <row r="106" spans="1:39" s="112" customFormat="1" x14ac:dyDescent="0.2">
      <c r="A106" s="79"/>
      <c r="B106" s="54"/>
      <c r="C106" s="54"/>
      <c r="D106" s="55"/>
      <c r="E106" s="80"/>
      <c r="F106" s="80"/>
      <c r="G106" s="81"/>
      <c r="H106" s="82"/>
      <c r="I106" s="82"/>
      <c r="J106" s="83"/>
      <c r="K106" s="68"/>
      <c r="L106" s="84"/>
      <c r="M106" s="84"/>
      <c r="N106" s="82"/>
      <c r="O106" s="84"/>
      <c r="P106" s="82"/>
      <c r="Q106" s="82"/>
      <c r="R106" s="58"/>
      <c r="S106" s="105"/>
      <c r="T106" s="71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81"/>
      <c r="AF106" s="181"/>
      <c r="AG106" s="181"/>
      <c r="AH106" s="181"/>
      <c r="AI106" s="181"/>
      <c r="AJ106" s="181"/>
      <c r="AK106" s="181"/>
    </row>
    <row r="107" spans="1:39" s="112" customFormat="1" x14ac:dyDescent="0.2">
      <c r="A107" s="79"/>
      <c r="B107" s="54"/>
      <c r="C107" s="63"/>
      <c r="D107" s="64"/>
      <c r="E107" s="65"/>
      <c r="F107" s="65"/>
      <c r="G107" s="66"/>
      <c r="H107" s="82"/>
      <c r="I107" s="82"/>
      <c r="J107" s="63"/>
      <c r="K107" s="68"/>
      <c r="L107" s="69"/>
      <c r="M107" s="69"/>
      <c r="N107" s="65"/>
      <c r="O107" s="69"/>
      <c r="P107" s="65"/>
      <c r="Q107" s="65"/>
      <c r="R107" s="70"/>
      <c r="S107" s="105"/>
      <c r="T107" s="71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</row>
    <row r="108" spans="1:39" s="112" customFormat="1" x14ac:dyDescent="0.2">
      <c r="A108" s="62"/>
      <c r="B108" s="63"/>
      <c r="C108" s="63"/>
      <c r="D108" s="64"/>
      <c r="E108" s="65"/>
      <c r="F108" s="65"/>
      <c r="G108" s="66"/>
      <c r="H108" s="67"/>
      <c r="I108" s="67"/>
      <c r="J108" s="63"/>
      <c r="K108" s="68"/>
      <c r="L108" s="69"/>
      <c r="M108" s="69"/>
      <c r="N108" s="65"/>
      <c r="O108" s="69"/>
      <c r="P108" s="65"/>
      <c r="Q108" s="65"/>
      <c r="R108" s="70"/>
      <c r="S108" s="105"/>
      <c r="T108" s="7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</row>
    <row r="109" spans="1:39" s="112" customFormat="1" x14ac:dyDescent="0.2">
      <c r="A109" s="79"/>
      <c r="B109" s="54"/>
      <c r="C109" s="63"/>
      <c r="D109" s="64"/>
      <c r="E109" s="65"/>
      <c r="F109" s="65"/>
      <c r="G109" s="66"/>
      <c r="H109" s="82"/>
      <c r="I109" s="82"/>
      <c r="J109" s="63"/>
      <c r="K109" s="68"/>
      <c r="L109" s="69"/>
      <c r="M109" s="69"/>
      <c r="N109" s="65"/>
      <c r="O109" s="69"/>
      <c r="P109" s="65"/>
      <c r="Q109" s="65"/>
      <c r="R109" s="70"/>
      <c r="S109" s="105"/>
      <c r="T109" s="71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</row>
    <row r="110" spans="1:39" s="112" customFormat="1" x14ac:dyDescent="0.2">
      <c r="A110" s="79"/>
      <c r="B110" s="54"/>
      <c r="C110" s="54"/>
      <c r="D110" s="55"/>
      <c r="E110" s="80"/>
      <c r="F110" s="80"/>
      <c r="G110" s="81"/>
      <c r="H110" s="82"/>
      <c r="I110" s="82"/>
      <c r="J110" s="83"/>
      <c r="K110" s="68"/>
      <c r="L110" s="84"/>
      <c r="M110" s="84"/>
      <c r="N110" s="82"/>
      <c r="O110" s="84"/>
      <c r="P110" s="82"/>
      <c r="Q110" s="82"/>
      <c r="R110" s="58"/>
      <c r="S110" s="181"/>
      <c r="T110" s="111"/>
      <c r="U110" s="105"/>
      <c r="V110" s="181"/>
      <c r="W110" s="105"/>
      <c r="X110" s="105"/>
      <c r="Y110" s="105"/>
      <c r="Z110" s="105"/>
      <c r="AA110" s="105"/>
      <c r="AB110" s="105"/>
      <c r="AC110" s="105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</row>
    <row r="111" spans="1:39" s="112" customFormat="1" x14ac:dyDescent="0.2">
      <c r="A111" s="62"/>
      <c r="B111" s="63"/>
      <c r="C111" s="63"/>
      <c r="D111" s="64"/>
      <c r="E111" s="65"/>
      <c r="F111" s="65"/>
      <c r="G111" s="66"/>
      <c r="H111" s="67"/>
      <c r="I111" s="67"/>
      <c r="J111" s="63"/>
      <c r="K111" s="68"/>
      <c r="L111" s="69"/>
      <c r="M111" s="69"/>
      <c r="N111" s="65"/>
      <c r="O111" s="69"/>
      <c r="P111" s="65"/>
      <c r="Q111" s="65"/>
      <c r="R111" s="70"/>
      <c r="S111" s="181"/>
      <c r="T111" s="7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</row>
    <row r="112" spans="1:39" s="112" customFormat="1" x14ac:dyDescent="0.2">
      <c r="A112" s="62"/>
      <c r="B112" s="63"/>
      <c r="C112" s="63"/>
      <c r="D112" s="64"/>
      <c r="E112" s="65"/>
      <c r="F112" s="65"/>
      <c r="G112" s="66"/>
      <c r="H112" s="138"/>
      <c r="I112" s="67"/>
      <c r="J112" s="63"/>
      <c r="K112" s="68"/>
      <c r="L112" s="69"/>
      <c r="M112" s="69"/>
      <c r="N112" s="65"/>
      <c r="O112" s="69"/>
      <c r="P112" s="65"/>
      <c r="Q112" s="65"/>
      <c r="R112" s="70"/>
      <c r="S112" s="105"/>
      <c r="T112" s="7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</row>
    <row r="113" spans="1:39" s="112" customFormat="1" x14ac:dyDescent="0.2">
      <c r="A113" s="79"/>
      <c r="B113" s="54"/>
      <c r="C113" s="54"/>
      <c r="D113" s="55"/>
      <c r="E113" s="88"/>
      <c r="F113" s="88"/>
      <c r="G113" s="81"/>
      <c r="H113" s="82"/>
      <c r="I113" s="82"/>
      <c r="J113" s="54"/>
      <c r="K113" s="68"/>
      <c r="L113" s="84"/>
      <c r="M113" s="84"/>
      <c r="N113" s="84"/>
      <c r="O113" s="84"/>
      <c r="P113" s="84"/>
      <c r="Q113" s="93"/>
      <c r="R113" s="58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</row>
    <row r="114" spans="1:39" s="112" customFormat="1" x14ac:dyDescent="0.2">
      <c r="A114" s="79"/>
      <c r="B114" s="54"/>
      <c r="C114" s="54"/>
      <c r="D114" s="55"/>
      <c r="E114" s="88"/>
      <c r="F114" s="88"/>
      <c r="G114" s="81"/>
      <c r="H114" s="82"/>
      <c r="I114" s="82"/>
      <c r="J114" s="54"/>
      <c r="K114" s="68"/>
      <c r="L114" s="84"/>
      <c r="M114" s="84"/>
      <c r="N114" s="84"/>
      <c r="O114" s="84"/>
      <c r="P114" s="84"/>
      <c r="Q114" s="93"/>
      <c r="R114" s="58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</row>
    <row r="115" spans="1:39" s="112" customFormat="1" x14ac:dyDescent="0.2">
      <c r="A115" s="79"/>
      <c r="B115" s="54"/>
      <c r="C115" s="54"/>
      <c r="D115" s="55"/>
      <c r="E115" s="88"/>
      <c r="F115" s="88"/>
      <c r="G115" s="81"/>
      <c r="H115" s="82"/>
      <c r="I115" s="82"/>
      <c r="J115" s="54"/>
      <c r="K115" s="68"/>
      <c r="L115" s="84"/>
      <c r="M115" s="84"/>
      <c r="N115" s="84"/>
      <c r="O115" s="84"/>
      <c r="P115" s="84"/>
      <c r="Q115" s="93"/>
      <c r="R115" s="58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</row>
    <row r="116" spans="1:39" s="112" customFormat="1" x14ac:dyDescent="0.2">
      <c r="A116" s="62"/>
      <c r="B116" s="63"/>
      <c r="C116" s="63"/>
      <c r="D116" s="64"/>
      <c r="E116" s="65"/>
      <c r="F116" s="65"/>
      <c r="G116" s="66"/>
      <c r="H116" s="67"/>
      <c r="I116" s="67"/>
      <c r="J116" s="63"/>
      <c r="K116" s="68"/>
      <c r="L116" s="69"/>
      <c r="M116" s="69"/>
      <c r="N116" s="65"/>
      <c r="O116" s="69"/>
      <c r="P116" s="65"/>
      <c r="Q116" s="65"/>
      <c r="R116" s="70"/>
      <c r="S116" s="105"/>
      <c r="T116" s="7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</row>
    <row r="117" spans="1:39" s="112" customFormat="1" x14ac:dyDescent="0.2">
      <c r="A117" s="62"/>
      <c r="B117" s="63"/>
      <c r="C117" s="63"/>
      <c r="D117" s="64"/>
      <c r="E117" s="65"/>
      <c r="F117" s="65"/>
      <c r="G117" s="66"/>
      <c r="H117" s="138"/>
      <c r="I117" s="67"/>
      <c r="J117" s="63"/>
      <c r="K117" s="68"/>
      <c r="L117" s="69"/>
      <c r="M117" s="69"/>
      <c r="N117" s="65"/>
      <c r="O117" s="69"/>
      <c r="P117" s="65"/>
      <c r="Q117" s="65"/>
      <c r="R117" s="70"/>
      <c r="S117" s="105"/>
      <c r="T117" s="7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</row>
    <row r="118" spans="1:39" s="112" customFormat="1" x14ac:dyDescent="0.2">
      <c r="A118" s="62"/>
      <c r="B118" s="63"/>
      <c r="C118" s="63"/>
      <c r="D118" s="64"/>
      <c r="E118" s="65"/>
      <c r="F118" s="65"/>
      <c r="G118" s="66"/>
      <c r="H118" s="138"/>
      <c r="I118" s="67"/>
      <c r="J118" s="63"/>
      <c r="K118" s="68"/>
      <c r="L118" s="69"/>
      <c r="M118" s="69"/>
      <c r="N118" s="65"/>
      <c r="O118" s="69"/>
      <c r="P118" s="65"/>
      <c r="Q118" s="65"/>
      <c r="R118" s="70"/>
      <c r="S118" s="105"/>
      <c r="T118" s="7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</row>
    <row r="119" spans="1:39" s="112" customFormat="1" x14ac:dyDescent="0.2">
      <c r="A119" s="62"/>
      <c r="B119" s="63"/>
      <c r="C119" s="63"/>
      <c r="D119" s="64"/>
      <c r="E119" s="65"/>
      <c r="F119" s="65"/>
      <c r="G119" s="66"/>
      <c r="H119" s="67"/>
      <c r="I119" s="67"/>
      <c r="J119" s="63"/>
      <c r="K119" s="68"/>
      <c r="L119" s="69"/>
      <c r="M119" s="69"/>
      <c r="N119" s="65"/>
      <c r="O119" s="69"/>
      <c r="P119" s="65"/>
      <c r="Q119" s="65"/>
      <c r="R119" s="70"/>
      <c r="S119" s="105"/>
      <c r="T119" s="7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</row>
    <row r="120" spans="1:39" s="112" customFormat="1" x14ac:dyDescent="0.2">
      <c r="A120" s="62"/>
      <c r="B120" s="63"/>
      <c r="C120" s="54"/>
      <c r="D120" s="55"/>
      <c r="E120" s="80"/>
      <c r="F120" s="80"/>
      <c r="G120" s="81"/>
      <c r="H120" s="82"/>
      <c r="I120" s="82"/>
      <c r="J120" s="83"/>
      <c r="K120" s="68"/>
      <c r="L120" s="84"/>
      <c r="M120" s="84"/>
      <c r="N120" s="82"/>
      <c r="O120" s="84"/>
      <c r="P120" s="82"/>
      <c r="Q120" s="88"/>
      <c r="R120" s="107"/>
      <c r="S120" s="217"/>
      <c r="T120" s="11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</row>
    <row r="121" spans="1:39" s="105" customFormat="1" x14ac:dyDescent="0.2">
      <c r="A121" s="79"/>
      <c r="B121" s="54"/>
      <c r="C121" s="54"/>
      <c r="D121" s="55"/>
      <c r="E121" s="80"/>
      <c r="F121" s="80"/>
      <c r="G121" s="81"/>
      <c r="H121" s="82"/>
      <c r="I121" s="82"/>
      <c r="J121" s="83"/>
      <c r="K121" s="68"/>
      <c r="L121" s="84"/>
      <c r="M121" s="84"/>
      <c r="N121" s="82"/>
      <c r="O121" s="106"/>
      <c r="P121" s="82"/>
      <c r="Q121" s="82"/>
      <c r="R121" s="58"/>
      <c r="S121" s="181"/>
      <c r="T121" s="111"/>
      <c r="V121" s="181"/>
    </row>
    <row r="122" spans="1:39" s="112" customFormat="1" x14ac:dyDescent="0.2">
      <c r="A122" s="79"/>
      <c r="B122" s="54"/>
      <c r="C122" s="54"/>
      <c r="D122" s="55"/>
      <c r="E122" s="88"/>
      <c r="F122" s="88"/>
      <c r="G122" s="81"/>
      <c r="H122" s="82"/>
      <c r="I122" s="82"/>
      <c r="J122" s="54"/>
      <c r="K122" s="68"/>
      <c r="L122" s="84"/>
      <c r="M122" s="84"/>
      <c r="N122" s="82"/>
      <c r="O122" s="84"/>
      <c r="P122" s="82"/>
      <c r="Q122" s="93"/>
      <c r="R122" s="58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</row>
    <row r="123" spans="1:39" s="112" customFormat="1" x14ac:dyDescent="0.25">
      <c r="A123" s="79"/>
      <c r="B123" s="54"/>
      <c r="C123" s="54"/>
      <c r="D123" s="55"/>
      <c r="E123" s="80"/>
      <c r="F123" s="80"/>
      <c r="G123" s="81"/>
      <c r="H123" s="82"/>
      <c r="I123" s="82"/>
      <c r="J123" s="83"/>
      <c r="K123" s="68"/>
      <c r="L123" s="84"/>
      <c r="M123" s="84"/>
      <c r="N123" s="82"/>
      <c r="O123" s="106"/>
      <c r="P123" s="82"/>
      <c r="Q123" s="88"/>
      <c r="R123" s="58"/>
      <c r="S123" s="181"/>
      <c r="T123" s="111"/>
      <c r="U123" s="220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</row>
    <row r="124" spans="1:39" s="112" customFormat="1" x14ac:dyDescent="0.25">
      <c r="A124" s="79"/>
      <c r="B124" s="54"/>
      <c r="C124" s="54"/>
      <c r="D124" s="55"/>
      <c r="E124" s="80"/>
      <c r="F124" s="80"/>
      <c r="G124" s="81"/>
      <c r="H124" s="82"/>
      <c r="I124" s="82"/>
      <c r="J124" s="83"/>
      <c r="K124" s="68"/>
      <c r="L124" s="84"/>
      <c r="M124" s="84"/>
      <c r="N124" s="82"/>
      <c r="O124" s="106"/>
      <c r="P124" s="82"/>
      <c r="Q124" s="82"/>
      <c r="R124" s="58"/>
      <c r="S124" s="181"/>
      <c r="T124" s="111"/>
      <c r="U124" s="220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</row>
    <row r="125" spans="1:39" s="105" customFormat="1" x14ac:dyDescent="0.2">
      <c r="A125" s="62"/>
      <c r="B125" s="63"/>
      <c r="C125" s="63"/>
      <c r="D125" s="64"/>
      <c r="E125" s="65"/>
      <c r="F125" s="65"/>
      <c r="G125" s="66"/>
      <c r="H125" s="67"/>
      <c r="I125" s="67"/>
      <c r="J125" s="63"/>
      <c r="K125" s="68"/>
      <c r="L125" s="69"/>
      <c r="M125" s="69"/>
      <c r="N125" s="65"/>
      <c r="O125" s="69"/>
      <c r="P125" s="65"/>
      <c r="Q125" s="65"/>
      <c r="R125" s="70"/>
      <c r="T125" s="71"/>
    </row>
    <row r="126" spans="1:39" s="105" customFormat="1" x14ac:dyDescent="0.2">
      <c r="A126" s="62"/>
      <c r="B126" s="63"/>
      <c r="C126" s="63"/>
      <c r="D126" s="64"/>
      <c r="E126" s="65"/>
      <c r="F126" s="65"/>
      <c r="G126" s="66"/>
      <c r="H126" s="67"/>
      <c r="I126" s="67"/>
      <c r="J126" s="63"/>
      <c r="K126" s="68"/>
      <c r="L126" s="69"/>
      <c r="M126" s="69"/>
      <c r="N126" s="65"/>
      <c r="O126" s="69"/>
      <c r="P126" s="65"/>
      <c r="Q126" s="65"/>
      <c r="R126" s="70"/>
      <c r="T126" s="71"/>
    </row>
    <row r="127" spans="1:39" s="105" customFormat="1" x14ac:dyDescent="0.2">
      <c r="A127" s="62"/>
      <c r="B127" s="63"/>
      <c r="C127" s="63"/>
      <c r="D127" s="64"/>
      <c r="E127" s="65"/>
      <c r="F127" s="65"/>
      <c r="G127" s="66"/>
      <c r="H127" s="67"/>
      <c r="I127" s="67"/>
      <c r="J127" s="63"/>
      <c r="K127" s="68"/>
      <c r="L127" s="69"/>
      <c r="M127" s="69"/>
      <c r="N127" s="65"/>
      <c r="O127" s="69"/>
      <c r="P127" s="65"/>
      <c r="Q127" s="65"/>
      <c r="R127" s="58"/>
      <c r="T127" s="71"/>
    </row>
    <row r="128" spans="1:39" s="105" customFormat="1" x14ac:dyDescent="0.2">
      <c r="A128" s="79"/>
      <c r="B128" s="54"/>
      <c r="C128" s="54"/>
      <c r="D128" s="55"/>
      <c r="E128" s="80"/>
      <c r="F128" s="80"/>
      <c r="G128" s="81"/>
      <c r="H128" s="82"/>
      <c r="I128" s="82"/>
      <c r="J128" s="83"/>
      <c r="K128" s="68"/>
      <c r="L128" s="84"/>
      <c r="M128" s="84"/>
      <c r="N128" s="82"/>
      <c r="O128" s="84"/>
      <c r="P128" s="82"/>
      <c r="Q128" s="82"/>
      <c r="R128" s="87"/>
      <c r="S128" s="181"/>
      <c r="T128" s="111"/>
      <c r="V128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76" fitToHeight="0" orientation="landscape" r:id="rId1"/>
  <headerFooter alignWithMargins="0">
    <oddHeader>&amp;C&amp;"Arial,Bold"Bureau of Purchases Requirement Contracts Listing</oddHeader>
    <oddFooter>&amp;C&amp;P&amp;R&amp;D - &amp;T</oddFooter>
  </headerFooter>
  <colBreaks count="2" manualBreakCount="2">
    <brk id="13" max="78" man="1"/>
    <brk id="42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workbookViewId="0">
      <pane xSplit="1" ySplit="2" topLeftCell="B74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84"/>
    </sheetView>
  </sheetViews>
  <sheetFormatPr defaultColWidth="9.140625" defaultRowHeight="15.75" x14ac:dyDescent="0.25"/>
  <cols>
    <col min="1" max="1" width="14.7109375" style="222" customWidth="1"/>
    <col min="2" max="2" width="13.42578125" style="228" bestFit="1" customWidth="1"/>
    <col min="3" max="3" width="11.42578125" style="223" customWidth="1"/>
    <col min="4" max="4" width="17" style="223" bestFit="1" customWidth="1"/>
    <col min="5" max="5" width="54" style="223" bestFit="1" customWidth="1"/>
    <col min="6" max="6" width="37.5703125" style="223" bestFit="1" customWidth="1"/>
    <col min="7" max="7" width="18.42578125" style="223" customWidth="1"/>
    <col min="8" max="8" width="12.42578125" style="223" bestFit="1" customWidth="1"/>
    <col min="9" max="9" width="13.42578125" style="223" customWidth="1"/>
    <col min="10" max="10" width="11.5703125" style="223" bestFit="1" customWidth="1"/>
    <col min="11" max="11" width="16.5703125" style="222" bestFit="1" customWidth="1"/>
    <col min="12" max="12" width="6.28515625" style="222" customWidth="1"/>
    <col min="13" max="13" width="7.5703125" style="222" customWidth="1"/>
    <col min="14" max="14" width="13.85546875" style="222" customWidth="1"/>
    <col min="15" max="15" width="14.7109375" style="222" customWidth="1"/>
    <col min="16" max="16" width="10.7109375" style="222" customWidth="1"/>
    <col min="17" max="17" width="10.7109375" style="223" customWidth="1"/>
    <col min="18" max="18" width="46.85546875" style="222" customWidth="1"/>
    <col min="19" max="20" width="9.140625" style="222"/>
    <col min="21" max="21" width="35.85546875" style="222" customWidth="1"/>
    <col min="22" max="16384" width="9.140625" style="222"/>
  </cols>
  <sheetData>
    <row r="1" spans="1:39" s="180" customFormat="1" ht="33" customHeight="1" x14ac:dyDescent="0.2">
      <c r="A1" s="470" t="s">
        <v>10</v>
      </c>
      <c r="B1" s="471" t="s">
        <v>16</v>
      </c>
      <c r="C1" s="54" t="s">
        <v>17</v>
      </c>
      <c r="D1" s="471" t="s">
        <v>75</v>
      </c>
      <c r="E1" s="471" t="s">
        <v>7</v>
      </c>
      <c r="F1" s="471" t="s">
        <v>15</v>
      </c>
      <c r="G1" s="474" t="s">
        <v>4</v>
      </c>
      <c r="H1" s="471" t="s">
        <v>13</v>
      </c>
      <c r="I1" s="471" t="s">
        <v>18</v>
      </c>
      <c r="J1" s="471" t="s">
        <v>12</v>
      </c>
      <c r="K1" s="470" t="s">
        <v>14</v>
      </c>
      <c r="L1" s="473" t="s">
        <v>6</v>
      </c>
      <c r="M1" s="473"/>
      <c r="N1" s="56" t="s">
        <v>81</v>
      </c>
      <c r="O1" s="56" t="s">
        <v>82</v>
      </c>
      <c r="P1" s="56" t="s">
        <v>83</v>
      </c>
      <c r="Q1" s="472" t="s">
        <v>5</v>
      </c>
      <c r="R1" s="58" t="s">
        <v>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9" s="180" customFormat="1" ht="19.5" customHeight="1" x14ac:dyDescent="0.2">
      <c r="A2" s="470"/>
      <c r="B2" s="471"/>
      <c r="C2" s="54"/>
      <c r="D2" s="471"/>
      <c r="E2" s="471"/>
      <c r="F2" s="471"/>
      <c r="G2" s="474"/>
      <c r="H2" s="471"/>
      <c r="I2" s="471"/>
      <c r="J2" s="471"/>
      <c r="K2" s="470"/>
      <c r="L2" s="56" t="s">
        <v>9</v>
      </c>
      <c r="M2" s="60" t="s">
        <v>8</v>
      </c>
      <c r="N2" s="60"/>
      <c r="O2" s="60"/>
      <c r="P2" s="60"/>
      <c r="Q2" s="472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105" customFormat="1" x14ac:dyDescent="0.2">
      <c r="A3" s="79"/>
      <c r="B3" s="54"/>
      <c r="C3" s="54"/>
      <c r="D3" s="55"/>
      <c r="E3" s="80"/>
      <c r="F3" s="80"/>
      <c r="G3" s="81"/>
      <c r="H3" s="82"/>
      <c r="I3" s="82"/>
      <c r="J3" s="83"/>
      <c r="K3" s="68"/>
      <c r="L3" s="84"/>
      <c r="M3" s="84"/>
      <c r="N3" s="82"/>
      <c r="O3" s="106"/>
      <c r="P3" s="82"/>
      <c r="Q3" s="82"/>
      <c r="R3" s="58"/>
      <c r="S3" s="181"/>
      <c r="T3" s="111"/>
    </row>
    <row r="4" spans="1:39" s="105" customFormat="1" x14ac:dyDescent="0.2">
      <c r="A4" s="79"/>
      <c r="B4" s="54"/>
      <c r="C4" s="54"/>
      <c r="D4" s="55"/>
      <c r="E4" s="80"/>
      <c r="F4" s="80"/>
      <c r="G4" s="81"/>
      <c r="H4" s="82"/>
      <c r="I4" s="82"/>
      <c r="J4" s="83"/>
      <c r="K4" s="68"/>
      <c r="L4" s="84"/>
      <c r="M4" s="84"/>
      <c r="N4" s="82"/>
      <c r="O4" s="84"/>
      <c r="P4" s="82"/>
      <c r="Q4" s="82"/>
      <c r="R4" s="58"/>
      <c r="S4" s="181"/>
      <c r="T4" s="111"/>
      <c r="V4" s="181"/>
    </row>
    <row r="5" spans="1:39" s="112" customFormat="1" x14ac:dyDescent="0.2">
      <c r="A5" s="62"/>
      <c r="B5" s="63"/>
      <c r="C5" s="63"/>
      <c r="D5" s="64"/>
      <c r="E5" s="65"/>
      <c r="F5" s="65"/>
      <c r="G5" s="66"/>
      <c r="H5" s="67"/>
      <c r="I5" s="67"/>
      <c r="J5" s="63"/>
      <c r="K5" s="68"/>
      <c r="L5" s="69"/>
      <c r="M5" s="69"/>
      <c r="N5" s="65"/>
      <c r="O5" s="69"/>
      <c r="P5" s="65"/>
      <c r="Q5" s="65"/>
      <c r="R5" s="87"/>
      <c r="S5" s="105"/>
      <c r="T5" s="7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s="105" customFormat="1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87"/>
      <c r="T6" s="71"/>
      <c r="U6" s="112"/>
      <c r="W6" s="181"/>
      <c r="X6" s="181"/>
      <c r="Y6" s="181"/>
      <c r="Z6" s="181"/>
      <c r="AA6" s="181"/>
      <c r="AB6" s="181"/>
      <c r="AC6" s="181"/>
    </row>
    <row r="7" spans="1:39" s="112" customFormat="1" x14ac:dyDescent="0.2">
      <c r="A7" s="62"/>
      <c r="B7" s="63"/>
      <c r="C7" s="63"/>
      <c r="D7" s="64"/>
      <c r="E7" s="65"/>
      <c r="F7" s="65"/>
      <c r="G7" s="66"/>
      <c r="H7" s="67"/>
      <c r="I7" s="82"/>
      <c r="J7" s="63"/>
      <c r="K7" s="68"/>
      <c r="L7" s="69"/>
      <c r="M7" s="69"/>
      <c r="N7" s="65"/>
      <c r="O7" s="69"/>
      <c r="P7" s="65"/>
      <c r="Q7" s="65"/>
      <c r="R7" s="87"/>
      <c r="S7" s="105"/>
      <c r="T7" s="7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</row>
    <row r="8" spans="1:39" s="105" customFormat="1" x14ac:dyDescent="0.2">
      <c r="A8" s="79"/>
      <c r="B8" s="54"/>
      <c r="C8" s="54"/>
      <c r="D8" s="55"/>
      <c r="E8" s="80"/>
      <c r="F8" s="80"/>
      <c r="G8" s="81"/>
      <c r="H8" s="82"/>
      <c r="I8" s="82"/>
      <c r="J8" s="83"/>
      <c r="K8" s="68"/>
      <c r="L8" s="84"/>
      <c r="M8" s="84"/>
      <c r="N8" s="82"/>
      <c r="O8" s="106"/>
      <c r="P8" s="82"/>
      <c r="Q8" s="82"/>
      <c r="R8" s="58"/>
      <c r="S8" s="181"/>
      <c r="T8" s="111"/>
    </row>
    <row r="9" spans="1:39" s="105" customFormat="1" x14ac:dyDescent="0.2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106"/>
      <c r="P9" s="82"/>
      <c r="Q9" s="82"/>
      <c r="R9" s="58"/>
      <c r="S9" s="181"/>
      <c r="T9" s="111"/>
    </row>
    <row r="10" spans="1:39" s="112" customFormat="1" x14ac:dyDescent="0.2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S10" s="105"/>
      <c r="T10" s="7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</row>
    <row r="11" spans="1:39" s="105" customFormat="1" x14ac:dyDescent="0.2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181"/>
      <c r="T11" s="111"/>
      <c r="U11" s="112"/>
      <c r="V11" s="181"/>
      <c r="W11" s="181"/>
      <c r="X11" s="181"/>
      <c r="Y11" s="181"/>
      <c r="Z11" s="181"/>
      <c r="AA11" s="181"/>
      <c r="AB11" s="181"/>
      <c r="AC11" s="181"/>
    </row>
    <row r="12" spans="1:39" s="112" customFormat="1" x14ac:dyDescent="0.25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181"/>
      <c r="T12" s="111"/>
      <c r="U12" s="220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</row>
    <row r="13" spans="1:39" s="112" customFormat="1" x14ac:dyDescent="0.2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x14ac:dyDescent="0.2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S14" s="105"/>
      <c r="T14" s="7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x14ac:dyDescent="0.2">
      <c r="A15" s="79"/>
      <c r="B15" s="54"/>
      <c r="C15" s="63"/>
      <c r="D15" s="64"/>
      <c r="E15" s="65"/>
      <c r="F15" s="65"/>
      <c r="G15" s="139"/>
      <c r="H15" s="82"/>
      <c r="I15" s="82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U15" s="105"/>
      <c r="V15" s="105"/>
      <c r="W15" s="105"/>
      <c r="X15" s="105"/>
      <c r="Y15" s="105"/>
      <c r="Z15" s="105"/>
      <c r="AA15" s="105"/>
      <c r="AB15" s="105"/>
      <c r="AC15" s="105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s="105" customFormat="1" x14ac:dyDescent="0.2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T16" s="71"/>
      <c r="V16" s="181"/>
    </row>
    <row r="17" spans="1:41" s="105" customFormat="1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181"/>
      <c r="T17" s="111"/>
    </row>
    <row r="18" spans="1:41" s="112" customFormat="1" x14ac:dyDescent="0.2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53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</row>
    <row r="19" spans="1:41" s="112" customFormat="1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S19" s="105"/>
      <c r="T19" s="7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</row>
    <row r="20" spans="1:41" s="105" customFormat="1" x14ac:dyDescent="0.2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T20" s="71"/>
      <c r="U20" s="112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41" s="112" customFormat="1" x14ac:dyDescent="0.2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181"/>
      <c r="T21" s="11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</row>
    <row r="22" spans="1:41" s="112" customFormat="1" x14ac:dyDescent="0.2">
      <c r="A22" s="79"/>
      <c r="B22" s="54"/>
      <c r="C22" s="54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181"/>
      <c r="T22" s="11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</row>
    <row r="23" spans="1:41" s="105" customFormat="1" x14ac:dyDescent="0.2">
      <c r="A23" s="62"/>
      <c r="B23" s="63"/>
      <c r="C23" s="63"/>
      <c r="D23" s="64"/>
      <c r="E23" s="65"/>
      <c r="F23" s="65"/>
      <c r="G23" s="66"/>
      <c r="H23" s="67"/>
      <c r="I23" s="67"/>
      <c r="J23" s="63"/>
      <c r="K23" s="68"/>
      <c r="L23" s="69"/>
      <c r="M23" s="69"/>
      <c r="N23" s="65"/>
      <c r="O23" s="69"/>
      <c r="P23" s="65"/>
      <c r="Q23" s="65"/>
      <c r="R23" s="70"/>
      <c r="T23" s="71"/>
    </row>
    <row r="24" spans="1:41" s="225" customFormat="1" x14ac:dyDescent="0.2">
      <c r="A24" s="96"/>
      <c r="B24" s="61"/>
      <c r="C24" s="61"/>
      <c r="D24" s="97"/>
      <c r="E24" s="98"/>
      <c r="F24" s="98"/>
      <c r="G24" s="99"/>
      <c r="H24" s="100"/>
      <c r="I24" s="100"/>
      <c r="J24" s="61"/>
      <c r="K24" s="101"/>
      <c r="L24" s="102"/>
      <c r="M24" s="102"/>
      <c r="N24" s="100"/>
      <c r="O24" s="102"/>
      <c r="P24" s="100"/>
      <c r="Q24" s="93"/>
      <c r="R24" s="58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</row>
    <row r="25" spans="1:41" s="105" customFormat="1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  <c r="V25" s="181"/>
    </row>
    <row r="26" spans="1:41" s="105" customFormat="1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70"/>
      <c r="S26" s="181"/>
      <c r="T26" s="111"/>
    </row>
    <row r="27" spans="1:41" s="105" customFormat="1" x14ac:dyDescent="0.2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1"/>
    </row>
    <row r="28" spans="1:41" s="105" customFormat="1" x14ac:dyDescent="0.2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181"/>
      <c r="T28" s="111"/>
      <c r="V28" s="181"/>
    </row>
    <row r="29" spans="1:41" s="105" customFormat="1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58"/>
      <c r="T29" s="71"/>
      <c r="V29" s="181"/>
    </row>
    <row r="30" spans="1:41" s="112" customFormat="1" x14ac:dyDescent="0.2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12" customFormat="1" x14ac:dyDescent="0.2">
      <c r="A31" s="79"/>
      <c r="B31" s="54"/>
      <c r="C31" s="54"/>
      <c r="D31" s="55"/>
      <c r="E31" s="88"/>
      <c r="F31" s="88"/>
      <c r="G31" s="81"/>
      <c r="H31" s="82"/>
      <c r="I31" s="82"/>
      <c r="J31" s="54"/>
      <c r="K31" s="68"/>
      <c r="L31" s="84"/>
      <c r="M31" s="84"/>
      <c r="N31" s="82"/>
      <c r="O31" s="84"/>
      <c r="P31" s="82"/>
      <c r="Q31" s="82"/>
      <c r="R31" s="53"/>
      <c r="S31" s="53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</row>
    <row r="32" spans="1:41" s="112" customFormat="1" x14ac:dyDescent="0.2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</row>
    <row r="33" spans="1:41" s="105" customFormat="1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106"/>
      <c r="P33" s="82"/>
      <c r="Q33" s="82"/>
      <c r="R33" s="58"/>
      <c r="S33" s="181"/>
      <c r="T33" s="111"/>
    </row>
    <row r="34" spans="1:41" s="105" customFormat="1" x14ac:dyDescent="0.2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41" s="105" customFormat="1" x14ac:dyDescent="0.2">
      <c r="A35" s="62"/>
      <c r="B35" s="63"/>
      <c r="C35" s="63"/>
      <c r="D35" s="64"/>
      <c r="E35" s="65"/>
      <c r="F35" s="65"/>
      <c r="G35" s="66"/>
      <c r="H35" s="67"/>
      <c r="I35" s="67"/>
      <c r="J35" s="63"/>
      <c r="K35" s="68"/>
      <c r="L35" s="69"/>
      <c r="M35" s="69"/>
      <c r="N35" s="65"/>
      <c r="O35" s="69"/>
      <c r="P35" s="65"/>
      <c r="Q35" s="65"/>
      <c r="R35" s="70"/>
      <c r="T35" s="71"/>
    </row>
    <row r="36" spans="1:41" s="105" customFormat="1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41" s="105" customFormat="1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  <c r="U37" s="112"/>
      <c r="W37" s="181"/>
      <c r="X37" s="181"/>
      <c r="Y37" s="181"/>
      <c r="Z37" s="181"/>
      <c r="AA37" s="181"/>
      <c r="AB37" s="181"/>
      <c r="AC37" s="181"/>
    </row>
    <row r="38" spans="1:41" s="112" customFormat="1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  <c r="U38" s="105"/>
      <c r="V38" s="105"/>
      <c r="W38" s="105"/>
      <c r="X38" s="105"/>
      <c r="Y38" s="105"/>
      <c r="Z38" s="105"/>
      <c r="AA38" s="105"/>
      <c r="AB38" s="105"/>
      <c r="AC38" s="105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</row>
    <row r="39" spans="1:41" s="105" customFormat="1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</row>
    <row r="40" spans="1:41" s="105" customFormat="1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41" s="105" customFormat="1" x14ac:dyDescent="0.25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U41" s="220"/>
      <c r="V41" s="181"/>
      <c r="W41" s="181"/>
      <c r="X41" s="181"/>
      <c r="Y41" s="181"/>
      <c r="Z41" s="181"/>
      <c r="AA41" s="181"/>
      <c r="AB41" s="181"/>
      <c r="AC41" s="181"/>
    </row>
    <row r="42" spans="1:41" s="105" customFormat="1" x14ac:dyDescent="0.2">
      <c r="A42" s="62"/>
      <c r="B42" s="126"/>
      <c r="C42" s="126"/>
      <c r="D42" s="64"/>
      <c r="E42" s="65"/>
      <c r="F42" s="65"/>
      <c r="G42" s="135"/>
      <c r="H42" s="67"/>
      <c r="I42" s="67"/>
      <c r="J42" s="63"/>
      <c r="K42" s="68"/>
      <c r="L42" s="69"/>
      <c r="M42" s="69"/>
      <c r="N42" s="65"/>
      <c r="O42" s="69"/>
      <c r="P42" s="65"/>
      <c r="Q42" s="65"/>
      <c r="R42" s="87"/>
      <c r="T42" s="71"/>
    </row>
    <row r="43" spans="1:41" s="112" customFormat="1" x14ac:dyDescent="0.2">
      <c r="A43" s="79"/>
      <c r="B43" s="54"/>
      <c r="C43" s="57"/>
      <c r="D43" s="55"/>
      <c r="E43" s="90"/>
      <c r="F43" s="90"/>
      <c r="G43" s="66"/>
      <c r="H43" s="67"/>
      <c r="I43" s="82"/>
      <c r="J43" s="63"/>
      <c r="K43" s="68"/>
      <c r="L43" s="91"/>
      <c r="M43" s="91"/>
      <c r="N43" s="67"/>
      <c r="O43" s="91"/>
      <c r="P43" s="67"/>
      <c r="Q43" s="67"/>
      <c r="R43" s="53"/>
      <c r="S43" s="53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</row>
    <row r="44" spans="1:41" s="112" customFormat="1" x14ac:dyDescent="0.2">
      <c r="A44" s="79"/>
      <c r="B44" s="113"/>
      <c r="C44" s="113"/>
      <c r="D44" s="114"/>
      <c r="E44" s="115"/>
      <c r="F44" s="116"/>
      <c r="G44" s="117"/>
      <c r="H44" s="118"/>
      <c r="I44" s="118"/>
      <c r="J44" s="119"/>
      <c r="K44" s="120"/>
      <c r="L44" s="121"/>
      <c r="M44" s="121"/>
      <c r="N44" s="118"/>
      <c r="O44" s="121"/>
      <c r="P44" s="118"/>
      <c r="Q44" s="118"/>
      <c r="R44" s="122"/>
      <c r="S44" s="215"/>
      <c r="T44" s="218"/>
      <c r="U44" s="227"/>
      <c r="V44" s="227"/>
      <c r="W44" s="227"/>
      <c r="X44" s="227"/>
      <c r="Y44" s="227"/>
      <c r="Z44" s="227"/>
      <c r="AA44" s="227"/>
      <c r="AB44" s="227"/>
      <c r="AC44" s="227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</row>
    <row r="45" spans="1:41" s="105" customFormat="1" x14ac:dyDescent="0.2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</row>
    <row r="46" spans="1:41" s="105" customFormat="1" x14ac:dyDescent="0.2">
      <c r="A46" s="62"/>
      <c r="B46" s="63"/>
      <c r="C46" s="63"/>
      <c r="D46" s="64"/>
      <c r="E46" s="65"/>
      <c r="F46" s="65"/>
      <c r="G46" s="66"/>
      <c r="H46" s="67"/>
      <c r="I46" s="67"/>
      <c r="J46" s="63"/>
      <c r="K46" s="68"/>
      <c r="L46" s="69"/>
      <c r="M46" s="69"/>
      <c r="N46" s="65"/>
      <c r="O46" s="69"/>
      <c r="P46" s="65"/>
      <c r="Q46" s="65"/>
      <c r="R46" s="87"/>
      <c r="T46" s="226"/>
      <c r="U46" s="112"/>
      <c r="V46" s="181"/>
      <c r="W46" s="181"/>
      <c r="X46" s="181"/>
      <c r="Y46" s="181"/>
      <c r="Z46" s="181"/>
      <c r="AA46" s="181"/>
      <c r="AB46" s="181"/>
      <c r="AC46" s="181"/>
    </row>
    <row r="47" spans="1:41" s="112" customFormat="1" x14ac:dyDescent="0.2">
      <c r="A47" s="79"/>
      <c r="B47" s="54"/>
      <c r="C47" s="63"/>
      <c r="D47" s="55"/>
      <c r="E47" s="88"/>
      <c r="F47" s="88"/>
      <c r="G47" s="66"/>
      <c r="H47" s="82"/>
      <c r="I47" s="82"/>
      <c r="J47" s="83"/>
      <c r="K47" s="68"/>
      <c r="L47" s="69"/>
      <c r="M47" s="69"/>
      <c r="N47" s="65"/>
      <c r="O47" s="69"/>
      <c r="P47" s="65"/>
      <c r="Q47" s="65"/>
      <c r="R47" s="87"/>
      <c r="S47" s="105"/>
      <c r="T47" s="7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41" s="112" customFormat="1" x14ac:dyDescent="0.2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105"/>
      <c r="T48" s="71"/>
      <c r="V48" s="105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</row>
    <row r="49" spans="1:41" s="105" customFormat="1" x14ac:dyDescent="0.2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87"/>
      <c r="T49" s="71"/>
      <c r="U49" s="112"/>
      <c r="W49" s="181"/>
      <c r="X49" s="181"/>
      <c r="Y49" s="181"/>
      <c r="Z49" s="181"/>
      <c r="AA49" s="181"/>
      <c r="AB49" s="181"/>
      <c r="AC49" s="181"/>
    </row>
    <row r="50" spans="1:41" s="112" customFormat="1" x14ac:dyDescent="0.2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105"/>
      <c r="T50" s="71"/>
      <c r="V50" s="105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</row>
    <row r="51" spans="1:41" s="112" customFormat="1" x14ac:dyDescent="0.2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105"/>
      <c r="T51" s="71"/>
      <c r="V51" s="105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41" s="112" customFormat="1" x14ac:dyDescent="0.2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105"/>
      <c r="T52" s="71"/>
      <c r="V52" s="105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</row>
    <row r="53" spans="1:41" s="112" customFormat="1" x14ac:dyDescent="0.2">
      <c r="A53" s="79"/>
      <c r="B53" s="54"/>
      <c r="C53" s="54"/>
      <c r="D53" s="55"/>
      <c r="E53" s="88"/>
      <c r="F53" s="88"/>
      <c r="G53" s="81"/>
      <c r="H53" s="82"/>
      <c r="I53" s="82"/>
      <c r="J53" s="54"/>
      <c r="K53" s="68"/>
      <c r="L53" s="84"/>
      <c r="M53" s="84"/>
      <c r="N53" s="82"/>
      <c r="O53" s="84"/>
      <c r="P53" s="82"/>
      <c r="Q53" s="82"/>
      <c r="R53" s="53"/>
      <c r="S53" s="53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</row>
    <row r="54" spans="1:41" s="112" customFormat="1" x14ac:dyDescent="0.2">
      <c r="A54" s="79"/>
      <c r="B54" s="54"/>
      <c r="C54" s="54"/>
      <c r="D54" s="55"/>
      <c r="E54" s="88"/>
      <c r="F54" s="88"/>
      <c r="G54" s="81"/>
      <c r="H54" s="82"/>
      <c r="I54" s="82"/>
      <c r="J54" s="54"/>
      <c r="K54" s="68"/>
      <c r="L54" s="84"/>
      <c r="M54" s="84"/>
      <c r="N54" s="82"/>
      <c r="O54" s="84"/>
      <c r="P54" s="82"/>
      <c r="Q54" s="82"/>
      <c r="R54" s="53"/>
      <c r="S54" s="53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</row>
    <row r="55" spans="1:41" s="105" customFormat="1" x14ac:dyDescent="0.2">
      <c r="A55" s="79"/>
      <c r="B55" s="54"/>
      <c r="C55" s="54"/>
      <c r="D55" s="55"/>
      <c r="E55" s="80"/>
      <c r="F55" s="80"/>
      <c r="G55" s="81"/>
      <c r="H55" s="82"/>
      <c r="I55" s="82"/>
      <c r="J55" s="83"/>
      <c r="K55" s="68"/>
      <c r="L55" s="84"/>
      <c r="M55" s="84"/>
      <c r="N55" s="82"/>
      <c r="O55" s="84"/>
      <c r="P55" s="82"/>
      <c r="Q55" s="82"/>
      <c r="R55" s="58"/>
      <c r="S55" s="181"/>
      <c r="T55" s="111"/>
      <c r="U55" s="112"/>
      <c r="V55" s="181"/>
      <c r="W55" s="181"/>
      <c r="X55" s="181"/>
      <c r="Y55" s="181"/>
      <c r="Z55" s="181"/>
      <c r="AA55" s="181"/>
      <c r="AB55" s="181"/>
      <c r="AC55" s="181"/>
    </row>
    <row r="56" spans="1:41" s="112" customFormat="1" x14ac:dyDescent="0.2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S56" s="105"/>
      <c r="T56" s="71"/>
      <c r="U56" s="105"/>
      <c r="V56" s="181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41" s="105" customFormat="1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  <c r="V57" s="181"/>
    </row>
    <row r="58" spans="1:41" s="105" customFormat="1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106"/>
      <c r="P58" s="82"/>
      <c r="Q58" s="82"/>
      <c r="R58" s="58"/>
      <c r="S58" s="181"/>
      <c r="T58" s="111"/>
    </row>
    <row r="59" spans="1:41" s="105" customFormat="1" x14ac:dyDescent="0.2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82"/>
      <c r="R59" s="58"/>
      <c r="S59" s="181"/>
      <c r="T59" s="111"/>
      <c r="U59" s="112"/>
      <c r="V59" s="181"/>
      <c r="W59" s="181"/>
      <c r="X59" s="181"/>
      <c r="Y59" s="181"/>
      <c r="Z59" s="181"/>
      <c r="AA59" s="181"/>
      <c r="AB59" s="181"/>
      <c r="AC59" s="181"/>
    </row>
    <row r="60" spans="1:41" s="112" customFormat="1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181"/>
      <c r="T60" s="11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</row>
    <row r="61" spans="1:41" s="105" customFormat="1" x14ac:dyDescent="0.2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181"/>
      <c r="T61" s="111"/>
      <c r="V61" s="181"/>
    </row>
    <row r="62" spans="1:41" s="112" customFormat="1" x14ac:dyDescent="0.2">
      <c r="A62" s="79"/>
      <c r="B62" s="54"/>
      <c r="C62" s="54"/>
      <c r="D62" s="55"/>
      <c r="E62" s="80"/>
      <c r="F62" s="80"/>
      <c r="G62" s="81"/>
      <c r="H62" s="82"/>
      <c r="I62" s="82"/>
      <c r="J62" s="83"/>
      <c r="K62" s="68"/>
      <c r="L62" s="84"/>
      <c r="M62" s="84"/>
      <c r="N62" s="82"/>
      <c r="O62" s="84"/>
      <c r="P62" s="82"/>
      <c r="Q62" s="82"/>
      <c r="R62" s="58"/>
      <c r="S62" s="181"/>
      <c r="T62" s="11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</row>
    <row r="63" spans="1:41" s="112" customFormat="1" x14ac:dyDescent="0.2">
      <c r="A63" s="62"/>
      <c r="B63" s="63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107"/>
      <c r="S63" s="181"/>
      <c r="T63" s="11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</row>
    <row r="64" spans="1:41" s="105" customFormat="1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  <c r="U64" s="112"/>
      <c r="V64" s="181"/>
      <c r="W64" s="181"/>
      <c r="X64" s="181"/>
      <c r="Y64" s="181"/>
      <c r="Z64" s="181"/>
      <c r="AA64" s="181"/>
      <c r="AB64" s="181"/>
      <c r="AC64" s="181"/>
    </row>
    <row r="65" spans="1:39" s="112" customFormat="1" x14ac:dyDescent="0.25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181"/>
      <c r="T65" s="111"/>
      <c r="U65" s="220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39" s="225" customFormat="1" x14ac:dyDescent="0.2">
      <c r="A66" s="96"/>
      <c r="B66" s="61"/>
      <c r="C66" s="61"/>
      <c r="D66" s="97"/>
      <c r="E66" s="98"/>
      <c r="F66" s="98"/>
      <c r="G66" s="99"/>
      <c r="H66" s="100"/>
      <c r="I66" s="100"/>
      <c r="J66" s="61"/>
      <c r="K66" s="101"/>
      <c r="L66" s="102"/>
      <c r="M66" s="102"/>
      <c r="N66" s="100"/>
      <c r="O66" s="102"/>
      <c r="P66" s="100"/>
      <c r="Q66" s="93"/>
      <c r="R66" s="58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</row>
    <row r="67" spans="1:39" s="112" customFormat="1" x14ac:dyDescent="0.2">
      <c r="A67" s="62"/>
      <c r="B67" s="63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107"/>
      <c r="S67" s="217"/>
      <c r="T67" s="11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</row>
    <row r="68" spans="1:39" s="112" customFormat="1" x14ac:dyDescent="0.2">
      <c r="A68" s="79"/>
      <c r="B68" s="54"/>
      <c r="C68" s="54"/>
      <c r="D68" s="55"/>
      <c r="E68" s="88"/>
      <c r="F68" s="88"/>
      <c r="G68" s="81"/>
      <c r="H68" s="82"/>
      <c r="I68" s="82"/>
      <c r="J68" s="54"/>
      <c r="K68" s="68"/>
      <c r="L68" s="84"/>
      <c r="M68" s="84"/>
      <c r="N68" s="82"/>
      <c r="O68" s="84"/>
      <c r="P68" s="82"/>
      <c r="Q68" s="93"/>
      <c r="R68" s="58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</row>
    <row r="69" spans="1:39" s="112" customFormat="1" x14ac:dyDescent="0.2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93"/>
      <c r="R69" s="58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</row>
    <row r="70" spans="1:39" s="112" customFormat="1" x14ac:dyDescent="0.2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107"/>
      <c r="S70" s="181"/>
      <c r="T70" s="11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</row>
    <row r="71" spans="1:39" s="112" customFormat="1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107"/>
      <c r="S71" s="181"/>
      <c r="T71" s="111"/>
      <c r="U71" s="105"/>
      <c r="V71" s="181"/>
      <c r="W71" s="105"/>
      <c r="X71" s="105"/>
      <c r="Y71" s="105"/>
      <c r="Z71" s="105"/>
      <c r="AA71" s="105"/>
      <c r="AB71" s="105"/>
      <c r="AC71" s="105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</row>
    <row r="72" spans="1:39" s="112" customFormat="1" x14ac:dyDescent="0.2">
      <c r="A72" s="62"/>
      <c r="B72" s="63"/>
      <c r="C72" s="54"/>
      <c r="D72" s="55"/>
      <c r="E72" s="80"/>
      <c r="F72" s="80"/>
      <c r="G72" s="81"/>
      <c r="H72" s="82"/>
      <c r="I72" s="82"/>
      <c r="J72" s="83"/>
      <c r="K72" s="68"/>
      <c r="L72" s="84"/>
      <c r="M72" s="84"/>
      <c r="N72" s="82"/>
      <c r="O72" s="84"/>
      <c r="P72" s="82"/>
      <c r="Q72" s="82"/>
      <c r="R72" s="107"/>
      <c r="S72" s="217"/>
      <c r="T72" s="11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</row>
    <row r="73" spans="1:39" s="112" customFormat="1" x14ac:dyDescent="0.2">
      <c r="A73" s="79"/>
      <c r="B73" s="54"/>
      <c r="C73" s="54"/>
      <c r="D73" s="55"/>
      <c r="E73" s="80"/>
      <c r="F73" s="80"/>
      <c r="G73" s="81"/>
      <c r="H73" s="82"/>
      <c r="I73" s="82"/>
      <c r="J73" s="83"/>
      <c r="K73" s="68"/>
      <c r="L73" s="84"/>
      <c r="M73" s="84"/>
      <c r="N73" s="82"/>
      <c r="O73" s="84"/>
      <c r="P73" s="82"/>
      <c r="Q73" s="82"/>
      <c r="R73" s="58"/>
      <c r="S73" s="181"/>
      <c r="T73" s="11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</row>
    <row r="74" spans="1:39" s="112" customFormat="1" x14ac:dyDescent="0.2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181"/>
      <c r="T74" s="11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</row>
    <row r="75" spans="1:39" s="112" customFormat="1" x14ac:dyDescent="0.2">
      <c r="A75" s="79"/>
      <c r="B75" s="54"/>
      <c r="C75" s="57"/>
      <c r="D75" s="55"/>
      <c r="E75" s="90"/>
      <c r="F75" s="90"/>
      <c r="G75" s="66"/>
      <c r="H75" s="67"/>
      <c r="I75" s="67"/>
      <c r="J75" s="63"/>
      <c r="K75" s="68"/>
      <c r="L75" s="91"/>
      <c r="M75" s="91"/>
      <c r="N75" s="67"/>
      <c r="O75" s="91"/>
      <c r="P75" s="67"/>
      <c r="Q75" s="67"/>
      <c r="R75" s="70"/>
      <c r="S75" s="105"/>
      <c r="T75" s="7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</row>
    <row r="76" spans="1:39" s="112" customFormat="1" x14ac:dyDescent="0.2">
      <c r="A76" s="79"/>
      <c r="B76" s="54"/>
      <c r="C76" s="63"/>
      <c r="D76" s="64"/>
      <c r="E76" s="65"/>
      <c r="F76" s="65"/>
      <c r="G76" s="66"/>
      <c r="H76" s="82"/>
      <c r="I76" s="82"/>
      <c r="J76" s="63"/>
      <c r="K76" s="68"/>
      <c r="L76" s="69"/>
      <c r="M76" s="69"/>
      <c r="N76" s="65"/>
      <c r="O76" s="69"/>
      <c r="P76" s="65"/>
      <c r="Q76" s="65"/>
      <c r="R76" s="70"/>
      <c r="S76" s="105"/>
      <c r="T76" s="7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39" s="112" customFormat="1" x14ac:dyDescent="0.2">
      <c r="A77" s="79"/>
      <c r="B77" s="54"/>
      <c r="C77" s="57"/>
      <c r="D77" s="55"/>
      <c r="E77" s="90"/>
      <c r="F77" s="90"/>
      <c r="G77" s="66"/>
      <c r="H77" s="67"/>
      <c r="I77" s="67"/>
      <c r="J77" s="63"/>
      <c r="K77" s="68"/>
      <c r="L77" s="91"/>
      <c r="M77" s="91"/>
      <c r="N77" s="67"/>
      <c r="O77" s="91"/>
      <c r="P77" s="67"/>
      <c r="Q77" s="67"/>
      <c r="R77" s="87"/>
      <c r="S77" s="105"/>
      <c r="T77" s="7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</row>
    <row r="78" spans="1:39" s="112" customFormat="1" x14ac:dyDescent="0.2">
      <c r="A78" s="79"/>
      <c r="B78" s="54"/>
      <c r="C78" s="54"/>
      <c r="D78" s="55"/>
      <c r="E78" s="88"/>
      <c r="F78" s="88"/>
      <c r="G78" s="81"/>
      <c r="H78" s="82"/>
      <c r="I78" s="82"/>
      <c r="J78" s="54"/>
      <c r="K78" s="68"/>
      <c r="L78" s="84"/>
      <c r="M78" s="84"/>
      <c r="N78" s="82"/>
      <c r="O78" s="84"/>
      <c r="P78" s="82"/>
      <c r="Q78" s="93"/>
      <c r="R78" s="58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</row>
    <row r="79" spans="1:39" s="112" customFormat="1" x14ac:dyDescent="0.2">
      <c r="A79" s="62"/>
      <c r="B79" s="63"/>
      <c r="C79" s="63"/>
      <c r="D79" s="55"/>
      <c r="E79" s="65"/>
      <c r="F79" s="65"/>
      <c r="G79" s="66"/>
      <c r="H79" s="67"/>
      <c r="I79" s="67"/>
      <c r="J79" s="63"/>
      <c r="K79" s="68"/>
      <c r="L79" s="69"/>
      <c r="M79" s="69"/>
      <c r="N79" s="65"/>
      <c r="O79" s="69"/>
      <c r="P79" s="65"/>
      <c r="Q79" s="65"/>
      <c r="R79" s="87"/>
      <c r="S79" s="105"/>
      <c r="T79" s="226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</row>
    <row r="80" spans="1:39" s="112" customFormat="1" x14ac:dyDescent="0.2">
      <c r="A80" s="62"/>
      <c r="B80" s="63"/>
      <c r="C80" s="63"/>
      <c r="D80" s="55"/>
      <c r="E80" s="65"/>
      <c r="F80" s="65"/>
      <c r="G80" s="66"/>
      <c r="H80" s="67"/>
      <c r="I80" s="67"/>
      <c r="J80" s="63"/>
      <c r="K80" s="68"/>
      <c r="L80" s="69"/>
      <c r="M80" s="69"/>
      <c r="N80" s="65"/>
      <c r="O80" s="69"/>
      <c r="P80" s="65"/>
      <c r="Q80" s="65"/>
      <c r="R80" s="87"/>
      <c r="S80" s="105"/>
      <c r="T80" s="226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</row>
    <row r="81" spans="1:22" s="105" customFormat="1" x14ac:dyDescent="0.2">
      <c r="A81" s="79"/>
      <c r="B81" s="54"/>
      <c r="C81" s="54"/>
      <c r="D81" s="55"/>
      <c r="E81" s="80"/>
      <c r="F81" s="80"/>
      <c r="G81" s="81"/>
      <c r="H81" s="82"/>
      <c r="I81" s="82"/>
      <c r="J81" s="83"/>
      <c r="K81" s="68"/>
      <c r="L81" s="84"/>
      <c r="M81" s="84"/>
      <c r="N81" s="82"/>
      <c r="O81" s="84"/>
      <c r="P81" s="82"/>
      <c r="Q81" s="82"/>
      <c r="R81" s="107"/>
      <c r="S81" s="181"/>
      <c r="T81" s="111"/>
      <c r="V81" s="181"/>
    </row>
    <row r="82" spans="1:22" s="105" customFormat="1" x14ac:dyDescent="0.2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70"/>
      <c r="S82" s="181"/>
      <c r="T82" s="111"/>
      <c r="V82" s="181"/>
    </row>
    <row r="83" spans="1:22" s="105" customFormat="1" x14ac:dyDescent="0.2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87"/>
      <c r="S83" s="181"/>
      <c r="T83" s="111"/>
      <c r="V83" s="181"/>
    </row>
    <row r="84" spans="1:22" s="105" customFormat="1" x14ac:dyDescent="0.2">
      <c r="A84" s="79"/>
      <c r="B84" s="54"/>
      <c r="C84" s="54"/>
      <c r="D84" s="55"/>
      <c r="E84" s="80"/>
      <c r="F84" s="80"/>
      <c r="G84" s="81"/>
      <c r="H84" s="82"/>
      <c r="I84" s="82"/>
      <c r="J84" s="83"/>
      <c r="K84" s="68"/>
      <c r="L84" s="84"/>
      <c r="M84" s="84"/>
      <c r="N84" s="82"/>
      <c r="O84" s="84"/>
      <c r="P84" s="82"/>
      <c r="Q84" s="82"/>
      <c r="R84" s="58"/>
      <c r="S84" s="181"/>
      <c r="T84" s="111"/>
      <c r="V84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="60" zoomScaleNormal="100" workbookViewId="0">
      <pane xSplit="1" ySplit="2" topLeftCell="B3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57"/>
    </sheetView>
  </sheetViews>
  <sheetFormatPr defaultRowHeight="12.75" x14ac:dyDescent="0.2"/>
  <cols>
    <col min="1" max="1" width="14.7109375" customWidth="1"/>
    <col min="2" max="2" width="13.42578125" style="12" bestFit="1" customWidth="1"/>
    <col min="3" max="3" width="10.140625" style="12" customWidth="1"/>
    <col min="4" max="4" width="19.42578125" style="12" bestFit="1" customWidth="1"/>
    <col min="5" max="5" width="54.85546875" style="12" bestFit="1" customWidth="1"/>
    <col min="6" max="6" width="36.5703125" style="12" bestFit="1" customWidth="1"/>
    <col min="7" max="7" width="21.7109375" style="15" customWidth="1"/>
    <col min="8" max="8" width="14.7109375" style="13" customWidth="1"/>
    <col min="9" max="9" width="13.42578125" style="13" customWidth="1"/>
    <col min="10" max="10" width="10.5703125" style="13" bestFit="1" customWidth="1"/>
    <col min="11" max="11" width="16.42578125" bestFit="1" customWidth="1"/>
    <col min="12" max="12" width="6.28515625" customWidth="1"/>
    <col min="13" max="13" width="7.5703125" customWidth="1"/>
    <col min="14" max="14" width="10.7109375" customWidth="1"/>
    <col min="15" max="15" width="11.85546875" customWidth="1"/>
    <col min="16" max="16" width="10.7109375" customWidth="1"/>
    <col min="17" max="17" width="14.7109375" style="12" bestFit="1" customWidth="1"/>
    <col min="18" max="18" width="29.85546875" customWidth="1"/>
    <col min="21" max="21" width="28.85546875" customWidth="1"/>
  </cols>
  <sheetData>
    <row r="1" spans="1:39" s="3" customFormat="1" ht="33" customHeight="1" x14ac:dyDescent="0.2">
      <c r="A1" s="475" t="s">
        <v>10</v>
      </c>
      <c r="B1" s="476" t="s">
        <v>16</v>
      </c>
      <c r="C1" s="11" t="s">
        <v>17</v>
      </c>
      <c r="D1" s="476" t="s">
        <v>11</v>
      </c>
      <c r="E1" s="476" t="s">
        <v>7</v>
      </c>
      <c r="F1" s="476" t="s">
        <v>15</v>
      </c>
      <c r="G1" s="479" t="s">
        <v>4</v>
      </c>
      <c r="H1" s="476" t="s">
        <v>13</v>
      </c>
      <c r="I1" s="476" t="s">
        <v>18</v>
      </c>
      <c r="J1" s="476" t="s">
        <v>12</v>
      </c>
      <c r="K1" s="475" t="s">
        <v>14</v>
      </c>
      <c r="L1" s="478" t="s">
        <v>6</v>
      </c>
      <c r="M1" s="478"/>
      <c r="N1" s="1" t="s">
        <v>81</v>
      </c>
      <c r="O1" s="1" t="s">
        <v>82</v>
      </c>
      <c r="P1" s="1" t="s">
        <v>83</v>
      </c>
      <c r="Q1" s="477" t="s">
        <v>5</v>
      </c>
      <c r="R1" s="10" t="s">
        <v>3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9" s="3" customFormat="1" ht="19.5" customHeight="1" x14ac:dyDescent="0.2">
      <c r="A2" s="475"/>
      <c r="B2" s="476"/>
      <c r="C2" s="11"/>
      <c r="D2" s="476"/>
      <c r="E2" s="476"/>
      <c r="F2" s="476"/>
      <c r="G2" s="479"/>
      <c r="H2" s="476"/>
      <c r="I2" s="476"/>
      <c r="J2" s="476"/>
      <c r="K2" s="475"/>
      <c r="L2" s="1" t="s">
        <v>9</v>
      </c>
      <c r="M2" s="2" t="s">
        <v>8</v>
      </c>
      <c r="N2" s="2"/>
      <c r="O2" s="2"/>
      <c r="P2" s="2"/>
      <c r="Q2" s="477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9" s="194" customFormat="1" ht="15.75" x14ac:dyDescent="0.2">
      <c r="A3" s="182"/>
      <c r="B3" s="183"/>
      <c r="C3" s="199"/>
      <c r="D3" s="200"/>
      <c r="E3" s="209"/>
      <c r="F3" s="209"/>
      <c r="G3" s="202"/>
      <c r="H3" s="187"/>
      <c r="I3" s="187"/>
      <c r="J3" s="199"/>
      <c r="K3" s="188"/>
      <c r="L3" s="210"/>
      <c r="M3" s="210"/>
      <c r="N3" s="209"/>
      <c r="O3" s="210"/>
      <c r="P3" s="209"/>
      <c r="Q3" s="209"/>
      <c r="R3" s="211"/>
      <c r="T3" s="206"/>
    </row>
    <row r="4" spans="1:39" s="149" customFormat="1" x14ac:dyDescent="0.2">
      <c r="A4" s="72"/>
      <c r="B4" s="73"/>
      <c r="C4" s="73"/>
      <c r="D4" s="74"/>
      <c r="E4" s="140"/>
      <c r="F4" s="140"/>
      <c r="G4" s="141"/>
      <c r="H4" s="142"/>
      <c r="I4" s="142"/>
      <c r="J4" s="143"/>
      <c r="K4" s="144"/>
      <c r="L4" s="145"/>
      <c r="M4" s="145"/>
      <c r="N4" s="142"/>
      <c r="O4" s="145"/>
      <c r="P4" s="142"/>
      <c r="Q4" s="142"/>
      <c r="R4" s="146"/>
      <c r="S4" s="147"/>
      <c r="T4" s="148"/>
      <c r="V4" s="150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</row>
    <row r="5" spans="1:39" s="164" customFormat="1" ht="15.75" x14ac:dyDescent="0.2">
      <c r="A5" s="153"/>
      <c r="B5" s="154"/>
      <c r="C5" s="154"/>
      <c r="D5" s="155"/>
      <c r="E5" s="156"/>
      <c r="F5" s="156"/>
      <c r="G5" s="157"/>
      <c r="H5" s="158"/>
      <c r="I5" s="158"/>
      <c r="J5" s="154"/>
      <c r="K5" s="159"/>
      <c r="L5" s="160"/>
      <c r="M5" s="160"/>
      <c r="N5" s="158"/>
      <c r="O5" s="160"/>
      <c r="P5" s="158"/>
      <c r="Q5" s="161"/>
      <c r="R5" s="162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9" s="164" customFormat="1" ht="15.75" x14ac:dyDescent="0.2">
      <c r="A6" s="153"/>
      <c r="B6" s="154"/>
      <c r="C6" s="154"/>
      <c r="D6" s="155"/>
      <c r="E6" s="165"/>
      <c r="F6" s="165"/>
      <c r="G6" s="157"/>
      <c r="H6" s="158"/>
      <c r="I6" s="158"/>
      <c r="J6" s="166"/>
      <c r="K6" s="159"/>
      <c r="L6" s="160"/>
      <c r="M6" s="160"/>
      <c r="N6" s="158"/>
      <c r="O6" s="160"/>
      <c r="P6" s="158"/>
      <c r="Q6" s="158"/>
      <c r="R6" s="167"/>
      <c r="S6" s="163"/>
      <c r="T6" s="168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</row>
    <row r="7" spans="1:39" s="164" customFormat="1" ht="15.75" x14ac:dyDescent="0.2">
      <c r="A7" s="153"/>
      <c r="B7" s="154"/>
      <c r="C7" s="154"/>
      <c r="D7" s="155"/>
      <c r="E7" s="156"/>
      <c r="F7" s="156"/>
      <c r="G7" s="157"/>
      <c r="H7" s="158"/>
      <c r="I7" s="158"/>
      <c r="J7" s="154"/>
      <c r="K7" s="159"/>
      <c r="L7" s="160"/>
      <c r="M7" s="160"/>
      <c r="N7" s="158"/>
      <c r="O7" s="160"/>
      <c r="P7" s="158"/>
      <c r="Q7" s="161"/>
      <c r="R7" s="162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39" s="194" customFormat="1" ht="15.75" x14ac:dyDescent="0.2">
      <c r="A8" s="182"/>
      <c r="B8" s="183"/>
      <c r="C8" s="183"/>
      <c r="D8" s="184"/>
      <c r="E8" s="195"/>
      <c r="F8" s="195"/>
      <c r="G8" s="186"/>
      <c r="H8" s="187"/>
      <c r="I8" s="187"/>
      <c r="J8" s="196"/>
      <c r="K8" s="188"/>
      <c r="L8" s="189"/>
      <c r="M8" s="189"/>
      <c r="N8" s="187"/>
      <c r="O8" s="189"/>
      <c r="P8" s="187"/>
      <c r="Q8" s="187"/>
      <c r="R8" s="197"/>
      <c r="S8" s="192"/>
      <c r="T8" s="193"/>
    </row>
    <row r="9" spans="1:39" s="194" customFormat="1" ht="15.75" x14ac:dyDescent="0.2">
      <c r="A9" s="198"/>
      <c r="B9" s="199"/>
      <c r="C9" s="199"/>
      <c r="D9" s="200"/>
      <c r="E9" s="201"/>
      <c r="F9" s="201"/>
      <c r="G9" s="202"/>
      <c r="H9" s="203"/>
      <c r="I9" s="203"/>
      <c r="J9" s="199"/>
      <c r="K9" s="188"/>
      <c r="L9" s="204"/>
      <c r="M9" s="204"/>
      <c r="N9" s="203"/>
      <c r="O9" s="204"/>
      <c r="P9" s="203"/>
      <c r="Q9" s="203"/>
      <c r="R9" s="197"/>
      <c r="S9" s="205"/>
      <c r="T9" s="206"/>
      <c r="V9" s="207"/>
    </row>
    <row r="10" spans="1:39" s="169" customFormat="1" ht="15.75" x14ac:dyDescent="0.2">
      <c r="A10" s="153"/>
      <c r="B10" s="154"/>
      <c r="C10" s="154"/>
      <c r="D10" s="155"/>
      <c r="E10" s="165"/>
      <c r="F10" s="165"/>
      <c r="G10" s="157"/>
      <c r="H10" s="158"/>
      <c r="I10" s="158"/>
      <c r="J10" s="166"/>
      <c r="K10" s="159"/>
      <c r="L10" s="160"/>
      <c r="M10" s="160"/>
      <c r="N10" s="158"/>
      <c r="O10" s="160"/>
      <c r="P10" s="158"/>
      <c r="Q10" s="158"/>
      <c r="R10" s="162"/>
      <c r="S10" s="163"/>
      <c r="T10" s="168"/>
    </row>
    <row r="11" spans="1:39" s="169" customFormat="1" ht="15.75" x14ac:dyDescent="0.2">
      <c r="A11" s="153"/>
      <c r="B11" s="154"/>
      <c r="C11" s="154"/>
      <c r="D11" s="155"/>
      <c r="E11" s="165"/>
      <c r="F11" s="165"/>
      <c r="G11" s="157"/>
      <c r="H11" s="158"/>
      <c r="I11" s="158"/>
      <c r="J11" s="166"/>
      <c r="K11" s="159"/>
      <c r="L11" s="160"/>
      <c r="M11" s="160"/>
      <c r="N11" s="158"/>
      <c r="O11" s="160"/>
      <c r="P11" s="158"/>
      <c r="Q11" s="158"/>
      <c r="R11" s="162"/>
      <c r="S11" s="163"/>
      <c r="T11" s="168"/>
    </row>
    <row r="12" spans="1:39" s="164" customFormat="1" ht="15.75" x14ac:dyDescent="0.2">
      <c r="A12" s="153"/>
      <c r="B12" s="154"/>
      <c r="C12" s="154"/>
      <c r="D12" s="155"/>
      <c r="E12" s="165"/>
      <c r="F12" s="165"/>
      <c r="G12" s="157"/>
      <c r="H12" s="158"/>
      <c r="I12" s="158"/>
      <c r="J12" s="166"/>
      <c r="K12" s="159"/>
      <c r="L12" s="160"/>
      <c r="M12" s="160"/>
      <c r="N12" s="158"/>
      <c r="O12" s="160"/>
      <c r="P12" s="158"/>
      <c r="Q12" s="158"/>
      <c r="R12" s="162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</row>
    <row r="13" spans="1:39" s="194" customFormat="1" ht="15.75" x14ac:dyDescent="0.2">
      <c r="A13" s="198"/>
      <c r="B13" s="199"/>
      <c r="C13" s="199"/>
      <c r="D13" s="200"/>
      <c r="E13" s="209"/>
      <c r="F13" s="209"/>
      <c r="G13" s="202"/>
      <c r="H13" s="203"/>
      <c r="I13" s="203"/>
      <c r="J13" s="199"/>
      <c r="K13" s="188"/>
      <c r="L13" s="210"/>
      <c r="M13" s="210"/>
      <c r="N13" s="209"/>
      <c r="O13" s="210"/>
      <c r="P13" s="209"/>
      <c r="Q13" s="209"/>
      <c r="R13" s="211"/>
      <c r="T13" s="206"/>
    </row>
    <row r="14" spans="1:39" hidden="1" x14ac:dyDescent="0.2"/>
    <row r="15" spans="1:39" s="164" customFormat="1" ht="15.75" x14ac:dyDescent="0.2">
      <c r="A15" s="153"/>
      <c r="B15" s="154"/>
      <c r="C15" s="174"/>
      <c r="D15" s="155"/>
      <c r="E15" s="156"/>
      <c r="F15" s="156"/>
      <c r="G15" s="157"/>
      <c r="H15" s="158"/>
      <c r="I15" s="158"/>
      <c r="J15" s="166"/>
      <c r="K15" s="159"/>
      <c r="L15" s="175"/>
      <c r="M15" s="175"/>
      <c r="N15" s="156"/>
      <c r="O15" s="175"/>
      <c r="P15" s="156"/>
      <c r="Q15" s="156"/>
      <c r="R15" s="162"/>
      <c r="S15" s="163"/>
      <c r="T15" s="168"/>
      <c r="U15" s="169"/>
      <c r="V15" s="169"/>
      <c r="W15" s="169"/>
      <c r="X15" s="169"/>
      <c r="Y15" s="169"/>
      <c r="Z15" s="169"/>
      <c r="AA15" s="169"/>
      <c r="AB15" s="169"/>
      <c r="AC15" s="169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</row>
    <row r="16" spans="1:39" s="164" customFormat="1" ht="15.75" x14ac:dyDescent="0.2">
      <c r="A16" s="153"/>
      <c r="B16" s="154"/>
      <c r="C16" s="154"/>
      <c r="D16" s="176"/>
      <c r="E16" s="165"/>
      <c r="F16" s="165"/>
      <c r="G16" s="157"/>
      <c r="H16" s="158"/>
      <c r="I16" s="158"/>
      <c r="J16" s="166"/>
      <c r="K16" s="159"/>
      <c r="L16" s="160"/>
      <c r="M16" s="160"/>
      <c r="N16" s="158"/>
      <c r="O16" s="160"/>
      <c r="P16" s="158"/>
      <c r="Q16" s="158"/>
      <c r="R16" s="162"/>
      <c r="S16" s="163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</row>
    <row r="17" spans="1:39" s="169" customFormat="1" ht="15.75" x14ac:dyDescent="0.2">
      <c r="A17" s="153"/>
      <c r="B17" s="154"/>
      <c r="C17" s="154"/>
      <c r="D17" s="176"/>
      <c r="E17" s="165"/>
      <c r="F17" s="165"/>
      <c r="G17" s="157"/>
      <c r="H17" s="158"/>
      <c r="I17" s="158"/>
      <c r="J17" s="166"/>
      <c r="K17" s="159"/>
      <c r="L17" s="160"/>
      <c r="M17" s="160"/>
      <c r="N17" s="158"/>
      <c r="O17" s="160"/>
      <c r="P17" s="158"/>
      <c r="Q17" s="158"/>
      <c r="R17" s="162"/>
      <c r="S17" s="163"/>
      <c r="T17" s="168"/>
    </row>
    <row r="18" spans="1:39" s="164" customFormat="1" ht="15.75" x14ac:dyDescent="0.2">
      <c r="A18" s="153"/>
      <c r="B18" s="154"/>
      <c r="C18" s="154"/>
      <c r="D18" s="155"/>
      <c r="E18" s="165"/>
      <c r="F18" s="165"/>
      <c r="G18" s="157"/>
      <c r="H18" s="158"/>
      <c r="I18" s="158"/>
      <c r="J18" s="166"/>
      <c r="K18" s="159"/>
      <c r="L18" s="160"/>
      <c r="M18" s="160"/>
      <c r="N18" s="158"/>
      <c r="O18" s="160"/>
      <c r="P18" s="158"/>
      <c r="Q18" s="158"/>
      <c r="R18" s="177"/>
      <c r="S18" s="163"/>
      <c r="T18" s="168"/>
      <c r="V18" s="169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</row>
    <row r="19" spans="1:39" s="133" customFormat="1" ht="15.75" x14ac:dyDescent="0.2">
      <c r="A19" s="79"/>
      <c r="B19" s="54"/>
      <c r="C19" s="54"/>
      <c r="D19" s="55"/>
      <c r="E19" s="80"/>
      <c r="F19" s="80"/>
      <c r="G19" s="81"/>
      <c r="H19" s="82"/>
      <c r="I19" s="82"/>
      <c r="J19" s="83"/>
      <c r="K19" s="68"/>
      <c r="L19" s="84"/>
      <c r="M19" s="84"/>
      <c r="N19" s="82"/>
      <c r="O19" s="106"/>
      <c r="P19" s="82"/>
      <c r="Q19" s="82"/>
      <c r="R19" s="58"/>
      <c r="S19" s="78"/>
      <c r="T19" s="85"/>
      <c r="U19" s="86"/>
      <c r="V19" s="78"/>
      <c r="W19" s="78"/>
      <c r="X19" s="78"/>
      <c r="Y19" s="78"/>
      <c r="Z19" s="78"/>
      <c r="AA19" s="78"/>
      <c r="AB19" s="78"/>
      <c r="AC19" s="78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1:39" s="75" customFormat="1" ht="15.75" x14ac:dyDescent="0.2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106"/>
      <c r="P20" s="82"/>
      <c r="Q20" s="82"/>
      <c r="R20" s="58"/>
      <c r="S20" s="78"/>
      <c r="T20" s="85"/>
      <c r="U20" s="86"/>
      <c r="V20" s="78"/>
      <c r="W20" s="78"/>
      <c r="X20" s="78"/>
      <c r="Y20" s="78"/>
      <c r="Z20" s="78"/>
      <c r="AA20" s="78"/>
      <c r="AB20" s="78"/>
      <c r="AC20" s="78"/>
    </row>
    <row r="21" spans="1:39" s="75" customFormat="1" ht="15.75" x14ac:dyDescent="0.2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6"/>
    </row>
    <row r="22" spans="1:39" s="133" customFormat="1" ht="15.75" x14ac:dyDescent="0.2">
      <c r="A22" s="62"/>
      <c r="B22" s="63"/>
      <c r="C22" s="63"/>
      <c r="D22" s="64"/>
      <c r="E22" s="65"/>
      <c r="F22" s="65"/>
      <c r="G22" s="66"/>
      <c r="H22" s="67"/>
      <c r="I22" s="82"/>
      <c r="J22" s="63"/>
      <c r="K22" s="68"/>
      <c r="L22" s="69"/>
      <c r="M22" s="69"/>
      <c r="N22" s="65"/>
      <c r="O22" s="104"/>
      <c r="P22" s="65"/>
      <c r="Q22" s="65"/>
      <c r="R22" s="87"/>
      <c r="S22" s="75"/>
      <c r="T22" s="76"/>
      <c r="U22" s="77"/>
      <c r="V22" s="75"/>
      <c r="W22" s="78"/>
      <c r="X22" s="78"/>
      <c r="Y22" s="78"/>
      <c r="Z22" s="78"/>
      <c r="AA22" s="78"/>
      <c r="AB22" s="78"/>
      <c r="AC22" s="78"/>
      <c r="AD22" s="123"/>
      <c r="AE22" s="123"/>
      <c r="AF22" s="123"/>
      <c r="AG22" s="123"/>
      <c r="AH22" s="123"/>
      <c r="AI22" s="123"/>
      <c r="AJ22" s="123"/>
    </row>
    <row r="23" spans="1:39" s="133" customFormat="1" ht="15.75" x14ac:dyDescent="0.2">
      <c r="A23" s="79"/>
      <c r="B23" s="126"/>
      <c r="C23" s="126"/>
      <c r="D23" s="128"/>
      <c r="E23" s="129"/>
      <c r="F23" s="115"/>
      <c r="G23" s="135"/>
      <c r="H23" s="130"/>
      <c r="I23" s="130"/>
      <c r="J23" s="126"/>
      <c r="K23" s="120"/>
      <c r="L23" s="131"/>
      <c r="M23" s="131"/>
      <c r="N23" s="115"/>
      <c r="O23" s="131"/>
      <c r="P23" s="115"/>
      <c r="Q23" s="115"/>
      <c r="R23" s="132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</row>
    <row r="24" spans="1:39" s="77" customFormat="1" ht="15.75" x14ac:dyDescent="0.2">
      <c r="A24" s="79"/>
      <c r="B24" s="126"/>
      <c r="C24" s="126"/>
      <c r="D24" s="128"/>
      <c r="E24" s="129"/>
      <c r="F24" s="115"/>
      <c r="G24" s="135"/>
      <c r="H24" s="130"/>
      <c r="I24" s="130"/>
      <c r="J24" s="126"/>
      <c r="K24" s="136"/>
      <c r="L24" s="131"/>
      <c r="M24" s="131"/>
      <c r="N24" s="115"/>
      <c r="O24" s="131"/>
      <c r="P24" s="115"/>
      <c r="Q24" s="115"/>
      <c r="R24" s="132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39" s="75" customFormat="1" ht="15.75" x14ac:dyDescent="0.2">
      <c r="A25" s="62"/>
      <c r="B25" s="63"/>
      <c r="C25" s="63"/>
      <c r="D25" s="64"/>
      <c r="E25" s="65"/>
      <c r="F25" s="65"/>
      <c r="G25" s="66"/>
      <c r="H25" s="67"/>
      <c r="I25" s="67"/>
      <c r="J25" s="63"/>
      <c r="K25" s="68"/>
      <c r="L25" s="69"/>
      <c r="M25" s="69"/>
      <c r="N25" s="65"/>
      <c r="O25" s="69"/>
      <c r="P25" s="65"/>
      <c r="Q25" s="65"/>
      <c r="R25" s="70"/>
      <c r="T25" s="76"/>
    </row>
    <row r="26" spans="1:39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108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39" s="77" customFormat="1" ht="15.75" x14ac:dyDescent="0.2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78"/>
      <c r="T27" s="85"/>
      <c r="U27" s="86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9" s="77" customFormat="1" ht="15.75" x14ac:dyDescent="0.2">
      <c r="A28" s="79"/>
      <c r="B28" s="127"/>
      <c r="C28" s="54"/>
      <c r="D28" s="55"/>
      <c r="E28" s="80"/>
      <c r="F28" s="80"/>
      <c r="G28" s="81"/>
      <c r="H28" s="82"/>
      <c r="I28" s="82"/>
      <c r="J28" s="83"/>
      <c r="K28" s="68"/>
      <c r="L28" s="170"/>
      <c r="M28" s="170"/>
      <c r="N28" s="171"/>
      <c r="O28" s="170"/>
      <c r="P28" s="171"/>
      <c r="Q28" s="171"/>
      <c r="R28" s="172"/>
      <c r="S28" s="173"/>
      <c r="T28" s="151"/>
      <c r="U28" s="152"/>
      <c r="V28" s="152"/>
      <c r="W28" s="152"/>
      <c r="X28" s="152"/>
      <c r="Y28" s="152"/>
      <c r="Z28" s="152"/>
      <c r="AA28" s="152"/>
      <c r="AB28" s="152"/>
      <c r="AC28" s="152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39" s="208" customFormat="1" ht="15.75" x14ac:dyDescent="0.2">
      <c r="A29" s="182"/>
      <c r="B29" s="183"/>
      <c r="C29" s="183"/>
      <c r="D29" s="184"/>
      <c r="E29" s="195"/>
      <c r="F29" s="195"/>
      <c r="G29" s="186"/>
      <c r="H29" s="187"/>
      <c r="I29" s="187"/>
      <c r="J29" s="196"/>
      <c r="K29" s="188"/>
      <c r="L29" s="189"/>
      <c r="M29" s="189"/>
      <c r="N29" s="187"/>
      <c r="O29" s="189"/>
      <c r="P29" s="187"/>
      <c r="Q29" s="187"/>
      <c r="R29" s="191"/>
      <c r="S29" s="192"/>
      <c r="T29" s="193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</row>
    <row r="30" spans="1:39" s="208" customFormat="1" ht="15.75" x14ac:dyDescent="0.2">
      <c r="A30" s="182"/>
      <c r="B30" s="183"/>
      <c r="C30" s="183"/>
      <c r="D30" s="184"/>
      <c r="E30" s="195"/>
      <c r="F30" s="195"/>
      <c r="G30" s="186"/>
      <c r="H30" s="187"/>
      <c r="I30" s="187"/>
      <c r="J30" s="196"/>
      <c r="K30" s="188"/>
      <c r="L30" s="189"/>
      <c r="M30" s="189"/>
      <c r="N30" s="187"/>
      <c r="O30" s="189"/>
      <c r="P30" s="187"/>
      <c r="Q30" s="187"/>
      <c r="R30" s="191"/>
      <c r="S30" s="192"/>
      <c r="T30" s="193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</row>
    <row r="31" spans="1:39" s="208" customFormat="1" ht="15.75" x14ac:dyDescent="0.2">
      <c r="A31" s="182"/>
      <c r="B31" s="183"/>
      <c r="C31" s="183"/>
      <c r="D31" s="184"/>
      <c r="E31" s="195"/>
      <c r="F31" s="195"/>
      <c r="G31" s="186"/>
      <c r="H31" s="187"/>
      <c r="I31" s="187"/>
      <c r="J31" s="196"/>
      <c r="K31" s="188"/>
      <c r="L31" s="189"/>
      <c r="M31" s="189"/>
      <c r="N31" s="187"/>
      <c r="O31" s="189"/>
      <c r="P31" s="187"/>
      <c r="Q31" s="187"/>
      <c r="R31" s="191"/>
      <c r="S31" s="192"/>
      <c r="T31" s="193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</row>
    <row r="32" spans="1:39" s="208" customFormat="1" ht="15.75" x14ac:dyDescent="0.2">
      <c r="A32" s="182"/>
      <c r="B32" s="183"/>
      <c r="C32" s="183"/>
      <c r="D32" s="184"/>
      <c r="E32" s="195"/>
      <c r="F32" s="195"/>
      <c r="G32" s="186"/>
      <c r="H32" s="187"/>
      <c r="I32" s="187"/>
      <c r="J32" s="196"/>
      <c r="K32" s="188"/>
      <c r="L32" s="189"/>
      <c r="M32" s="189"/>
      <c r="N32" s="187"/>
      <c r="O32" s="189"/>
      <c r="P32" s="187"/>
      <c r="Q32" s="187"/>
      <c r="R32" s="191"/>
      <c r="S32" s="192"/>
      <c r="T32" s="193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</row>
    <row r="33" spans="1:41" s="75" customFormat="1" ht="15.75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58"/>
      <c r="S33" s="78"/>
      <c r="T33" s="85"/>
      <c r="V33" s="78"/>
    </row>
    <row r="34" spans="1:41" s="194" customFormat="1" ht="15.75" x14ac:dyDescent="0.2">
      <c r="A34" s="182"/>
      <c r="B34" s="183"/>
      <c r="C34" s="183"/>
      <c r="D34" s="184"/>
      <c r="E34" s="185"/>
      <c r="F34" s="185"/>
      <c r="G34" s="186"/>
      <c r="H34" s="187"/>
      <c r="I34" s="187"/>
      <c r="J34" s="183"/>
      <c r="K34" s="188"/>
      <c r="L34" s="189"/>
      <c r="M34" s="189"/>
      <c r="N34" s="187"/>
      <c r="O34" s="189"/>
      <c r="P34" s="187"/>
      <c r="Q34" s="190"/>
      <c r="R34" s="191"/>
      <c r="S34" s="192"/>
      <c r="T34" s="193"/>
      <c r="V34" s="192"/>
    </row>
    <row r="35" spans="1:41" s="77" customFormat="1" ht="15.75" x14ac:dyDescent="0.2">
      <c r="A35" s="62"/>
      <c r="B35" s="63"/>
      <c r="C35" s="54"/>
      <c r="D35" s="55"/>
      <c r="E35" s="80"/>
      <c r="F35" s="80"/>
      <c r="G35" s="81"/>
      <c r="H35" s="82"/>
      <c r="I35" s="82"/>
      <c r="J35" s="83"/>
      <c r="K35" s="106"/>
      <c r="L35" s="84"/>
      <c r="M35" s="84"/>
      <c r="N35" s="82"/>
      <c r="O35" s="84"/>
      <c r="P35" s="82"/>
      <c r="Q35" s="82"/>
      <c r="R35" s="58"/>
      <c r="S35" s="78"/>
      <c r="T35" s="85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41" s="77" customFormat="1" ht="15.75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S36" s="89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7" customFormat="1" ht="15.75" x14ac:dyDescent="0.2">
      <c r="A37" s="62"/>
      <c r="B37" s="63"/>
      <c r="C37" s="63"/>
      <c r="D37" s="64"/>
      <c r="E37" s="65"/>
      <c r="F37" s="65"/>
      <c r="G37" s="66"/>
      <c r="H37" s="67"/>
      <c r="I37" s="67"/>
      <c r="J37" s="63"/>
      <c r="K37" s="68"/>
      <c r="L37" s="69"/>
      <c r="M37" s="69"/>
      <c r="N37" s="65"/>
      <c r="O37" s="104"/>
      <c r="P37" s="65"/>
      <c r="Q37" s="65"/>
      <c r="R37" s="70"/>
      <c r="S37" s="75"/>
      <c r="T37" s="76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41" s="77" customFormat="1" ht="15.75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107"/>
      <c r="S38" s="95"/>
      <c r="T38" s="85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1:41" s="77" customFormat="1" ht="15.75" x14ac:dyDescent="0.2">
      <c r="A39" s="62"/>
      <c r="B39" s="63"/>
      <c r="C39" s="63"/>
      <c r="D39" s="55"/>
      <c r="E39" s="65"/>
      <c r="F39" s="65"/>
      <c r="G39" s="66"/>
      <c r="H39" s="67"/>
      <c r="I39" s="82"/>
      <c r="J39" s="63"/>
      <c r="K39" s="68"/>
      <c r="L39" s="69"/>
      <c r="M39" s="69"/>
      <c r="N39" s="65"/>
      <c r="O39" s="69"/>
      <c r="P39" s="65"/>
      <c r="Q39" s="65"/>
      <c r="R39" s="87"/>
      <c r="S39" s="75"/>
      <c r="T39" s="76"/>
      <c r="U39" s="75"/>
      <c r="V39" s="78"/>
      <c r="W39" s="75"/>
      <c r="X39" s="75"/>
      <c r="Y39" s="75"/>
      <c r="Z39" s="75"/>
      <c r="AA39" s="75"/>
      <c r="AB39" s="75"/>
      <c r="AC39" s="75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1:41" s="77" customFormat="1" ht="15.75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8"/>
      <c r="T40" s="85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41" s="77" customFormat="1" ht="15.75" x14ac:dyDescent="0.2">
      <c r="A41" s="79"/>
      <c r="B41" s="54"/>
      <c r="C41" s="54"/>
      <c r="D41" s="64"/>
      <c r="E41" s="88"/>
      <c r="F41" s="88"/>
      <c r="G41" s="66"/>
      <c r="H41" s="82"/>
      <c r="I41" s="82"/>
      <c r="J41" s="83"/>
      <c r="K41" s="68"/>
      <c r="L41" s="109"/>
      <c r="M41" s="109"/>
      <c r="N41" s="88"/>
      <c r="O41" s="109"/>
      <c r="P41" s="88"/>
      <c r="Q41" s="88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41" s="77" customFormat="1" ht="15.75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107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41" s="77" customFormat="1" ht="15.75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107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41" s="77" customFormat="1" ht="15.75" x14ac:dyDescent="0.2">
      <c r="A44" s="79"/>
      <c r="B44" s="54"/>
      <c r="C44" s="54"/>
      <c r="D44" s="55"/>
      <c r="E44" s="88"/>
      <c r="F44" s="88"/>
      <c r="G44" s="81"/>
      <c r="H44" s="82"/>
      <c r="I44" s="82"/>
      <c r="J44" s="54"/>
      <c r="K44" s="68"/>
      <c r="L44" s="84"/>
      <c r="M44" s="84"/>
      <c r="N44" s="82"/>
      <c r="O44" s="84"/>
      <c r="P44" s="82"/>
      <c r="Q44" s="93"/>
      <c r="R44" s="5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41" s="77" customFormat="1" ht="15.75" x14ac:dyDescent="0.2">
      <c r="A45" s="79"/>
      <c r="B45" s="54"/>
      <c r="C45" s="54"/>
      <c r="D45" s="55"/>
      <c r="E45" s="88"/>
      <c r="F45" s="88"/>
      <c r="G45" s="81"/>
      <c r="H45" s="82"/>
      <c r="I45" s="82"/>
      <c r="J45" s="54"/>
      <c r="K45" s="68"/>
      <c r="L45" s="84"/>
      <c r="M45" s="84"/>
      <c r="N45" s="82"/>
      <c r="O45" s="84"/>
      <c r="P45" s="82"/>
      <c r="Q45" s="82"/>
      <c r="R45" s="53"/>
      <c r="S45" s="89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208" customFormat="1" ht="15.75" x14ac:dyDescent="0.2">
      <c r="A46" s="182"/>
      <c r="B46" s="183"/>
      <c r="C46" s="183"/>
      <c r="D46" s="184"/>
      <c r="E46" s="195"/>
      <c r="F46" s="195"/>
      <c r="G46" s="186"/>
      <c r="H46" s="187"/>
      <c r="I46" s="187"/>
      <c r="J46" s="196"/>
      <c r="K46" s="188"/>
      <c r="L46" s="189"/>
      <c r="M46" s="189"/>
      <c r="N46" s="187"/>
      <c r="O46" s="189"/>
      <c r="P46" s="187"/>
      <c r="Q46" s="187"/>
      <c r="R46" s="191"/>
      <c r="S46" s="192"/>
      <c r="T46" s="193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</row>
    <row r="47" spans="1:41" s="208" customFormat="1" ht="15.75" x14ac:dyDescent="0.2">
      <c r="A47" s="198"/>
      <c r="B47" s="199"/>
      <c r="C47" s="212"/>
      <c r="D47" s="200"/>
      <c r="E47" s="209"/>
      <c r="F47" s="209"/>
      <c r="G47" s="202"/>
      <c r="H47" s="203"/>
      <c r="I47" s="203"/>
      <c r="J47" s="199"/>
      <c r="K47" s="188"/>
      <c r="L47" s="210"/>
      <c r="M47" s="210"/>
      <c r="N47" s="209"/>
      <c r="O47" s="210"/>
      <c r="P47" s="209"/>
      <c r="Q47" s="209"/>
      <c r="R47" s="197"/>
      <c r="S47" s="192"/>
      <c r="T47" s="206"/>
      <c r="V47" s="192"/>
      <c r="W47" s="192"/>
      <c r="X47" s="192"/>
      <c r="Y47" s="192"/>
      <c r="Z47" s="192"/>
      <c r="AA47" s="192"/>
      <c r="AB47" s="192"/>
      <c r="AC47" s="192"/>
    </row>
    <row r="48" spans="1:41" s="77" customFormat="1" ht="15.75" x14ac:dyDescent="0.2">
      <c r="A48" s="62"/>
      <c r="B48" s="63"/>
      <c r="C48" s="63"/>
      <c r="D48" s="55"/>
      <c r="E48" s="65"/>
      <c r="F48" s="65"/>
      <c r="G48" s="66"/>
      <c r="H48" s="67"/>
      <c r="I48" s="67"/>
      <c r="J48" s="63"/>
      <c r="K48" s="68"/>
      <c r="L48" s="69"/>
      <c r="M48" s="69"/>
      <c r="N48" s="65"/>
      <c r="O48" s="69"/>
      <c r="P48" s="65"/>
      <c r="Q48" s="88"/>
      <c r="R48" s="70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8" s="77" customFormat="1" ht="15.75" x14ac:dyDescent="0.2">
      <c r="A49" s="79"/>
      <c r="B49" s="54"/>
      <c r="C49" s="54"/>
      <c r="D49" s="55"/>
      <c r="E49" s="88"/>
      <c r="F49" s="88"/>
      <c r="G49" s="81"/>
      <c r="H49" s="82"/>
      <c r="I49" s="82"/>
      <c r="J49" s="54"/>
      <c r="K49" s="68"/>
      <c r="L49" s="84"/>
      <c r="M49" s="84"/>
      <c r="N49" s="82"/>
      <c r="O49" s="84"/>
      <c r="P49" s="82"/>
      <c r="Q49" s="93"/>
      <c r="R49" s="5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s="77" customFormat="1" ht="15.75" x14ac:dyDescent="0.2">
      <c r="A50" s="79"/>
      <c r="B50" s="54"/>
      <c r="C50" s="54"/>
      <c r="D50" s="55"/>
      <c r="E50" s="88"/>
      <c r="F50" s="88"/>
      <c r="G50" s="81"/>
      <c r="H50" s="82"/>
      <c r="I50" s="82"/>
      <c r="J50" s="54"/>
      <c r="K50" s="68"/>
      <c r="L50" s="84"/>
      <c r="M50" s="84"/>
      <c r="N50" s="82"/>
      <c r="O50" s="84"/>
      <c r="P50" s="82"/>
      <c r="Q50" s="93"/>
      <c r="R50" s="5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s="194" customFormat="1" ht="15.75" x14ac:dyDescent="0.2">
      <c r="A51" s="198"/>
      <c r="B51" s="199"/>
      <c r="C51" s="199"/>
      <c r="D51" s="200"/>
      <c r="E51" s="201"/>
      <c r="F51" s="201"/>
      <c r="G51" s="202"/>
      <c r="H51" s="203"/>
      <c r="I51" s="203"/>
      <c r="J51" s="199"/>
      <c r="K51" s="188"/>
      <c r="L51" s="204"/>
      <c r="M51" s="204"/>
      <c r="N51" s="203"/>
      <c r="O51" s="204"/>
      <c r="P51" s="203"/>
      <c r="Q51" s="203"/>
      <c r="R51" s="197"/>
      <c r="S51" s="205"/>
      <c r="T51" s="206"/>
      <c r="V51" s="207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64" fitToHeight="0" orientation="landscape" r:id="rId1"/>
  <headerFooter alignWithMargins="0">
    <oddHeader>&amp;C&amp;"Arial,Bold"Bureau of Purchases Requirement Contracts Listing</oddHeader>
    <oddFooter>&amp;C&amp;P&amp;R&amp;D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Sheet1</vt:lpstr>
      <vt:lpstr>Requirement list</vt:lpstr>
      <vt:lpstr>Sheet2</vt:lpstr>
      <vt:lpstr>3 months</vt:lpstr>
      <vt:lpstr>6 months</vt:lpstr>
      <vt:lpstr>9 months</vt:lpstr>
      <vt:lpstr>12 months</vt:lpstr>
      <vt:lpstr>Expired Contracts</vt:lpstr>
      <vt:lpstr>'12 months'!Print_Area</vt:lpstr>
      <vt:lpstr>'3 months'!Print_Area</vt:lpstr>
      <vt:lpstr>'6 months'!Print_Area</vt:lpstr>
      <vt:lpstr>'9 months'!Print_Area</vt:lpstr>
      <vt:lpstr>'Expired Contracts'!Print_Area</vt:lpstr>
      <vt:lpstr>'Requirement list'!Print_Area</vt:lpstr>
      <vt:lpstr>'12 months'!Print_Titles</vt:lpstr>
      <vt:lpstr>'3 months'!Print_Titles</vt:lpstr>
      <vt:lpstr>'6 months'!Print_Titles</vt:lpstr>
      <vt:lpstr>'9 months'!Print_Titles</vt:lpstr>
      <vt:lpstr>'Expired Contracts'!Print_Titles</vt:lpstr>
      <vt:lpstr>'Requirement list'!Print_Titles</vt:lpstr>
    </vt:vector>
  </TitlesOfParts>
  <Company>City of Baltimore,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Michael_Krupnik</dc:creator>
  <cp:lastModifiedBy>Lunsford, Kevin</cp:lastModifiedBy>
  <cp:lastPrinted>2019-10-10T18:41:27Z</cp:lastPrinted>
  <dcterms:created xsi:type="dcterms:W3CDTF">2002-06-26T15:37:56Z</dcterms:created>
  <dcterms:modified xsi:type="dcterms:W3CDTF">2019-11-06T17:06:44Z</dcterms:modified>
</cp:coreProperties>
</file>