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006A0FBC-39F3-4DFB-B029-FF62A52856F1}" xr6:coauthVersionLast="45" xr6:coauthVersionMax="45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list'!$A$1:$Y$566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7" i="1" l="1"/>
  <c r="O307" i="1"/>
  <c r="P307" i="1"/>
  <c r="Y307" i="1"/>
  <c r="Q307" i="1" l="1"/>
  <c r="J587" i="1"/>
  <c r="O587" i="1"/>
  <c r="P587" i="1"/>
  <c r="Y587" i="1"/>
  <c r="J311" i="1"/>
  <c r="O311" i="1"/>
  <c r="P311" i="1"/>
  <c r="Y311" i="1"/>
  <c r="J308" i="1"/>
  <c r="O308" i="1"/>
  <c r="P308" i="1"/>
  <c r="Q308" i="1" s="1"/>
  <c r="Y308" i="1"/>
  <c r="J292" i="1"/>
  <c r="O292" i="1"/>
  <c r="P292" i="1"/>
  <c r="Q292" i="1" s="1"/>
  <c r="Y292" i="1"/>
  <c r="J301" i="1"/>
  <c r="O301" i="1"/>
  <c r="P301" i="1"/>
  <c r="Y301" i="1"/>
  <c r="J312" i="1"/>
  <c r="O312" i="1"/>
  <c r="P312" i="1"/>
  <c r="Q312" i="1" s="1"/>
  <c r="Y312" i="1"/>
  <c r="J539" i="1"/>
  <c r="O539" i="1"/>
  <c r="P539" i="1"/>
  <c r="Q539" i="1" s="1"/>
  <c r="Y539" i="1"/>
  <c r="J426" i="1"/>
  <c r="O426" i="1"/>
  <c r="P426" i="1"/>
  <c r="Y426" i="1"/>
  <c r="J240" i="1"/>
  <c r="O240" i="1"/>
  <c r="P240" i="1"/>
  <c r="Y240" i="1"/>
  <c r="J385" i="1"/>
  <c r="O385" i="1"/>
  <c r="P385" i="1"/>
  <c r="Y385" i="1"/>
  <c r="J264" i="1"/>
  <c r="O264" i="1"/>
  <c r="P264" i="1"/>
  <c r="Y264" i="1"/>
  <c r="J92" i="1"/>
  <c r="O92" i="1"/>
  <c r="P92" i="1"/>
  <c r="Q92" i="1" s="1"/>
  <c r="Y92" i="1"/>
  <c r="J175" i="1"/>
  <c r="O175" i="1"/>
  <c r="P175" i="1"/>
  <c r="Y175" i="1"/>
  <c r="J595" i="1"/>
  <c r="O595" i="1"/>
  <c r="P595" i="1"/>
  <c r="Q595" i="1" s="1"/>
  <c r="Y595" i="1"/>
  <c r="Q587" i="1" l="1"/>
  <c r="Q311" i="1"/>
  <c r="Q301" i="1"/>
  <c r="Q175" i="1"/>
  <c r="Q426" i="1"/>
  <c r="Q264" i="1"/>
  <c r="Q385" i="1"/>
  <c r="Q240" i="1"/>
  <c r="J278" i="1"/>
  <c r="O278" i="1"/>
  <c r="P278" i="1"/>
  <c r="Y278" i="1"/>
  <c r="J353" i="1"/>
  <c r="O353" i="1"/>
  <c r="P353" i="1"/>
  <c r="Y353" i="1"/>
  <c r="J279" i="1"/>
  <c r="O279" i="1"/>
  <c r="P279" i="1"/>
  <c r="Y279" i="1"/>
  <c r="Q279" i="1" l="1"/>
  <c r="Q353" i="1"/>
  <c r="Q278" i="1"/>
  <c r="J388" i="1"/>
  <c r="O388" i="1"/>
  <c r="P388" i="1"/>
  <c r="Y388" i="1"/>
  <c r="Q388" i="1" l="1"/>
  <c r="J293" i="1"/>
  <c r="O293" i="1"/>
  <c r="P293" i="1"/>
  <c r="Y293" i="1"/>
  <c r="Q293" i="1" l="1"/>
  <c r="J199" i="1"/>
  <c r="O199" i="1"/>
  <c r="P199" i="1"/>
  <c r="Y199" i="1"/>
  <c r="J305" i="1"/>
  <c r="O305" i="1"/>
  <c r="P305" i="1"/>
  <c r="Y305" i="1"/>
  <c r="J300" i="1"/>
  <c r="O300" i="1"/>
  <c r="P300" i="1"/>
  <c r="Y300" i="1"/>
  <c r="J135" i="1"/>
  <c r="O135" i="1"/>
  <c r="P135" i="1"/>
  <c r="Y135" i="1"/>
  <c r="J397" i="1"/>
  <c r="O397" i="1"/>
  <c r="P397" i="1"/>
  <c r="Q397" i="1" s="1"/>
  <c r="Y397" i="1"/>
  <c r="J574" i="1"/>
  <c r="O574" i="1"/>
  <c r="P574" i="1"/>
  <c r="Y574" i="1"/>
  <c r="J575" i="1"/>
  <c r="J576" i="1"/>
  <c r="O575" i="1"/>
  <c r="O576" i="1"/>
  <c r="P575" i="1"/>
  <c r="P576" i="1"/>
  <c r="Y575" i="1"/>
  <c r="Y576" i="1"/>
  <c r="J578" i="1"/>
  <c r="O578" i="1"/>
  <c r="P578" i="1"/>
  <c r="Y578" i="1"/>
  <c r="J577" i="1"/>
  <c r="O577" i="1"/>
  <c r="P577" i="1"/>
  <c r="Y577" i="1"/>
  <c r="J387" i="1"/>
  <c r="O387" i="1"/>
  <c r="P387" i="1"/>
  <c r="Y387" i="1"/>
  <c r="J257" i="1"/>
  <c r="O257" i="1"/>
  <c r="P257" i="1"/>
  <c r="Y257" i="1"/>
  <c r="J91" i="1"/>
  <c r="O91" i="1"/>
  <c r="P91" i="1"/>
  <c r="Y91" i="1"/>
  <c r="J285" i="1"/>
  <c r="O285" i="1"/>
  <c r="P285" i="1"/>
  <c r="Y285" i="1"/>
  <c r="J348" i="1"/>
  <c r="O348" i="1"/>
  <c r="P348" i="1"/>
  <c r="Y348" i="1"/>
  <c r="Q574" i="1" l="1"/>
  <c r="Q135" i="1"/>
  <c r="Q300" i="1"/>
  <c r="Q305" i="1"/>
  <c r="Q199" i="1"/>
  <c r="Q348" i="1"/>
  <c r="Q91" i="1"/>
  <c r="Q387" i="1"/>
  <c r="Q575" i="1"/>
  <c r="Q576" i="1"/>
  <c r="Q257" i="1"/>
  <c r="Q577" i="1"/>
  <c r="Q578" i="1"/>
  <c r="Q285" i="1"/>
  <c r="J288" i="1"/>
  <c r="O288" i="1"/>
  <c r="P288" i="1"/>
  <c r="Y288" i="1"/>
  <c r="J127" i="1"/>
  <c r="O127" i="1"/>
  <c r="P127" i="1"/>
  <c r="Y127" i="1"/>
  <c r="J287" i="1"/>
  <c r="O287" i="1"/>
  <c r="P287" i="1"/>
  <c r="Y287" i="1"/>
  <c r="Q288" i="1" l="1"/>
  <c r="Q287" i="1"/>
  <c r="Q127" i="1"/>
  <c r="J581" i="1"/>
  <c r="O581" i="1"/>
  <c r="P581" i="1"/>
  <c r="Y581" i="1"/>
  <c r="P289" i="1"/>
  <c r="O289" i="1"/>
  <c r="J289" i="1"/>
  <c r="Y289" i="1"/>
  <c r="J290" i="1"/>
  <c r="O290" i="1"/>
  <c r="P290" i="1"/>
  <c r="Y290" i="1"/>
  <c r="J302" i="1"/>
  <c r="O302" i="1"/>
  <c r="P302" i="1"/>
  <c r="Y302" i="1"/>
  <c r="J487" i="1"/>
  <c r="O487" i="1"/>
  <c r="P487" i="1"/>
  <c r="Y487" i="1"/>
  <c r="J190" i="1"/>
  <c r="O190" i="1"/>
  <c r="P190" i="1"/>
  <c r="Y190" i="1"/>
  <c r="J191" i="1"/>
  <c r="O191" i="1"/>
  <c r="P191" i="1"/>
  <c r="Y191" i="1"/>
  <c r="J421" i="1"/>
  <c r="O421" i="1"/>
  <c r="P421" i="1"/>
  <c r="Y421" i="1"/>
  <c r="Q289" i="1" l="1"/>
  <c r="Q421" i="1"/>
  <c r="Q191" i="1"/>
  <c r="Q190" i="1"/>
  <c r="Q290" i="1"/>
  <c r="Q581" i="1"/>
  <c r="Q302" i="1"/>
  <c r="Q487" i="1"/>
  <c r="J86" i="1"/>
  <c r="O86" i="1"/>
  <c r="P86" i="1"/>
  <c r="Y86" i="1"/>
  <c r="J437" i="1"/>
  <c r="O437" i="1"/>
  <c r="P437" i="1"/>
  <c r="Y437" i="1"/>
  <c r="J271" i="1"/>
  <c r="O271" i="1"/>
  <c r="P271" i="1"/>
  <c r="Y271" i="1"/>
  <c r="J101" i="1"/>
  <c r="O101" i="1"/>
  <c r="P101" i="1"/>
  <c r="Y101" i="1"/>
  <c r="J368" i="1"/>
  <c r="O368" i="1"/>
  <c r="P368" i="1"/>
  <c r="Y368" i="1"/>
  <c r="J273" i="1"/>
  <c r="O273" i="1"/>
  <c r="P273" i="1"/>
  <c r="Y273" i="1"/>
  <c r="J274" i="1"/>
  <c r="O274" i="1"/>
  <c r="P274" i="1"/>
  <c r="Y274" i="1"/>
  <c r="J272" i="1"/>
  <c r="O272" i="1"/>
  <c r="P272" i="1"/>
  <c r="Q272" i="1" s="1"/>
  <c r="Y272" i="1"/>
  <c r="J17" i="1"/>
  <c r="O17" i="1"/>
  <c r="P17" i="1"/>
  <c r="Q17" i="1" s="1"/>
  <c r="Y17" i="1"/>
  <c r="J188" i="1"/>
  <c r="O188" i="1"/>
  <c r="P188" i="1"/>
  <c r="Y188" i="1"/>
  <c r="J282" i="1"/>
  <c r="O282" i="1"/>
  <c r="P282" i="1"/>
  <c r="Y282" i="1"/>
  <c r="J291" i="1"/>
  <c r="O291" i="1"/>
  <c r="P291" i="1"/>
  <c r="Y291" i="1"/>
  <c r="J19" i="1"/>
  <c r="O19" i="1"/>
  <c r="P19" i="1"/>
  <c r="Y19" i="1"/>
  <c r="J138" i="1"/>
  <c r="O138" i="1"/>
  <c r="P138" i="1"/>
  <c r="Y138" i="1"/>
  <c r="J192" i="1"/>
  <c r="O192" i="1"/>
  <c r="P192" i="1"/>
  <c r="Y192" i="1"/>
  <c r="Q274" i="1" l="1"/>
  <c r="Q188" i="1"/>
  <c r="Q273" i="1"/>
  <c r="Q368" i="1"/>
  <c r="Q101" i="1"/>
  <c r="Q437" i="1"/>
  <c r="Q86" i="1"/>
  <c r="Q271" i="1"/>
  <c r="Q192" i="1"/>
  <c r="Q138" i="1"/>
  <c r="Q291" i="1"/>
  <c r="Q282" i="1"/>
  <c r="Q19" i="1"/>
  <c r="P343" i="1"/>
  <c r="O343" i="1"/>
  <c r="J343" i="1"/>
  <c r="Y343" i="1"/>
  <c r="J465" i="1"/>
  <c r="O465" i="1"/>
  <c r="P465" i="1"/>
  <c r="Y465" i="1"/>
  <c r="J275" i="1"/>
  <c r="O275" i="1"/>
  <c r="P275" i="1"/>
  <c r="Y275" i="1"/>
  <c r="Q275" i="1" l="1"/>
  <c r="Q465" i="1"/>
  <c r="Q343" i="1"/>
  <c r="J310" i="1"/>
  <c r="O310" i="1"/>
  <c r="P310" i="1"/>
  <c r="Y310" i="1"/>
  <c r="Q310" i="1" l="1"/>
  <c r="J151" i="1"/>
  <c r="O151" i="1"/>
  <c r="P151" i="1"/>
  <c r="Y151" i="1"/>
  <c r="Q151" i="1" l="1"/>
  <c r="J96" i="1"/>
  <c r="O96" i="1"/>
  <c r="P96" i="1"/>
  <c r="Y96" i="1"/>
  <c r="J218" i="1"/>
  <c r="O218" i="1"/>
  <c r="P218" i="1"/>
  <c r="Y218" i="1"/>
  <c r="Q218" i="1" l="1"/>
  <c r="Q96" i="1"/>
  <c r="J87" i="1"/>
  <c r="O87" i="1"/>
  <c r="P87" i="1"/>
  <c r="Y87" i="1"/>
  <c r="J252" i="1"/>
  <c r="O252" i="1"/>
  <c r="P252" i="1"/>
  <c r="Y252" i="1"/>
  <c r="J251" i="1"/>
  <c r="O251" i="1"/>
  <c r="P251" i="1"/>
  <c r="Y251" i="1"/>
  <c r="J253" i="1"/>
  <c r="O253" i="1"/>
  <c r="P253" i="1"/>
  <c r="Y253" i="1"/>
  <c r="Q253" i="1" l="1"/>
  <c r="Q251" i="1"/>
  <c r="Q252" i="1"/>
  <c r="Q87" i="1"/>
  <c r="J589" i="1"/>
  <c r="O589" i="1"/>
  <c r="P589" i="1"/>
  <c r="Y589" i="1"/>
  <c r="J573" i="1"/>
  <c r="O573" i="1"/>
  <c r="P573" i="1"/>
  <c r="Y573" i="1"/>
  <c r="J572" i="1"/>
  <c r="O572" i="1"/>
  <c r="P572" i="1"/>
  <c r="Y572" i="1"/>
  <c r="J15" i="1"/>
  <c r="O15" i="1"/>
  <c r="P15" i="1"/>
  <c r="Y15" i="1"/>
  <c r="J280" i="1"/>
  <c r="O280" i="1"/>
  <c r="P280" i="1"/>
  <c r="Y280" i="1"/>
  <c r="J261" i="1"/>
  <c r="O261" i="1"/>
  <c r="P261" i="1"/>
  <c r="Y261" i="1"/>
  <c r="J200" i="1"/>
  <c r="O200" i="1"/>
  <c r="P200" i="1"/>
  <c r="Y200" i="1"/>
  <c r="Q573" i="1" l="1"/>
  <c r="Q589" i="1"/>
  <c r="Q261" i="1"/>
  <c r="Q15" i="1"/>
  <c r="Q572" i="1"/>
  <c r="Q280" i="1"/>
  <c r="Q200" i="1"/>
  <c r="J540" i="1"/>
  <c r="O540" i="1"/>
  <c r="P540" i="1"/>
  <c r="Y540" i="1"/>
  <c r="J90" i="1"/>
  <c r="O90" i="1"/>
  <c r="P90" i="1"/>
  <c r="Y90" i="1"/>
  <c r="J89" i="1"/>
  <c r="O89" i="1"/>
  <c r="P89" i="1"/>
  <c r="Y89" i="1"/>
  <c r="J329" i="1"/>
  <c r="O329" i="1"/>
  <c r="P329" i="1"/>
  <c r="Y329" i="1"/>
  <c r="J590" i="1"/>
  <c r="O590" i="1"/>
  <c r="P590" i="1"/>
  <c r="Y590" i="1"/>
  <c r="Q90" i="1" l="1"/>
  <c r="Q590" i="1"/>
  <c r="Q89" i="1"/>
  <c r="Q540" i="1"/>
  <c r="Q329" i="1"/>
  <c r="J119" i="1"/>
  <c r="O119" i="1"/>
  <c r="P119" i="1"/>
  <c r="Y119" i="1"/>
  <c r="J372" i="1"/>
  <c r="O372" i="1"/>
  <c r="P372" i="1"/>
  <c r="Y372" i="1"/>
  <c r="J126" i="1"/>
  <c r="O126" i="1"/>
  <c r="P126" i="1"/>
  <c r="Y126" i="1"/>
  <c r="J283" i="1"/>
  <c r="O283" i="1"/>
  <c r="P283" i="1"/>
  <c r="Y283" i="1"/>
  <c r="J176" i="1"/>
  <c r="O176" i="1"/>
  <c r="P176" i="1"/>
  <c r="Y176" i="1"/>
  <c r="J145" i="1"/>
  <c r="O145" i="1"/>
  <c r="P145" i="1"/>
  <c r="Y145" i="1"/>
  <c r="J320" i="1"/>
  <c r="O320" i="1"/>
  <c r="P320" i="1"/>
  <c r="Y320" i="1"/>
  <c r="J395" i="1"/>
  <c r="O395" i="1"/>
  <c r="P395" i="1"/>
  <c r="Y395" i="1"/>
  <c r="J281" i="1"/>
  <c r="O281" i="1"/>
  <c r="P281" i="1"/>
  <c r="Y281" i="1"/>
  <c r="Q126" i="1" l="1"/>
  <c r="Q176" i="1"/>
  <c r="Q283" i="1"/>
  <c r="Q372" i="1"/>
  <c r="Q119" i="1"/>
  <c r="Q320" i="1"/>
  <c r="Q145" i="1"/>
  <c r="Q395" i="1"/>
  <c r="Q281" i="1"/>
  <c r="J99" i="1"/>
  <c r="O99" i="1"/>
  <c r="P99" i="1"/>
  <c r="Q99" i="1" s="1"/>
  <c r="Y99" i="1"/>
  <c r="J64" i="1"/>
  <c r="O64" i="1"/>
  <c r="P64" i="1"/>
  <c r="Y64" i="1"/>
  <c r="Q64" i="1" l="1"/>
  <c r="J62" i="1"/>
  <c r="O62" i="1"/>
  <c r="P62" i="1"/>
  <c r="Y62" i="1"/>
  <c r="J147" i="1"/>
  <c r="O147" i="1"/>
  <c r="P147" i="1"/>
  <c r="Y147" i="1"/>
  <c r="J146" i="1"/>
  <c r="O146" i="1"/>
  <c r="P146" i="1"/>
  <c r="Y146" i="1"/>
  <c r="Q147" i="1" l="1"/>
  <c r="Q62" i="1"/>
  <c r="Q146" i="1"/>
  <c r="J88" i="1"/>
  <c r="O88" i="1"/>
  <c r="P88" i="1"/>
  <c r="Y88" i="1"/>
  <c r="Q88" i="1" l="1"/>
  <c r="J396" i="1"/>
  <c r="O396" i="1"/>
  <c r="P396" i="1"/>
  <c r="Y396" i="1"/>
  <c r="Q396" i="1" l="1"/>
  <c r="J438" i="1"/>
  <c r="O438" i="1"/>
  <c r="P438" i="1"/>
  <c r="Y438" i="1"/>
  <c r="Q438" i="1" l="1"/>
  <c r="J344" i="1"/>
  <c r="O344" i="1"/>
  <c r="P344" i="1"/>
  <c r="Y344" i="1"/>
  <c r="J277" i="1"/>
  <c r="O277" i="1"/>
  <c r="P277" i="1"/>
  <c r="Y277" i="1"/>
  <c r="J596" i="1"/>
  <c r="Y596" i="1"/>
  <c r="Q277" i="1" l="1"/>
  <c r="Q344" i="1"/>
  <c r="J528" i="1"/>
  <c r="O528" i="1"/>
  <c r="P528" i="1"/>
  <c r="Y528" i="1"/>
  <c r="Q528" i="1" l="1"/>
  <c r="J286" i="1"/>
  <c r="O286" i="1"/>
  <c r="P286" i="1"/>
  <c r="Y286" i="1"/>
  <c r="Q286" i="1" l="1"/>
  <c r="J347" i="1"/>
  <c r="O347" i="1"/>
  <c r="P347" i="1"/>
  <c r="Y347" i="1"/>
  <c r="Q347" i="1" l="1"/>
  <c r="J443" i="1"/>
  <c r="O443" i="1"/>
  <c r="P443" i="1"/>
  <c r="Y443" i="1"/>
  <c r="J442" i="1"/>
  <c r="O442" i="1"/>
  <c r="P442" i="1"/>
  <c r="Y442" i="1"/>
  <c r="J579" i="1"/>
  <c r="O579" i="1"/>
  <c r="P579" i="1"/>
  <c r="Y579" i="1"/>
  <c r="Q579" i="1" l="1"/>
  <c r="Q442" i="1"/>
  <c r="Q443" i="1"/>
  <c r="J284" i="1"/>
  <c r="O284" i="1"/>
  <c r="P284" i="1"/>
  <c r="Y284" i="1"/>
  <c r="J94" i="1"/>
  <c r="O94" i="1"/>
  <c r="P94" i="1"/>
  <c r="Y94" i="1"/>
  <c r="J354" i="1"/>
  <c r="O354" i="1"/>
  <c r="P354" i="1"/>
  <c r="Y354" i="1"/>
  <c r="J95" i="1"/>
  <c r="O95" i="1"/>
  <c r="P95" i="1"/>
  <c r="Y95" i="1"/>
  <c r="Q354" i="1" l="1"/>
  <c r="Q284" i="1"/>
  <c r="Q94" i="1"/>
  <c r="Q95" i="1"/>
  <c r="J104" i="1"/>
  <c r="O104" i="1"/>
  <c r="P104" i="1"/>
  <c r="Y104" i="1"/>
  <c r="J189" i="1"/>
  <c r="O189" i="1"/>
  <c r="P189" i="1"/>
  <c r="Y189" i="1"/>
  <c r="J531" i="1"/>
  <c r="O531" i="1"/>
  <c r="P531" i="1"/>
  <c r="Y531" i="1"/>
  <c r="Q104" i="1" l="1"/>
  <c r="Q189" i="1"/>
  <c r="Q531" i="1"/>
  <c r="J85" i="1"/>
  <c r="O85" i="1"/>
  <c r="P85" i="1"/>
  <c r="Y85" i="1"/>
  <c r="J84" i="1"/>
  <c r="O84" i="1"/>
  <c r="P84" i="1"/>
  <c r="Y84" i="1"/>
  <c r="J83" i="1"/>
  <c r="O83" i="1"/>
  <c r="P83" i="1"/>
  <c r="Y83" i="1"/>
  <c r="J102" i="1"/>
  <c r="O102" i="1"/>
  <c r="P102" i="1"/>
  <c r="Y102" i="1"/>
  <c r="J66" i="1"/>
  <c r="O66" i="1"/>
  <c r="P66" i="1"/>
  <c r="Y66" i="1"/>
  <c r="J18" i="1"/>
  <c r="O18" i="1"/>
  <c r="P18" i="1"/>
  <c r="Y18" i="1"/>
  <c r="Q83" i="1" l="1"/>
  <c r="Q84" i="1"/>
  <c r="Q85" i="1"/>
  <c r="Q18" i="1"/>
  <c r="Q66" i="1"/>
  <c r="Q102" i="1"/>
  <c r="J23" i="1"/>
  <c r="O23" i="1"/>
  <c r="P23" i="1"/>
  <c r="Y23" i="1"/>
  <c r="Q23" i="1" l="1"/>
  <c r="J259" i="1"/>
  <c r="O259" i="1"/>
  <c r="P259" i="1"/>
  <c r="Y259" i="1"/>
  <c r="J69" i="1"/>
  <c r="O69" i="1"/>
  <c r="P69" i="1"/>
  <c r="Y69" i="1"/>
  <c r="J267" i="1"/>
  <c r="O267" i="1"/>
  <c r="P267" i="1"/>
  <c r="Y267" i="1"/>
  <c r="J398" i="1"/>
  <c r="O398" i="1"/>
  <c r="P398" i="1"/>
  <c r="Y398" i="1"/>
  <c r="Q267" i="1" l="1"/>
  <c r="Q398" i="1"/>
  <c r="Q69" i="1"/>
  <c r="Q259" i="1"/>
  <c r="J530" i="1"/>
  <c r="O530" i="1"/>
  <c r="P530" i="1"/>
  <c r="Y530" i="1"/>
  <c r="J63" i="1"/>
  <c r="O63" i="1"/>
  <c r="P63" i="1"/>
  <c r="Y63" i="1"/>
  <c r="Q530" i="1" l="1"/>
  <c r="Q63" i="1"/>
  <c r="J526" i="1"/>
  <c r="O526" i="1"/>
  <c r="P526" i="1"/>
  <c r="Y526" i="1"/>
  <c r="J80" i="1"/>
  <c r="O80" i="1"/>
  <c r="P80" i="1"/>
  <c r="Y80" i="1"/>
  <c r="J65" i="1"/>
  <c r="O65" i="1"/>
  <c r="P65" i="1"/>
  <c r="Y65" i="1"/>
  <c r="Q526" i="1" l="1"/>
  <c r="Q80" i="1"/>
  <c r="Q65" i="1"/>
  <c r="J9" i="1"/>
  <c r="O9" i="1"/>
  <c r="P9" i="1"/>
  <c r="Y9" i="1"/>
  <c r="J376" i="1"/>
  <c r="O376" i="1"/>
  <c r="P376" i="1"/>
  <c r="Y376" i="1"/>
  <c r="Q376" i="1" l="1"/>
  <c r="Q9" i="1"/>
  <c r="J244" i="1"/>
  <c r="O244" i="1"/>
  <c r="P244" i="1"/>
  <c r="Y244" i="1"/>
  <c r="Q244" i="1" l="1"/>
  <c r="J170" i="1"/>
  <c r="O170" i="1"/>
  <c r="P170" i="1"/>
  <c r="Y170" i="1"/>
  <c r="J59" i="1"/>
  <c r="O59" i="1"/>
  <c r="P59" i="1"/>
  <c r="Y59" i="1"/>
  <c r="J79" i="1"/>
  <c r="O79" i="1"/>
  <c r="P79" i="1"/>
  <c r="Y79" i="1"/>
  <c r="Q170" i="1" l="1"/>
  <c r="Q59" i="1"/>
  <c r="Q79" i="1"/>
  <c r="J384" i="1"/>
  <c r="O384" i="1"/>
  <c r="P384" i="1"/>
  <c r="Y384" i="1"/>
  <c r="J164" i="1"/>
  <c r="O164" i="1"/>
  <c r="P164" i="1"/>
  <c r="Y164" i="1"/>
  <c r="J163" i="1"/>
  <c r="O163" i="1"/>
  <c r="P163" i="1"/>
  <c r="Y163" i="1"/>
  <c r="J471" i="1"/>
  <c r="O471" i="1"/>
  <c r="P471" i="1"/>
  <c r="Y471" i="1"/>
  <c r="J472" i="1"/>
  <c r="O472" i="1"/>
  <c r="P472" i="1"/>
  <c r="Y472" i="1"/>
  <c r="Q471" i="1" l="1"/>
  <c r="Q472" i="1"/>
  <c r="Q164" i="1"/>
  <c r="Q384" i="1"/>
  <c r="Q163" i="1"/>
  <c r="J82" i="1"/>
  <c r="O82" i="1"/>
  <c r="P82" i="1"/>
  <c r="Y82" i="1"/>
  <c r="J256" i="1"/>
  <c r="O256" i="1"/>
  <c r="P256" i="1"/>
  <c r="Y256" i="1"/>
  <c r="Q256" i="1" l="1"/>
  <c r="Q82" i="1"/>
  <c r="J81" i="1"/>
  <c r="O81" i="1"/>
  <c r="P81" i="1"/>
  <c r="Y81" i="1"/>
  <c r="J266" i="1"/>
  <c r="O266" i="1"/>
  <c r="P266" i="1"/>
  <c r="Y266" i="1"/>
  <c r="Q266" i="1" l="1"/>
  <c r="Q81" i="1"/>
  <c r="J479" i="1" l="1"/>
  <c r="O479" i="1"/>
  <c r="P479" i="1"/>
  <c r="Y479" i="1"/>
  <c r="J239" i="1"/>
  <c r="O239" i="1"/>
  <c r="P239" i="1"/>
  <c r="Y239" i="1"/>
  <c r="J78" i="1"/>
  <c r="O78" i="1"/>
  <c r="P78" i="1"/>
  <c r="Y78" i="1"/>
  <c r="J77" i="1"/>
  <c r="O77" i="1"/>
  <c r="P77" i="1"/>
  <c r="Y77" i="1"/>
  <c r="J254" i="1"/>
  <c r="O254" i="1"/>
  <c r="P254" i="1"/>
  <c r="Y254" i="1"/>
  <c r="J381" i="1"/>
  <c r="O381" i="1"/>
  <c r="P381" i="1"/>
  <c r="Y381" i="1"/>
  <c r="J380" i="1"/>
  <c r="O380" i="1"/>
  <c r="P380" i="1"/>
  <c r="Y380" i="1"/>
  <c r="Q380" i="1" l="1"/>
  <c r="Q479" i="1"/>
  <c r="Q239" i="1"/>
  <c r="Q77" i="1"/>
  <c r="Q78" i="1"/>
  <c r="Q254" i="1"/>
  <c r="Q381" i="1"/>
  <c r="J406" i="1"/>
  <c r="O406" i="1"/>
  <c r="P406" i="1"/>
  <c r="Y406" i="1"/>
  <c r="J255" i="1"/>
  <c r="O255" i="1"/>
  <c r="P255" i="1"/>
  <c r="Y255" i="1"/>
  <c r="J73" i="1"/>
  <c r="O73" i="1"/>
  <c r="P73" i="1"/>
  <c r="Y73" i="1"/>
  <c r="J262" i="1"/>
  <c r="O262" i="1"/>
  <c r="P262" i="1"/>
  <c r="Y262" i="1"/>
  <c r="Q73" i="1" l="1"/>
  <c r="Q406" i="1"/>
  <c r="Q255" i="1"/>
  <c r="Q262" i="1"/>
  <c r="J265" i="1"/>
  <c r="O265" i="1"/>
  <c r="P265" i="1"/>
  <c r="Y265" i="1"/>
  <c r="J58" i="1"/>
  <c r="O58" i="1"/>
  <c r="P58" i="1"/>
  <c r="Y58" i="1"/>
  <c r="J566" i="1"/>
  <c r="O566" i="1"/>
  <c r="P566" i="1"/>
  <c r="Y566" i="1"/>
  <c r="Q566" i="1" l="1"/>
  <c r="Q58" i="1"/>
  <c r="Q265" i="1"/>
  <c r="J50" i="1"/>
  <c r="O50" i="1"/>
  <c r="P50" i="1"/>
  <c r="Y50" i="1"/>
  <c r="J258" i="1"/>
  <c r="O258" i="1"/>
  <c r="P258" i="1"/>
  <c r="Y258" i="1"/>
  <c r="Q258" i="1" l="1"/>
  <c r="Q50" i="1"/>
  <c r="J586" i="1"/>
  <c r="O586" i="1"/>
  <c r="P586" i="1"/>
  <c r="Y586" i="1"/>
  <c r="J379" i="1"/>
  <c r="O379" i="1"/>
  <c r="P379" i="1"/>
  <c r="Y379" i="1"/>
  <c r="J141" i="1"/>
  <c r="O141" i="1"/>
  <c r="P141" i="1"/>
  <c r="Y141" i="1"/>
  <c r="Q379" i="1" l="1"/>
  <c r="Q586" i="1"/>
  <c r="Q141" i="1"/>
  <c r="J144" i="1" l="1"/>
  <c r="O144" i="1"/>
  <c r="P144" i="1"/>
  <c r="Y144" i="1"/>
  <c r="J143" i="1"/>
  <c r="O143" i="1"/>
  <c r="P143" i="1"/>
  <c r="Y143" i="1"/>
  <c r="J142" i="1"/>
  <c r="O142" i="1"/>
  <c r="P142" i="1"/>
  <c r="Y142" i="1"/>
  <c r="J386" i="1"/>
  <c r="O386" i="1"/>
  <c r="P386" i="1"/>
  <c r="Y386" i="1"/>
  <c r="J418" i="1"/>
  <c r="O418" i="1"/>
  <c r="P418" i="1"/>
  <c r="Y418" i="1"/>
  <c r="J306" i="1"/>
  <c r="O306" i="1"/>
  <c r="P306" i="1"/>
  <c r="Y306" i="1"/>
  <c r="J304" i="1"/>
  <c r="O304" i="1"/>
  <c r="P304" i="1"/>
  <c r="Y304" i="1"/>
  <c r="Q142" i="1" l="1"/>
  <c r="Q143" i="1"/>
  <c r="Q144" i="1"/>
  <c r="Q386" i="1"/>
  <c r="Q306" i="1"/>
  <c r="Q418" i="1"/>
  <c r="Q304" i="1"/>
  <c r="J382" i="1"/>
  <c r="O382" i="1"/>
  <c r="P382" i="1"/>
  <c r="Y382" i="1"/>
  <c r="Q382" i="1" l="1"/>
  <c r="J139" i="1" l="1"/>
  <c r="O139" i="1"/>
  <c r="P139" i="1"/>
  <c r="Y139" i="1"/>
  <c r="J140" i="1"/>
  <c r="O140" i="1"/>
  <c r="P140" i="1"/>
  <c r="Y140" i="1"/>
  <c r="Q139" i="1" l="1"/>
  <c r="Q140" i="1"/>
  <c r="O33" i="1"/>
  <c r="P33" i="1"/>
  <c r="J33" i="1"/>
  <c r="Y33" i="1"/>
  <c r="J32" i="1"/>
  <c r="O32" i="1"/>
  <c r="P32" i="1"/>
  <c r="Y32" i="1"/>
  <c r="J441" i="1"/>
  <c r="O441" i="1"/>
  <c r="P441" i="1"/>
  <c r="Y441" i="1"/>
  <c r="J433" i="1"/>
  <c r="O433" i="1"/>
  <c r="P433" i="1"/>
  <c r="Y433" i="1"/>
  <c r="J518" i="1"/>
  <c r="O518" i="1"/>
  <c r="P518" i="1"/>
  <c r="Y518" i="1"/>
  <c r="J129" i="1"/>
  <c r="O129" i="1"/>
  <c r="P129" i="1"/>
  <c r="Y129" i="1"/>
  <c r="J335" i="1"/>
  <c r="O335" i="1"/>
  <c r="P335" i="1"/>
  <c r="Y335" i="1"/>
  <c r="J48" i="1"/>
  <c r="O48" i="1"/>
  <c r="P48" i="1"/>
  <c r="Y48" i="1"/>
  <c r="J51" i="1"/>
  <c r="O51" i="1"/>
  <c r="P51" i="1"/>
  <c r="Y51" i="1"/>
  <c r="J52" i="1"/>
  <c r="O52" i="1"/>
  <c r="P52" i="1"/>
  <c r="Y52" i="1"/>
  <c r="J128" i="1"/>
  <c r="O128" i="1"/>
  <c r="P128" i="1"/>
  <c r="Y128" i="1"/>
  <c r="J378" i="1"/>
  <c r="O378" i="1"/>
  <c r="P378" i="1"/>
  <c r="Y378" i="1"/>
  <c r="Q33" i="1" l="1"/>
  <c r="Q32" i="1"/>
  <c r="Q433" i="1"/>
  <c r="Q441" i="1"/>
  <c r="Q518" i="1"/>
  <c r="Q129" i="1"/>
  <c r="Q378" i="1"/>
  <c r="Q335" i="1"/>
  <c r="Q128" i="1"/>
  <c r="Q51" i="1"/>
  <c r="Q52" i="1"/>
  <c r="Q48" i="1"/>
  <c r="J584" i="1"/>
  <c r="O584" i="1"/>
  <c r="P584" i="1"/>
  <c r="Y584" i="1"/>
  <c r="J583" i="1"/>
  <c r="O583" i="1"/>
  <c r="P583" i="1"/>
  <c r="Y583" i="1"/>
  <c r="J74" i="1"/>
  <c r="O74" i="1"/>
  <c r="P74" i="1"/>
  <c r="Y74" i="1"/>
  <c r="J377" i="1"/>
  <c r="O377" i="1"/>
  <c r="P377" i="1"/>
  <c r="Y377" i="1"/>
  <c r="J76" i="1"/>
  <c r="O76" i="1"/>
  <c r="P76" i="1"/>
  <c r="Y76" i="1"/>
  <c r="J243" i="1"/>
  <c r="O243" i="1"/>
  <c r="P243" i="1"/>
  <c r="Y243" i="1"/>
  <c r="J250" i="1"/>
  <c r="O250" i="1"/>
  <c r="P250" i="1"/>
  <c r="Y250" i="1"/>
  <c r="J198" i="1"/>
  <c r="O198" i="1"/>
  <c r="P198" i="1"/>
  <c r="Y198" i="1"/>
  <c r="Q583" i="1" l="1"/>
  <c r="Q584" i="1"/>
  <c r="Q74" i="1"/>
  <c r="Q377" i="1"/>
  <c r="Q76" i="1"/>
  <c r="Q243" i="1"/>
  <c r="Q198" i="1"/>
  <c r="Q250" i="1"/>
  <c r="J345" i="1"/>
  <c r="O345" i="1"/>
  <c r="P345" i="1"/>
  <c r="Y345" i="1"/>
  <c r="J49" i="1"/>
  <c r="O49" i="1"/>
  <c r="P49" i="1"/>
  <c r="Y49" i="1"/>
  <c r="Q345" i="1" l="1"/>
  <c r="Q49" i="1"/>
  <c r="J444" i="1"/>
  <c r="O444" i="1"/>
  <c r="P444" i="1"/>
  <c r="Y444" i="1"/>
  <c r="J569" i="1"/>
  <c r="O569" i="1"/>
  <c r="P569" i="1"/>
  <c r="Y569" i="1"/>
  <c r="J427" i="1"/>
  <c r="O427" i="1"/>
  <c r="P427" i="1"/>
  <c r="Y427" i="1"/>
  <c r="J169" i="1"/>
  <c r="O169" i="1"/>
  <c r="P169" i="1"/>
  <c r="Y169" i="1"/>
  <c r="Q444" i="1" l="1"/>
  <c r="Q569" i="1"/>
  <c r="Q427" i="1"/>
  <c r="Q169" i="1"/>
  <c r="J514" i="1"/>
  <c r="O514" i="1"/>
  <c r="P514" i="1"/>
  <c r="Y514" i="1"/>
  <c r="J299" i="1"/>
  <c r="O299" i="1"/>
  <c r="P299" i="1"/>
  <c r="Y299" i="1"/>
  <c r="J298" i="1"/>
  <c r="O298" i="1"/>
  <c r="P298" i="1"/>
  <c r="Y298" i="1"/>
  <c r="J297" i="1"/>
  <c r="O297" i="1"/>
  <c r="P297" i="1"/>
  <c r="Y297" i="1"/>
  <c r="J296" i="1"/>
  <c r="O296" i="1"/>
  <c r="P296" i="1"/>
  <c r="Y296" i="1"/>
  <c r="J594" i="1"/>
  <c r="O594" i="1"/>
  <c r="P594" i="1"/>
  <c r="Y594" i="1"/>
  <c r="J593" i="1"/>
  <c r="O593" i="1"/>
  <c r="P593" i="1"/>
  <c r="Y593" i="1"/>
  <c r="J592" i="1"/>
  <c r="O592" i="1"/>
  <c r="P592" i="1"/>
  <c r="Y592" i="1"/>
  <c r="Q297" i="1" l="1"/>
  <c r="Q514" i="1"/>
  <c r="Q592" i="1"/>
  <c r="Q593" i="1"/>
  <c r="Q298" i="1"/>
  <c r="Q299" i="1"/>
  <c r="Q296" i="1"/>
  <c r="Q594" i="1"/>
  <c r="J515" i="1" l="1"/>
  <c r="O515" i="1"/>
  <c r="P515" i="1"/>
  <c r="Y515" i="1"/>
  <c r="J349" i="1"/>
  <c r="O349" i="1"/>
  <c r="P349" i="1"/>
  <c r="Y349" i="1"/>
  <c r="Q515" i="1" l="1"/>
  <c r="Q349" i="1"/>
  <c r="J504" i="1" l="1"/>
  <c r="O504" i="1"/>
  <c r="P504" i="1"/>
  <c r="Y504" i="1"/>
  <c r="Q504" i="1" l="1"/>
  <c r="J295" i="1"/>
  <c r="O295" i="1"/>
  <c r="P295" i="1"/>
  <c r="Y295" i="1"/>
  <c r="Q295" i="1" l="1"/>
  <c r="O567" i="1" l="1"/>
  <c r="P567" i="1"/>
  <c r="Y567" i="1"/>
  <c r="Q567" i="1" l="1"/>
  <c r="J560" i="1"/>
  <c r="O560" i="1"/>
  <c r="P560" i="1"/>
  <c r="Y560" i="1"/>
  <c r="J533" i="1"/>
  <c r="O533" i="1"/>
  <c r="P533" i="1"/>
  <c r="Y533" i="1"/>
  <c r="O494" i="1"/>
  <c r="P494" i="1"/>
  <c r="Y494" i="1"/>
  <c r="Q560" i="1" l="1"/>
  <c r="Q494" i="1"/>
  <c r="Q533" i="1"/>
  <c r="J70" i="1" l="1"/>
  <c r="O70" i="1"/>
  <c r="P70" i="1"/>
  <c r="Y70" i="1"/>
  <c r="J229" i="1"/>
  <c r="O229" i="1"/>
  <c r="P229" i="1"/>
  <c r="Y229" i="1"/>
  <c r="J235" i="1"/>
  <c r="O235" i="1"/>
  <c r="P235" i="1"/>
  <c r="Y235" i="1"/>
  <c r="J234" i="1"/>
  <c r="O234" i="1"/>
  <c r="P234" i="1"/>
  <c r="Y234" i="1"/>
  <c r="J233" i="1"/>
  <c r="O233" i="1"/>
  <c r="P233" i="1"/>
  <c r="Y233" i="1"/>
  <c r="J231" i="1"/>
  <c r="O231" i="1"/>
  <c r="P231" i="1"/>
  <c r="Y231" i="1"/>
  <c r="J232" i="1"/>
  <c r="O232" i="1"/>
  <c r="P232" i="1"/>
  <c r="Y232" i="1"/>
  <c r="J230" i="1"/>
  <c r="O230" i="1"/>
  <c r="P230" i="1"/>
  <c r="Y230" i="1"/>
  <c r="Q70" i="1" l="1"/>
  <c r="Q232" i="1"/>
  <c r="Q233" i="1"/>
  <c r="Q235" i="1"/>
  <c r="Q229" i="1"/>
  <c r="Q230" i="1"/>
  <c r="Q231" i="1"/>
  <c r="Q234" i="1"/>
  <c r="J124" i="1"/>
  <c r="O124" i="1"/>
  <c r="P124" i="1"/>
  <c r="Y124" i="1"/>
  <c r="Q124" i="1" l="1"/>
  <c r="J118" i="1"/>
  <c r="O118" i="1"/>
  <c r="P118" i="1"/>
  <c r="Y118" i="1"/>
  <c r="Q118" i="1" l="1"/>
  <c r="J71" i="1"/>
  <c r="O71" i="1"/>
  <c r="P71" i="1"/>
  <c r="Y71" i="1"/>
  <c r="J201" i="1"/>
  <c r="O201" i="1"/>
  <c r="P201" i="1"/>
  <c r="Y201" i="1"/>
  <c r="J68" i="1"/>
  <c r="O68" i="1"/>
  <c r="P68" i="1"/>
  <c r="Y68" i="1"/>
  <c r="Q71" i="1" l="1"/>
  <c r="Q201" i="1"/>
  <c r="Q68" i="1"/>
  <c r="J554" i="1"/>
  <c r="O554" i="1"/>
  <c r="P554" i="1"/>
  <c r="Y554" i="1"/>
  <c r="J499" i="1"/>
  <c r="O499" i="1"/>
  <c r="P499" i="1"/>
  <c r="Y499" i="1"/>
  <c r="Q554" i="1" l="1"/>
  <c r="Q499" i="1"/>
  <c r="J488" i="1"/>
  <c r="O488" i="1"/>
  <c r="P488" i="1"/>
  <c r="Y488" i="1"/>
  <c r="J394" i="1"/>
  <c r="O394" i="1"/>
  <c r="P394" i="1"/>
  <c r="Y394" i="1"/>
  <c r="J363" i="1"/>
  <c r="O363" i="1"/>
  <c r="P363" i="1"/>
  <c r="Y363" i="1"/>
  <c r="J6" i="1"/>
  <c r="O6" i="1"/>
  <c r="P6" i="1"/>
  <c r="Y6" i="1"/>
  <c r="J556" i="1"/>
  <c r="O556" i="1"/>
  <c r="P556" i="1"/>
  <c r="Y556" i="1"/>
  <c r="J184" i="1"/>
  <c r="O184" i="1"/>
  <c r="P184" i="1"/>
  <c r="Y184" i="1"/>
  <c r="J183" i="1"/>
  <c r="O183" i="1"/>
  <c r="P183" i="1"/>
  <c r="Y183" i="1"/>
  <c r="J182" i="1"/>
  <c r="O182" i="1"/>
  <c r="P182" i="1"/>
  <c r="Y182" i="1"/>
  <c r="J477" i="1"/>
  <c r="O477" i="1"/>
  <c r="P477" i="1"/>
  <c r="Y477" i="1"/>
  <c r="J476" i="1"/>
  <c r="O476" i="1"/>
  <c r="P476" i="1"/>
  <c r="Y476" i="1"/>
  <c r="J475" i="1"/>
  <c r="O475" i="1"/>
  <c r="P475" i="1"/>
  <c r="Y475" i="1"/>
  <c r="J478" i="1"/>
  <c r="O478" i="1"/>
  <c r="P478" i="1"/>
  <c r="Y478" i="1"/>
  <c r="Q488" i="1" l="1"/>
  <c r="Q394" i="1"/>
  <c r="Q363" i="1"/>
  <c r="Q6" i="1"/>
  <c r="Q556" i="1"/>
  <c r="Q182" i="1"/>
  <c r="Q184" i="1"/>
  <c r="Q183" i="1"/>
  <c r="Q478" i="1"/>
  <c r="Q476" i="1"/>
  <c r="Q477" i="1"/>
  <c r="Q475" i="1"/>
  <c r="J375" i="1"/>
  <c r="O375" i="1"/>
  <c r="P375" i="1"/>
  <c r="Y375" i="1"/>
  <c r="J374" i="1"/>
  <c r="O374" i="1"/>
  <c r="P374" i="1"/>
  <c r="Y374" i="1"/>
  <c r="Q375" i="1" l="1"/>
  <c r="Q374" i="1"/>
  <c r="J125" i="1"/>
  <c r="O125" i="1"/>
  <c r="P125" i="1"/>
  <c r="Y125" i="1"/>
  <c r="J108" i="1"/>
  <c r="O108" i="1"/>
  <c r="P108" i="1"/>
  <c r="Y108" i="1"/>
  <c r="J109" i="1"/>
  <c r="O109" i="1"/>
  <c r="P109" i="1"/>
  <c r="Y109" i="1"/>
  <c r="J115" i="1"/>
  <c r="O115" i="1"/>
  <c r="P115" i="1"/>
  <c r="Y115" i="1"/>
  <c r="J114" i="1"/>
  <c r="O114" i="1"/>
  <c r="P114" i="1"/>
  <c r="Y114" i="1"/>
  <c r="J116" i="1"/>
  <c r="O116" i="1"/>
  <c r="P116" i="1"/>
  <c r="Y116" i="1"/>
  <c r="Q114" i="1" l="1"/>
  <c r="Q115" i="1"/>
  <c r="Q108" i="1"/>
  <c r="Q125" i="1"/>
  <c r="Q109" i="1"/>
  <c r="Q116" i="1"/>
  <c r="J481" i="1" l="1"/>
  <c r="O481" i="1"/>
  <c r="P481" i="1"/>
  <c r="Y481" i="1"/>
  <c r="Q481" i="1" l="1"/>
  <c r="J571" i="1"/>
  <c r="O571" i="1"/>
  <c r="P571" i="1"/>
  <c r="Y571" i="1"/>
  <c r="Q571" i="1" l="1"/>
  <c r="J493" i="1" l="1"/>
  <c r="O493" i="1"/>
  <c r="P493" i="1"/>
  <c r="Y493" i="1"/>
  <c r="J570" i="1"/>
  <c r="O570" i="1"/>
  <c r="P570" i="1"/>
  <c r="Y570" i="1"/>
  <c r="J502" i="1"/>
  <c r="O502" i="1"/>
  <c r="P502" i="1"/>
  <c r="Y502" i="1"/>
  <c r="J400" i="1"/>
  <c r="O400" i="1"/>
  <c r="P400" i="1"/>
  <c r="Y400" i="1"/>
  <c r="Q493" i="1" l="1"/>
  <c r="Q570" i="1"/>
  <c r="Q502" i="1"/>
  <c r="Q400" i="1"/>
  <c r="J246" i="1"/>
  <c r="O246" i="1"/>
  <c r="P246" i="1"/>
  <c r="Y246" i="1"/>
  <c r="J557" i="1"/>
  <c r="O557" i="1"/>
  <c r="P557" i="1"/>
  <c r="Y557" i="1"/>
  <c r="Q246" i="1" l="1"/>
  <c r="Q557" i="1"/>
  <c r="J12" i="1"/>
  <c r="O12" i="1"/>
  <c r="P12" i="1"/>
  <c r="Y12" i="1"/>
  <c r="J558" i="1"/>
  <c r="O558" i="1"/>
  <c r="P558" i="1"/>
  <c r="Y558" i="1"/>
  <c r="J4" i="1"/>
  <c r="O4" i="1"/>
  <c r="P4" i="1"/>
  <c r="Y4" i="1"/>
  <c r="J322" i="1"/>
  <c r="O322" i="1"/>
  <c r="P322" i="1"/>
  <c r="Y322" i="1"/>
  <c r="Q12" i="1" l="1"/>
  <c r="Q4" i="1"/>
  <c r="Q558" i="1"/>
  <c r="Q322" i="1"/>
  <c r="J180" i="1" l="1"/>
  <c r="O180" i="1"/>
  <c r="P180" i="1"/>
  <c r="Y180" i="1"/>
  <c r="J491" i="1"/>
  <c r="O491" i="1"/>
  <c r="P491" i="1"/>
  <c r="Y491" i="1"/>
  <c r="Q180" i="1" l="1"/>
  <c r="Q491" i="1"/>
  <c r="J186" i="1" l="1"/>
  <c r="O186" i="1"/>
  <c r="P186" i="1"/>
  <c r="Y186" i="1"/>
  <c r="J187" i="1"/>
  <c r="O187" i="1"/>
  <c r="P187" i="1"/>
  <c r="Y187" i="1"/>
  <c r="J181" i="1"/>
  <c r="O181" i="1"/>
  <c r="P181" i="1"/>
  <c r="Y181" i="1"/>
  <c r="J263" i="1"/>
  <c r="O263" i="1"/>
  <c r="P263" i="1"/>
  <c r="Y263" i="1"/>
  <c r="Q187" i="1" l="1"/>
  <c r="Q186" i="1"/>
  <c r="Q181" i="1"/>
  <c r="Q263" i="1"/>
  <c r="J362" i="1"/>
  <c r="O362" i="1"/>
  <c r="P362" i="1"/>
  <c r="Y362" i="1"/>
  <c r="J177" i="1"/>
  <c r="O177" i="1"/>
  <c r="P177" i="1"/>
  <c r="Y177" i="1"/>
  <c r="J559" i="1"/>
  <c r="O559" i="1"/>
  <c r="P559" i="1"/>
  <c r="Y559" i="1"/>
  <c r="J222" i="1"/>
  <c r="O222" i="1"/>
  <c r="P222" i="1"/>
  <c r="Y222" i="1"/>
  <c r="Q362" i="1" l="1"/>
  <c r="Q177" i="1"/>
  <c r="Q559" i="1"/>
  <c r="Q222" i="1"/>
  <c r="J548" i="1"/>
  <c r="O548" i="1"/>
  <c r="P548" i="1"/>
  <c r="Y548" i="1"/>
  <c r="J544" i="1"/>
  <c r="O544" i="1"/>
  <c r="P544" i="1"/>
  <c r="Y544" i="1"/>
  <c r="J545" i="1"/>
  <c r="O545" i="1"/>
  <c r="P545" i="1"/>
  <c r="Y545" i="1"/>
  <c r="J542" i="1"/>
  <c r="O542" i="1"/>
  <c r="P542" i="1"/>
  <c r="Y542" i="1"/>
  <c r="J543" i="1"/>
  <c r="O543" i="1"/>
  <c r="P543" i="1"/>
  <c r="Y543" i="1"/>
  <c r="J541" i="1"/>
  <c r="O541" i="1"/>
  <c r="P541" i="1"/>
  <c r="Y541" i="1"/>
  <c r="J550" i="1"/>
  <c r="O550" i="1"/>
  <c r="P550" i="1"/>
  <c r="Y550" i="1"/>
  <c r="J552" i="1"/>
  <c r="O552" i="1"/>
  <c r="P552" i="1"/>
  <c r="Y552" i="1"/>
  <c r="J553" i="1"/>
  <c r="O553" i="1"/>
  <c r="P553" i="1"/>
  <c r="Y553" i="1"/>
  <c r="J551" i="1"/>
  <c r="O551" i="1"/>
  <c r="P551" i="1"/>
  <c r="Y551" i="1"/>
  <c r="J549" i="1"/>
  <c r="O549" i="1"/>
  <c r="P549" i="1"/>
  <c r="Y549" i="1"/>
  <c r="J547" i="1"/>
  <c r="O547" i="1"/>
  <c r="P547" i="1"/>
  <c r="Y547" i="1"/>
  <c r="J546" i="1"/>
  <c r="O546" i="1"/>
  <c r="P546" i="1"/>
  <c r="Y546" i="1"/>
  <c r="J173" i="1"/>
  <c r="O173" i="1"/>
  <c r="P173" i="1"/>
  <c r="Y173" i="1"/>
  <c r="J161" i="1"/>
  <c r="O161" i="1"/>
  <c r="P161" i="1"/>
  <c r="Y161" i="1"/>
  <c r="J174" i="1"/>
  <c r="O174" i="1"/>
  <c r="P174" i="1"/>
  <c r="Y174" i="1"/>
  <c r="J220" i="1"/>
  <c r="O220" i="1"/>
  <c r="P220" i="1"/>
  <c r="Y220" i="1"/>
  <c r="J355" i="1"/>
  <c r="O355" i="1"/>
  <c r="P355" i="1"/>
  <c r="Y355" i="1"/>
  <c r="J470" i="1"/>
  <c r="O470" i="1"/>
  <c r="P470" i="1"/>
  <c r="Y470" i="1"/>
  <c r="Q548" i="1" l="1"/>
  <c r="Q546" i="1"/>
  <c r="Q552" i="1"/>
  <c r="Q543" i="1"/>
  <c r="Q545" i="1"/>
  <c r="Q544" i="1"/>
  <c r="Q553" i="1"/>
  <c r="Q541" i="1"/>
  <c r="Q547" i="1"/>
  <c r="Q549" i="1"/>
  <c r="Q551" i="1"/>
  <c r="Q542" i="1"/>
  <c r="Q550" i="1"/>
  <c r="Q173" i="1"/>
  <c r="Q174" i="1"/>
  <c r="Q161" i="1"/>
  <c r="Q220" i="1"/>
  <c r="Q355" i="1"/>
  <c r="Q470" i="1"/>
  <c r="J585" i="1"/>
  <c r="O585" i="1"/>
  <c r="P585" i="1"/>
  <c r="Y585" i="1"/>
  <c r="J364" i="1"/>
  <c r="O364" i="1"/>
  <c r="P364" i="1"/>
  <c r="Y364" i="1"/>
  <c r="J365" i="1"/>
  <c r="O365" i="1"/>
  <c r="P365" i="1"/>
  <c r="Y365" i="1"/>
  <c r="J346" i="1"/>
  <c r="O346" i="1"/>
  <c r="P346" i="1"/>
  <c r="Y346" i="1"/>
  <c r="J520" i="1"/>
  <c r="O520" i="1"/>
  <c r="P520" i="1"/>
  <c r="Y520" i="1"/>
  <c r="Q585" i="1" l="1"/>
  <c r="Q364" i="1"/>
  <c r="Q365" i="1"/>
  <c r="Q346" i="1"/>
  <c r="Q520" i="1"/>
  <c r="J223" i="1"/>
  <c r="O223" i="1"/>
  <c r="P223" i="1"/>
  <c r="Y223" i="1"/>
  <c r="J224" i="1"/>
  <c r="O224" i="1"/>
  <c r="P224" i="1"/>
  <c r="Y224" i="1"/>
  <c r="J61" i="1"/>
  <c r="O61" i="1"/>
  <c r="P61" i="1"/>
  <c r="Y61" i="1"/>
  <c r="Q224" i="1" l="1"/>
  <c r="Q223" i="1"/>
  <c r="Q61" i="1"/>
  <c r="J197" i="1"/>
  <c r="O197" i="1"/>
  <c r="P197" i="1"/>
  <c r="Y197" i="1"/>
  <c r="J196" i="1"/>
  <c r="O196" i="1"/>
  <c r="P196" i="1"/>
  <c r="Y196" i="1"/>
  <c r="J57" i="1"/>
  <c r="O57" i="1"/>
  <c r="P57" i="1"/>
  <c r="Y57" i="1"/>
  <c r="J165" i="1"/>
  <c r="O165" i="1"/>
  <c r="P165" i="1"/>
  <c r="J154" i="1"/>
  <c r="O154" i="1"/>
  <c r="P154" i="1"/>
  <c r="J153" i="1"/>
  <c r="O153" i="1"/>
  <c r="P153" i="1"/>
  <c r="J162" i="1"/>
  <c r="O162" i="1"/>
  <c r="P162" i="1"/>
  <c r="J150" i="1"/>
  <c r="O150" i="1"/>
  <c r="P150" i="1"/>
  <c r="J156" i="1"/>
  <c r="O156" i="1"/>
  <c r="P156" i="1"/>
  <c r="J130" i="1"/>
  <c r="O130" i="1"/>
  <c r="P130" i="1"/>
  <c r="J136" i="1"/>
  <c r="O136" i="1"/>
  <c r="P136" i="1"/>
  <c r="Y165" i="1"/>
  <c r="Q197" i="1" l="1"/>
  <c r="Q196" i="1"/>
  <c r="Q57" i="1"/>
  <c r="Q165" i="1"/>
  <c r="Q156" i="1"/>
  <c r="Q154" i="1"/>
  <c r="Q150" i="1"/>
  <c r="Q136" i="1"/>
  <c r="Q130" i="1"/>
  <c r="Q162" i="1"/>
  <c r="Q153" i="1"/>
  <c r="J172" i="1"/>
  <c r="O172" i="1"/>
  <c r="P172" i="1"/>
  <c r="Y172" i="1"/>
  <c r="J171" i="1"/>
  <c r="O171" i="1"/>
  <c r="P171" i="1"/>
  <c r="Y171" i="1"/>
  <c r="Q171" i="1" l="1"/>
  <c r="Q172" i="1"/>
  <c r="J350" i="1"/>
  <c r="O350" i="1"/>
  <c r="P350" i="1"/>
  <c r="Y350" i="1"/>
  <c r="J460" i="1"/>
  <c r="O460" i="1"/>
  <c r="P460" i="1"/>
  <c r="Y460" i="1"/>
  <c r="J462" i="1"/>
  <c r="O462" i="1"/>
  <c r="P462" i="1"/>
  <c r="Y462" i="1"/>
  <c r="J461" i="1"/>
  <c r="O461" i="1"/>
  <c r="P461" i="1"/>
  <c r="Y461" i="1"/>
  <c r="J458" i="1"/>
  <c r="O458" i="1"/>
  <c r="P458" i="1"/>
  <c r="Y458" i="1"/>
  <c r="J459" i="1"/>
  <c r="O459" i="1"/>
  <c r="P459" i="1"/>
  <c r="Y459" i="1"/>
  <c r="Q350" i="1" l="1"/>
  <c r="Q462" i="1"/>
  <c r="Q461" i="1"/>
  <c r="Q460" i="1"/>
  <c r="Q459" i="1"/>
  <c r="Q458" i="1"/>
  <c r="J166" i="1" l="1"/>
  <c r="O166" i="1"/>
  <c r="P166" i="1"/>
  <c r="Y166" i="1"/>
  <c r="J56" i="1"/>
  <c r="O56" i="1"/>
  <c r="P56" i="1"/>
  <c r="Y56" i="1"/>
  <c r="J464" i="1"/>
  <c r="O464" i="1"/>
  <c r="P464" i="1"/>
  <c r="Y464" i="1"/>
  <c r="J168" i="1"/>
  <c r="O168" i="1"/>
  <c r="P168" i="1"/>
  <c r="Y168" i="1"/>
  <c r="J167" i="1"/>
  <c r="O167" i="1"/>
  <c r="P167" i="1"/>
  <c r="Y167" i="1"/>
  <c r="J454" i="1"/>
  <c r="O454" i="1"/>
  <c r="P454" i="1"/>
  <c r="Y454" i="1"/>
  <c r="J455" i="1"/>
  <c r="O455" i="1"/>
  <c r="P455" i="1"/>
  <c r="Y455" i="1"/>
  <c r="J352" i="1"/>
  <c r="O352" i="1"/>
  <c r="P352" i="1"/>
  <c r="Y352" i="1"/>
  <c r="J54" i="1"/>
  <c r="O54" i="1"/>
  <c r="P54" i="1"/>
  <c r="Y54" i="1"/>
  <c r="J457" i="1"/>
  <c r="O457" i="1"/>
  <c r="P457" i="1"/>
  <c r="Y457" i="1"/>
  <c r="J522" i="1"/>
  <c r="O522" i="1"/>
  <c r="P522" i="1"/>
  <c r="Y522" i="1"/>
  <c r="J524" i="1"/>
  <c r="O524" i="1"/>
  <c r="P524" i="1"/>
  <c r="Y524" i="1"/>
  <c r="Q166" i="1" l="1"/>
  <c r="Q167" i="1"/>
  <c r="Q168" i="1"/>
  <c r="Q56" i="1"/>
  <c r="Q464" i="1"/>
  <c r="Q457" i="1"/>
  <c r="Q352" i="1"/>
  <c r="Q454" i="1"/>
  <c r="Q455" i="1"/>
  <c r="Q54" i="1"/>
  <c r="Q524" i="1"/>
  <c r="Q522" i="1"/>
  <c r="J351" i="1"/>
  <c r="O351" i="1"/>
  <c r="P351" i="1"/>
  <c r="Y351" i="1"/>
  <c r="Y153" i="1"/>
  <c r="Y154" i="1"/>
  <c r="J155" i="1"/>
  <c r="O155" i="1"/>
  <c r="P155" i="1"/>
  <c r="Y155" i="1"/>
  <c r="Y162" i="1"/>
  <c r="Q351" i="1" l="1"/>
  <c r="Q155" i="1"/>
  <c r="Y150" i="1"/>
  <c r="J568" i="1" l="1"/>
  <c r="O568" i="1"/>
  <c r="P568" i="1"/>
  <c r="Y568" i="1"/>
  <c r="J529" i="1"/>
  <c r="O529" i="1"/>
  <c r="P529" i="1"/>
  <c r="Y529" i="1"/>
  <c r="J580" i="1"/>
  <c r="O580" i="1"/>
  <c r="P580" i="1"/>
  <c r="Y580" i="1"/>
  <c r="J242" i="1"/>
  <c r="O242" i="1"/>
  <c r="P242" i="1"/>
  <c r="Y242" i="1"/>
  <c r="J509" i="1"/>
  <c r="O509" i="1"/>
  <c r="P509" i="1"/>
  <c r="Y509" i="1"/>
  <c r="Y156" i="1"/>
  <c r="Y130" i="1"/>
  <c r="Q568" i="1" l="1"/>
  <c r="Q529" i="1"/>
  <c r="Q242" i="1"/>
  <c r="Q580" i="1"/>
  <c r="Q509" i="1"/>
  <c r="J525" i="1"/>
  <c r="O525" i="1"/>
  <c r="P525" i="1"/>
  <c r="Y525" i="1"/>
  <c r="J228" i="1"/>
  <c r="O228" i="1"/>
  <c r="P228" i="1"/>
  <c r="Y228" i="1"/>
  <c r="J227" i="1"/>
  <c r="O227" i="1"/>
  <c r="P227" i="1"/>
  <c r="Y227" i="1"/>
  <c r="J439" i="1"/>
  <c r="O439" i="1"/>
  <c r="P439" i="1"/>
  <c r="Y439" i="1"/>
  <c r="J523" i="1"/>
  <c r="O523" i="1"/>
  <c r="P523" i="1"/>
  <c r="Y523" i="1"/>
  <c r="J456" i="1"/>
  <c r="O456" i="1"/>
  <c r="P456" i="1"/>
  <c r="Y456" i="1"/>
  <c r="J447" i="1"/>
  <c r="O447" i="1"/>
  <c r="P447" i="1"/>
  <c r="Y447" i="1"/>
  <c r="Y136" i="1"/>
  <c r="Q228" i="1" l="1"/>
  <c r="Q525" i="1"/>
  <c r="Q227" i="1"/>
  <c r="Q439" i="1"/>
  <c r="Q523" i="1"/>
  <c r="Q456" i="1"/>
  <c r="Q447" i="1"/>
  <c r="J555" i="1"/>
  <c r="O555" i="1"/>
  <c r="P555" i="1"/>
  <c r="Y555" i="1"/>
  <c r="Q555" i="1" l="1"/>
  <c r="J330" i="1"/>
  <c r="O330" i="1"/>
  <c r="P330" i="1"/>
  <c r="Y330" i="1"/>
  <c r="J31" i="1"/>
  <c r="O31" i="1"/>
  <c r="P31" i="1"/>
  <c r="Y31" i="1"/>
  <c r="J28" i="1"/>
  <c r="O28" i="1"/>
  <c r="P28" i="1"/>
  <c r="Y28" i="1"/>
  <c r="J29" i="1"/>
  <c r="Y29" i="1"/>
  <c r="J30" i="1"/>
  <c r="O30" i="1"/>
  <c r="P30" i="1"/>
  <c r="Y30" i="1"/>
  <c r="J428" i="1"/>
  <c r="O428" i="1"/>
  <c r="P428" i="1"/>
  <c r="Y428" i="1"/>
  <c r="Q330" i="1" l="1"/>
  <c r="Q30" i="1"/>
  <c r="Q28" i="1"/>
  <c r="Q31" i="1"/>
  <c r="Q428" i="1"/>
  <c r="J333" i="1"/>
  <c r="O333" i="1"/>
  <c r="P333" i="1"/>
  <c r="Y333" i="1"/>
  <c r="P11" i="1"/>
  <c r="O11" i="1"/>
  <c r="J11" i="1"/>
  <c r="Y11" i="1"/>
  <c r="J10" i="1"/>
  <c r="O10" i="1"/>
  <c r="P10" i="1"/>
  <c r="Y10" i="1"/>
  <c r="J516" i="1"/>
  <c r="O516" i="1"/>
  <c r="P516" i="1"/>
  <c r="Y516" i="1"/>
  <c r="J440" i="1"/>
  <c r="O440" i="1"/>
  <c r="P440" i="1"/>
  <c r="Y440" i="1"/>
  <c r="J424" i="1"/>
  <c r="O424" i="1"/>
  <c r="P424" i="1"/>
  <c r="Y424" i="1"/>
  <c r="J26" i="1"/>
  <c r="O26" i="1"/>
  <c r="P26" i="1"/>
  <c r="Y26" i="1"/>
  <c r="J27" i="1"/>
  <c r="O27" i="1"/>
  <c r="P27" i="1"/>
  <c r="Y27" i="1"/>
  <c r="J25" i="1"/>
  <c r="O25" i="1"/>
  <c r="P25" i="1"/>
  <c r="Y25" i="1"/>
  <c r="J423" i="1"/>
  <c r="O423" i="1"/>
  <c r="P423" i="1"/>
  <c r="Y423" i="1"/>
  <c r="J563" i="1"/>
  <c r="O563" i="1"/>
  <c r="P563" i="1"/>
  <c r="Y563" i="1"/>
  <c r="Q516" i="1" l="1"/>
  <c r="Q10" i="1"/>
  <c r="Q333" i="1"/>
  <c r="Q11" i="1"/>
  <c r="Q440" i="1"/>
  <c r="Q424" i="1"/>
  <c r="Q26" i="1"/>
  <c r="Q27" i="1"/>
  <c r="Q25" i="1"/>
  <c r="Q423" i="1"/>
  <c r="Q563" i="1"/>
  <c r="J24" i="1"/>
  <c r="O24" i="1"/>
  <c r="P24" i="1"/>
  <c r="Y24" i="1"/>
  <c r="J480" i="1"/>
  <c r="O480" i="1"/>
  <c r="P480" i="1"/>
  <c r="Y480" i="1"/>
  <c r="J221" i="1"/>
  <c r="O221" i="1"/>
  <c r="P221" i="1"/>
  <c r="Y221" i="1"/>
  <c r="J98" i="1"/>
  <c r="O98" i="1"/>
  <c r="P98" i="1"/>
  <c r="Y98" i="1"/>
  <c r="J294" i="1"/>
  <c r="O294" i="1"/>
  <c r="P294" i="1"/>
  <c r="Y294" i="1"/>
  <c r="J510" i="1"/>
  <c r="O510" i="1"/>
  <c r="P510" i="1"/>
  <c r="Y510" i="1"/>
  <c r="Q480" i="1" l="1"/>
  <c r="Q221" i="1"/>
  <c r="Q24" i="1"/>
  <c r="Q98" i="1"/>
  <c r="Q294" i="1"/>
  <c r="Q510" i="1"/>
  <c r="J260" i="1"/>
  <c r="O260" i="1"/>
  <c r="P260" i="1"/>
  <c r="Y260" i="1"/>
  <c r="Q260" i="1" l="1"/>
  <c r="J22" i="1"/>
  <c r="O22" i="1"/>
  <c r="P22" i="1"/>
  <c r="Y22" i="1"/>
  <c r="J328" i="1"/>
  <c r="O328" i="1"/>
  <c r="P328" i="1"/>
  <c r="Y328" i="1"/>
  <c r="Q22" i="1" l="1"/>
  <c r="Q328" i="1"/>
  <c r="J123" i="1"/>
  <c r="O123" i="1"/>
  <c r="P123" i="1"/>
  <c r="Y123" i="1"/>
  <c r="J417" i="1"/>
  <c r="O417" i="1"/>
  <c r="P417" i="1"/>
  <c r="Y417" i="1"/>
  <c r="J113" i="1"/>
  <c r="O113" i="1"/>
  <c r="P113" i="1"/>
  <c r="Y113" i="1"/>
  <c r="Q123" i="1" l="1"/>
  <c r="Q417" i="1"/>
  <c r="Q113" i="1"/>
  <c r="J106" i="1" l="1"/>
  <c r="O106" i="1"/>
  <c r="P106" i="1"/>
  <c r="Y106" i="1"/>
  <c r="J105" i="1"/>
  <c r="O105" i="1"/>
  <c r="P105" i="1"/>
  <c r="Y105" i="1"/>
  <c r="Q106" i="1" l="1"/>
  <c r="Q105" i="1"/>
  <c r="J413" i="1"/>
  <c r="O413" i="1"/>
  <c r="P413" i="1"/>
  <c r="Y413" i="1"/>
  <c r="J535" i="1"/>
  <c r="O535" i="1"/>
  <c r="P535" i="1"/>
  <c r="Y535" i="1"/>
  <c r="J495" i="1"/>
  <c r="O495" i="1"/>
  <c r="P495" i="1"/>
  <c r="Y495" i="1"/>
  <c r="J366" i="1"/>
  <c r="O366" i="1"/>
  <c r="P366" i="1"/>
  <c r="Y366" i="1"/>
  <c r="Q413" i="1" l="1"/>
  <c r="Q535" i="1"/>
  <c r="Q495" i="1"/>
  <c r="Q366" i="1"/>
  <c r="J107" i="1"/>
  <c r="O107" i="1"/>
  <c r="P107" i="1"/>
  <c r="Y107" i="1"/>
  <c r="J383" i="1"/>
  <c r="O383" i="1"/>
  <c r="P383" i="1"/>
  <c r="Y383" i="1"/>
  <c r="J405" i="1"/>
  <c r="O405" i="1"/>
  <c r="P405" i="1"/>
  <c r="Y405" i="1"/>
  <c r="Q107" i="1" l="1"/>
  <c r="Q383" i="1"/>
  <c r="Q405" i="1"/>
  <c r="J13" i="1"/>
  <c r="O13" i="1"/>
  <c r="P13" i="1"/>
  <c r="Y13" i="1"/>
  <c r="J318" i="1"/>
  <c r="O318" i="1"/>
  <c r="P318" i="1"/>
  <c r="Y318" i="1"/>
  <c r="Q13" i="1" l="1"/>
  <c r="Q318" i="1"/>
  <c r="J316" i="1"/>
  <c r="O316" i="1"/>
  <c r="P316" i="1"/>
  <c r="Y316" i="1"/>
  <c r="Q316" i="1" l="1"/>
  <c r="J75" i="1"/>
  <c r="O75" i="1"/>
  <c r="P75" i="1"/>
  <c r="Y75" i="1"/>
  <c r="J401" i="1"/>
  <c r="O401" i="1"/>
  <c r="P401" i="1"/>
  <c r="Y401" i="1"/>
  <c r="Q75" i="1" l="1"/>
  <c r="Q401" i="1"/>
  <c r="J588" i="1" l="1"/>
  <c r="O588" i="1"/>
  <c r="P588" i="1"/>
  <c r="Y588" i="1"/>
  <c r="Q588" i="1" l="1"/>
  <c r="J538" i="1" l="1"/>
  <c r="O538" i="1"/>
  <c r="P538" i="1"/>
  <c r="Y538" i="1"/>
  <c r="J342" i="1"/>
  <c r="O342" i="1"/>
  <c r="P342" i="1"/>
  <c r="Y342" i="1"/>
  <c r="Q538" i="1" l="1"/>
  <c r="Q342" i="1"/>
  <c r="J8" i="1"/>
  <c r="O8" i="1"/>
  <c r="P8" i="1"/>
  <c r="Y8" i="1"/>
  <c r="Q8" i="1" l="1"/>
  <c r="J327" i="1"/>
  <c r="O327" i="1"/>
  <c r="P327" i="1"/>
  <c r="Y327" i="1"/>
  <c r="J561" i="1"/>
  <c r="O561" i="1"/>
  <c r="P561" i="1"/>
  <c r="Y561" i="1"/>
  <c r="Q327" i="1" l="1"/>
  <c r="Q561" i="1"/>
  <c r="J47" i="1" l="1"/>
  <c r="O47" i="1"/>
  <c r="P47" i="1"/>
  <c r="Y47" i="1"/>
  <c r="J46" i="1"/>
  <c r="O46" i="1"/>
  <c r="P46" i="1"/>
  <c r="Y46" i="1"/>
  <c r="J45" i="1"/>
  <c r="O45" i="1"/>
  <c r="P45" i="1"/>
  <c r="Y45" i="1"/>
  <c r="J44" i="1"/>
  <c r="O44" i="1"/>
  <c r="P44" i="1"/>
  <c r="Y44" i="1"/>
  <c r="J43" i="1"/>
  <c r="O43" i="1"/>
  <c r="P43" i="1"/>
  <c r="Y43" i="1"/>
  <c r="J42" i="1"/>
  <c r="O42" i="1"/>
  <c r="P42" i="1"/>
  <c r="Y42" i="1"/>
  <c r="J41" i="1"/>
  <c r="O41" i="1"/>
  <c r="P41" i="1"/>
  <c r="Y41" i="1"/>
  <c r="J40" i="1"/>
  <c r="O40" i="1"/>
  <c r="P40" i="1"/>
  <c r="Y40" i="1"/>
  <c r="J39" i="1"/>
  <c r="O39" i="1"/>
  <c r="P39" i="1"/>
  <c r="Y39" i="1"/>
  <c r="J38" i="1"/>
  <c r="O38" i="1"/>
  <c r="P38" i="1"/>
  <c r="Y38" i="1"/>
  <c r="J37" i="1"/>
  <c r="O37" i="1"/>
  <c r="P37" i="1"/>
  <c r="Y37" i="1"/>
  <c r="J36" i="1"/>
  <c r="O36" i="1"/>
  <c r="P36" i="1"/>
  <c r="Y36" i="1"/>
  <c r="J21" i="1"/>
  <c r="O21" i="1"/>
  <c r="P21" i="1"/>
  <c r="Y21" i="1"/>
  <c r="J20" i="1"/>
  <c r="O20" i="1"/>
  <c r="P20" i="1"/>
  <c r="Y20" i="1"/>
  <c r="Q47" i="1" l="1"/>
  <c r="Q42" i="1"/>
  <c r="Q44" i="1"/>
  <c r="Q46" i="1"/>
  <c r="Q45" i="1"/>
  <c r="Q43" i="1"/>
  <c r="Q41" i="1"/>
  <c r="Q37" i="1"/>
  <c r="Q38" i="1"/>
  <c r="Q39" i="1"/>
  <c r="Q40" i="1"/>
  <c r="Q36" i="1"/>
  <c r="Q21" i="1"/>
  <c r="Q20" i="1"/>
  <c r="J390" i="1" l="1"/>
  <c r="O390" i="1"/>
  <c r="P390" i="1"/>
  <c r="Y390" i="1"/>
  <c r="Q390" i="1" l="1"/>
  <c r="J341" i="1"/>
  <c r="O341" i="1"/>
  <c r="P341" i="1"/>
  <c r="Y341" i="1"/>
  <c r="Q341" i="1" l="1"/>
  <c r="J449" i="1"/>
  <c r="O449" i="1"/>
  <c r="P449" i="1"/>
  <c r="Y449" i="1"/>
  <c r="J448" i="1"/>
  <c r="O448" i="1"/>
  <c r="P448" i="1"/>
  <c r="Y448" i="1"/>
  <c r="Q448" i="1" l="1"/>
  <c r="Q449" i="1"/>
  <c r="J391" i="1" l="1"/>
  <c r="O391" i="1"/>
  <c r="P391" i="1"/>
  <c r="Y391" i="1"/>
  <c r="J195" i="1"/>
  <c r="O195" i="1"/>
  <c r="P195" i="1"/>
  <c r="Y195" i="1"/>
  <c r="Q391" i="1" l="1"/>
  <c r="Q195" i="1"/>
  <c r="J357" i="1" l="1"/>
  <c r="O357" i="1"/>
  <c r="P357" i="1"/>
  <c r="Y357" i="1"/>
  <c r="J358" i="1"/>
  <c r="O358" i="1"/>
  <c r="P358" i="1"/>
  <c r="Y358" i="1"/>
  <c r="J193" i="1"/>
  <c r="O193" i="1"/>
  <c r="P193" i="1"/>
  <c r="Y193" i="1"/>
  <c r="J503" i="1"/>
  <c r="Q358" i="1" l="1"/>
  <c r="Q357" i="1"/>
  <c r="Q193" i="1"/>
  <c r="J122" i="1"/>
  <c r="O122" i="1"/>
  <c r="P122" i="1"/>
  <c r="Y122" i="1"/>
  <c r="J121" i="1"/>
  <c r="O121" i="1"/>
  <c r="P121" i="1"/>
  <c r="Y121" i="1"/>
  <c r="J120" i="1"/>
  <c r="O120" i="1"/>
  <c r="P120" i="1"/>
  <c r="Y120" i="1"/>
  <c r="Q120" i="1" l="1"/>
  <c r="Q121" i="1"/>
  <c r="Q122" i="1"/>
  <c r="J419" i="1"/>
  <c r="O419" i="1"/>
  <c r="P419" i="1"/>
  <c r="Y419" i="1"/>
  <c r="J399" i="1"/>
  <c r="O399" i="1"/>
  <c r="P399" i="1"/>
  <c r="Y399" i="1"/>
  <c r="J513" i="1"/>
  <c r="O513" i="1"/>
  <c r="P513" i="1"/>
  <c r="Y513" i="1"/>
  <c r="J512" i="1"/>
  <c r="O512" i="1"/>
  <c r="P512" i="1"/>
  <c r="Y512" i="1"/>
  <c r="J511" i="1"/>
  <c r="O511" i="1"/>
  <c r="P511" i="1"/>
  <c r="Y511" i="1"/>
  <c r="J416" i="1"/>
  <c r="O416" i="1"/>
  <c r="P416" i="1"/>
  <c r="Y416" i="1"/>
  <c r="J404" i="1"/>
  <c r="O404" i="1"/>
  <c r="P404" i="1"/>
  <c r="Y404" i="1"/>
  <c r="J403" i="1"/>
  <c r="O403" i="1"/>
  <c r="P403" i="1"/>
  <c r="Y403" i="1"/>
  <c r="Q403" i="1" l="1"/>
  <c r="Q404" i="1"/>
  <c r="Q416" i="1"/>
  <c r="Q511" i="1"/>
  <c r="Q512" i="1"/>
  <c r="Q513" i="1"/>
  <c r="Q399" i="1"/>
  <c r="Q419" i="1"/>
  <c r="J505" i="1"/>
  <c r="O505" i="1"/>
  <c r="P505" i="1"/>
  <c r="Y505" i="1"/>
  <c r="O503" i="1"/>
  <c r="P503" i="1"/>
  <c r="Y503" i="1"/>
  <c r="J412" i="1"/>
  <c r="O412" i="1"/>
  <c r="P412" i="1"/>
  <c r="Y412" i="1"/>
  <c r="J411" i="1"/>
  <c r="O411" i="1"/>
  <c r="P411" i="1"/>
  <c r="Y411" i="1"/>
  <c r="J356" i="1"/>
  <c r="O356" i="1"/>
  <c r="P356" i="1"/>
  <c r="Y356" i="1"/>
  <c r="J414" i="1"/>
  <c r="O414" i="1"/>
  <c r="P414" i="1"/>
  <c r="Y414" i="1"/>
  <c r="J373" i="1"/>
  <c r="O373" i="1"/>
  <c r="P373" i="1"/>
  <c r="Y373" i="1"/>
  <c r="Q373" i="1" l="1"/>
  <c r="Q414" i="1"/>
  <c r="Q356" i="1"/>
  <c r="Q411" i="1"/>
  <c r="Q412" i="1"/>
  <c r="Q503" i="1"/>
  <c r="Q505" i="1"/>
  <c r="J226" i="1"/>
  <c r="O226" i="1"/>
  <c r="P226" i="1"/>
  <c r="Y226" i="1"/>
  <c r="Q226" i="1" l="1"/>
  <c r="J245" i="1" l="1"/>
  <c r="O245" i="1"/>
  <c r="P245" i="1"/>
  <c r="Y245" i="1"/>
  <c r="J367" i="1"/>
  <c r="O367" i="1"/>
  <c r="P367" i="1"/>
  <c r="Y367" i="1"/>
  <c r="Q367" i="1" l="1"/>
  <c r="Q245" i="1"/>
  <c r="J389" i="1" l="1"/>
  <c r="O389" i="1"/>
  <c r="P389" i="1"/>
  <c r="Y389" i="1"/>
  <c r="J469" i="1"/>
  <c r="O469" i="1"/>
  <c r="P469" i="1"/>
  <c r="Y469" i="1"/>
  <c r="J468" i="1"/>
  <c r="O468" i="1"/>
  <c r="P468" i="1"/>
  <c r="Y468" i="1"/>
  <c r="Q389" i="1" l="1"/>
  <c r="Q468" i="1"/>
  <c r="Q469" i="1"/>
  <c r="J467" i="1"/>
  <c r="O467" i="1"/>
  <c r="P467" i="1"/>
  <c r="Y467" i="1"/>
  <c r="Q467" i="1" l="1"/>
  <c r="J474" i="1" l="1"/>
  <c r="O474" i="1"/>
  <c r="P474" i="1"/>
  <c r="Y474" i="1"/>
  <c r="J360" i="1"/>
  <c r="O360" i="1"/>
  <c r="P360" i="1"/>
  <c r="Y360" i="1"/>
  <c r="J158" i="1"/>
  <c r="O158" i="1"/>
  <c r="P158" i="1"/>
  <c r="Y158" i="1"/>
  <c r="J453" i="1"/>
  <c r="O453" i="1"/>
  <c r="P453" i="1"/>
  <c r="Y453" i="1"/>
  <c r="J241" i="1"/>
  <c r="O241" i="1"/>
  <c r="P241" i="1"/>
  <c r="Y241" i="1"/>
  <c r="J392" i="1"/>
  <c r="O392" i="1"/>
  <c r="P392" i="1"/>
  <c r="Y392" i="1"/>
  <c r="J508" i="1"/>
  <c r="O508" i="1"/>
  <c r="P508" i="1"/>
  <c r="Y508" i="1"/>
  <c r="J225" i="1"/>
  <c r="O225" i="1"/>
  <c r="P225" i="1"/>
  <c r="Y225" i="1"/>
  <c r="Q474" i="1" l="1"/>
  <c r="Q360" i="1"/>
  <c r="Q158" i="1"/>
  <c r="Q453" i="1"/>
  <c r="Q241" i="1"/>
  <c r="Q508" i="1"/>
  <c r="Q392" i="1"/>
  <c r="Q225" i="1"/>
  <c r="J536" i="1"/>
  <c r="O536" i="1"/>
  <c r="P536" i="1"/>
  <c r="Y536" i="1"/>
  <c r="J97" i="1"/>
  <c r="O97" i="1"/>
  <c r="P97" i="1"/>
  <c r="Y97" i="1"/>
  <c r="J500" i="1"/>
  <c r="O500" i="1"/>
  <c r="P500" i="1"/>
  <c r="Y500" i="1"/>
  <c r="J93" i="1"/>
  <c r="O93" i="1"/>
  <c r="P93" i="1"/>
  <c r="Y93" i="1"/>
  <c r="J562" i="1"/>
  <c r="O562" i="1"/>
  <c r="P562" i="1"/>
  <c r="Y562" i="1"/>
  <c r="J483" i="1"/>
  <c r="O483" i="1"/>
  <c r="P483" i="1"/>
  <c r="Y483" i="1"/>
  <c r="Q536" i="1" l="1"/>
  <c r="Q97" i="1"/>
  <c r="Q93" i="1"/>
  <c r="Q500" i="1"/>
  <c r="Q562" i="1"/>
  <c r="Q483" i="1"/>
  <c r="J334" i="1"/>
  <c r="O334" i="1"/>
  <c r="P334" i="1"/>
  <c r="Y334" i="1"/>
  <c r="J249" i="1"/>
  <c r="O249" i="1"/>
  <c r="P249" i="1"/>
  <c r="Y249" i="1"/>
  <c r="J482" i="1"/>
  <c r="O482" i="1"/>
  <c r="P482" i="1"/>
  <c r="Y482" i="1"/>
  <c r="J303" i="1"/>
  <c r="O303" i="1"/>
  <c r="P303" i="1"/>
  <c r="Y303" i="1"/>
  <c r="J219" i="1"/>
  <c r="O219" i="1"/>
  <c r="P219" i="1"/>
  <c r="Y219" i="1"/>
  <c r="Q334" i="1" l="1"/>
  <c r="Q249" i="1"/>
  <c r="Q482" i="1"/>
  <c r="Q303" i="1"/>
  <c r="Q219" i="1"/>
  <c r="J532" i="1"/>
  <c r="O532" i="1"/>
  <c r="P532" i="1"/>
  <c r="Y532" i="1"/>
  <c r="J429" i="1"/>
  <c r="O429" i="1"/>
  <c r="P429" i="1"/>
  <c r="Y429" i="1"/>
  <c r="J194" i="1"/>
  <c r="O194" i="1"/>
  <c r="P194" i="1"/>
  <c r="Y194" i="1"/>
  <c r="Q532" i="1" l="1"/>
  <c r="Q429" i="1"/>
  <c r="Q194" i="1"/>
  <c r="Y408" i="1" l="1"/>
  <c r="P408" i="1"/>
  <c r="O408" i="1"/>
  <c r="J408" i="1"/>
  <c r="Q408" i="1" l="1"/>
  <c r="Y112" i="1"/>
  <c r="P112" i="1"/>
  <c r="O112" i="1"/>
  <c r="J112" i="1"/>
  <c r="Q112" i="1" l="1"/>
  <c r="O60" i="1" l="1"/>
  <c r="P60" i="1"/>
  <c r="Y60" i="1"/>
  <c r="Q60" i="1" l="1"/>
  <c r="O248" i="1"/>
  <c r="P248" i="1"/>
  <c r="Y248" i="1"/>
  <c r="O517" i="1"/>
  <c r="P517" i="1"/>
  <c r="Y517" i="1"/>
  <c r="O484" i="1"/>
  <c r="P484" i="1"/>
  <c r="Y484" i="1"/>
  <c r="O72" i="1"/>
  <c r="P72" i="1"/>
  <c r="Y72" i="1"/>
  <c r="Q248" i="1" l="1"/>
  <c r="Q517" i="1"/>
  <c r="Q484" i="1"/>
  <c r="Q72" i="1"/>
  <c r="J7" i="1"/>
  <c r="O7" i="1"/>
  <c r="P7" i="1"/>
  <c r="Y7" i="1"/>
  <c r="Q7" i="1" l="1"/>
  <c r="Y178" i="1"/>
  <c r="P178" i="1"/>
  <c r="O178" i="1"/>
  <c r="J178" i="1"/>
  <c r="Q178" i="1" l="1"/>
  <c r="P359" i="1" l="1"/>
  <c r="O359" i="1"/>
  <c r="J359" i="1"/>
  <c r="Y359" i="1"/>
  <c r="J361" i="1"/>
  <c r="O361" i="1"/>
  <c r="P361" i="1"/>
  <c r="Y361" i="1"/>
  <c r="Q361" i="1" l="1"/>
  <c r="Q359" i="1"/>
  <c r="J534" i="1" l="1"/>
  <c r="O534" i="1"/>
  <c r="P534" i="1"/>
  <c r="Y534" i="1"/>
  <c r="Q534" i="1" l="1"/>
  <c r="J55" i="1" l="1"/>
  <c r="O55" i="1"/>
  <c r="P55" i="1"/>
  <c r="Y55" i="1"/>
  <c r="Q55" i="1" l="1"/>
  <c r="J565" i="1"/>
  <c r="O565" i="1"/>
  <c r="P565" i="1"/>
  <c r="Y565" i="1"/>
  <c r="Q565" i="1" l="1"/>
  <c r="J53" i="1"/>
  <c r="O53" i="1"/>
  <c r="P53" i="1"/>
  <c r="Y53" i="1"/>
  <c r="Q53" i="1" l="1"/>
  <c r="J452" i="1" l="1"/>
  <c r="O452" i="1"/>
  <c r="P452" i="1"/>
  <c r="Y452" i="1"/>
  <c r="Q452" i="1" l="1"/>
  <c r="J446" i="1" l="1"/>
  <c r="O446" i="1"/>
  <c r="P446" i="1"/>
  <c r="Y446" i="1"/>
  <c r="Q446" i="1" l="1"/>
  <c r="J137" i="1" l="1"/>
  <c r="O137" i="1"/>
  <c r="P137" i="1"/>
  <c r="Y137" i="1"/>
  <c r="Y132" i="1"/>
  <c r="P132" i="1"/>
  <c r="O132" i="1"/>
  <c r="J132" i="1"/>
  <c r="Y133" i="1"/>
  <c r="P133" i="1"/>
  <c r="O133" i="1"/>
  <c r="J133" i="1"/>
  <c r="Y134" i="1"/>
  <c r="P134" i="1"/>
  <c r="O134" i="1"/>
  <c r="J134" i="1"/>
  <c r="J131" i="1"/>
  <c r="O131" i="1"/>
  <c r="P131" i="1"/>
  <c r="Y131" i="1"/>
  <c r="J157" i="1"/>
  <c r="O157" i="1"/>
  <c r="P157" i="1"/>
  <c r="Y157" i="1"/>
  <c r="Q134" i="1" l="1"/>
  <c r="Q133" i="1"/>
  <c r="Q132" i="1"/>
  <c r="Q157" i="1"/>
  <c r="Q131" i="1"/>
  <c r="Q137" i="1"/>
  <c r="Y149" i="1"/>
  <c r="P149" i="1"/>
  <c r="O149" i="1"/>
  <c r="J149" i="1"/>
  <c r="J148" i="1"/>
  <c r="O148" i="1"/>
  <c r="P148" i="1"/>
  <c r="Y148" i="1"/>
  <c r="J425" i="1"/>
  <c r="O425" i="1"/>
  <c r="P425" i="1"/>
  <c r="Y425" i="1"/>
  <c r="Q425" i="1" l="1"/>
  <c r="Q148" i="1"/>
  <c r="Q149" i="1"/>
  <c r="J276" i="1" l="1"/>
  <c r="O276" i="1"/>
  <c r="P276" i="1"/>
  <c r="Y276" i="1"/>
  <c r="Q276" i="1" l="1"/>
  <c r="J430" i="1" l="1"/>
  <c r="O430" i="1"/>
  <c r="P430" i="1"/>
  <c r="Y430" i="1"/>
  <c r="Q430" i="1" l="1"/>
  <c r="J393" i="1" l="1"/>
  <c r="O393" i="1"/>
  <c r="P393" i="1"/>
  <c r="Y393" i="1"/>
  <c r="J420" i="1"/>
  <c r="O420" i="1"/>
  <c r="P420" i="1"/>
  <c r="Y420" i="1"/>
  <c r="Q420" i="1" l="1"/>
  <c r="Q393" i="1"/>
  <c r="J591" i="1" l="1"/>
  <c r="O591" i="1"/>
  <c r="P591" i="1"/>
  <c r="Y591" i="1"/>
  <c r="Q591" i="1" l="1"/>
  <c r="J323" i="1" l="1"/>
  <c r="O323" i="1"/>
  <c r="P323" i="1"/>
  <c r="Y323" i="1"/>
  <c r="Q323" i="1" l="1"/>
  <c r="J117" i="1"/>
  <c r="O117" i="1"/>
  <c r="P117" i="1"/>
  <c r="Y117" i="1"/>
  <c r="Q117" i="1" l="1"/>
  <c r="J14" i="1" l="1"/>
  <c r="O14" i="1"/>
  <c r="P14" i="1"/>
  <c r="Y14" i="1"/>
  <c r="Q14" i="1" l="1"/>
  <c r="J16" i="1"/>
  <c r="O16" i="1"/>
  <c r="P16" i="1"/>
  <c r="Y16" i="1"/>
  <c r="J315" i="1"/>
  <c r="O315" i="1"/>
  <c r="P315" i="1"/>
  <c r="Y315" i="1"/>
  <c r="Q315" i="1" l="1"/>
  <c r="Q16" i="1"/>
  <c r="Y496" i="1" l="1"/>
  <c r="P496" i="1"/>
  <c r="O496" i="1"/>
  <c r="J496" i="1"/>
  <c r="Y497" i="1"/>
  <c r="P497" i="1"/>
  <c r="O497" i="1"/>
  <c r="J497" i="1"/>
  <c r="J321" i="1"/>
  <c r="O321" i="1"/>
  <c r="P321" i="1"/>
  <c r="Y321" i="1"/>
  <c r="Y213" i="1"/>
  <c r="P213" i="1"/>
  <c r="O213" i="1"/>
  <c r="J213" i="1"/>
  <c r="Y216" i="1"/>
  <c r="P216" i="1"/>
  <c r="O216" i="1"/>
  <c r="J216" i="1"/>
  <c r="Y217" i="1"/>
  <c r="P217" i="1"/>
  <c r="O217" i="1"/>
  <c r="J217" i="1"/>
  <c r="Y212" i="1"/>
  <c r="P212" i="1"/>
  <c r="O212" i="1"/>
  <c r="J212" i="1"/>
  <c r="Y214" i="1"/>
  <c r="P214" i="1"/>
  <c r="O214" i="1"/>
  <c r="J214" i="1"/>
  <c r="Y210" i="1"/>
  <c r="P210" i="1"/>
  <c r="O210" i="1"/>
  <c r="J210" i="1"/>
  <c r="Y209" i="1"/>
  <c r="P209" i="1"/>
  <c r="O209" i="1"/>
  <c r="J209" i="1"/>
  <c r="Y208" i="1"/>
  <c r="P208" i="1"/>
  <c r="O208" i="1"/>
  <c r="J208" i="1"/>
  <c r="Y207" i="1"/>
  <c r="P207" i="1"/>
  <c r="O207" i="1"/>
  <c r="J207" i="1"/>
  <c r="Y211" i="1"/>
  <c r="P211" i="1"/>
  <c r="O211" i="1"/>
  <c r="J211" i="1"/>
  <c r="Y215" i="1"/>
  <c r="P215" i="1"/>
  <c r="O215" i="1"/>
  <c r="J215" i="1"/>
  <c r="J205" i="1"/>
  <c r="O205" i="1"/>
  <c r="P205" i="1"/>
  <c r="Y205" i="1"/>
  <c r="J402" i="1"/>
  <c r="O402" i="1"/>
  <c r="P402" i="1"/>
  <c r="Y402" i="1"/>
  <c r="Q402" i="1" l="1"/>
  <c r="Q205" i="1"/>
  <c r="Q321" i="1"/>
  <c r="Q211" i="1"/>
  <c r="Q207" i="1"/>
  <c r="Q208" i="1"/>
  <c r="Q209" i="1"/>
  <c r="Q210" i="1"/>
  <c r="Q214" i="1"/>
  <c r="Q212" i="1"/>
  <c r="Q217" i="1"/>
  <c r="Q216" i="1"/>
  <c r="Q213" i="1"/>
  <c r="Q497" i="1"/>
  <c r="Q496" i="1"/>
  <c r="Q215" i="1"/>
  <c r="J202" i="1"/>
  <c r="O202" i="1"/>
  <c r="P202" i="1"/>
  <c r="Y202" i="1"/>
  <c r="Y5" i="1"/>
  <c r="P5" i="1"/>
  <c r="O5" i="1"/>
  <c r="J5" i="1"/>
  <c r="Q5" i="1" l="1"/>
  <c r="Q202" i="1"/>
  <c r="J371" i="1" l="1"/>
  <c r="O371" i="1"/>
  <c r="P371" i="1"/>
  <c r="Y371" i="1"/>
  <c r="Q371" i="1" l="1"/>
  <c r="J434" i="1" l="1"/>
  <c r="O434" i="1"/>
  <c r="P434" i="1"/>
  <c r="Y434" i="1"/>
  <c r="Q434" i="1" l="1"/>
  <c r="Y338" i="1" l="1"/>
  <c r="P338" i="1"/>
  <c r="O338" i="1"/>
  <c r="J338" i="1"/>
  <c r="Y336" i="1"/>
  <c r="P336" i="1"/>
  <c r="O336" i="1"/>
  <c r="Y337" i="1"/>
  <c r="P337" i="1"/>
  <c r="O337" i="1"/>
  <c r="J337" i="1"/>
  <c r="J339" i="1"/>
  <c r="O339" i="1"/>
  <c r="P339" i="1"/>
  <c r="Y339" i="1"/>
  <c r="J537" i="1"/>
  <c r="O537" i="1"/>
  <c r="P537" i="1"/>
  <c r="Y537" i="1"/>
  <c r="Q537" i="1" l="1"/>
  <c r="Q339" i="1"/>
  <c r="Q337" i="1"/>
  <c r="Q336" i="1"/>
  <c r="Q338" i="1"/>
  <c r="J527" i="1" l="1"/>
  <c r="O527" i="1"/>
  <c r="P527" i="1"/>
  <c r="Y527" i="1"/>
  <c r="Q527" i="1" l="1"/>
  <c r="J490" i="1" l="1"/>
  <c r="O490" i="1"/>
  <c r="P490" i="1"/>
  <c r="Y490" i="1"/>
  <c r="Q490" i="1" l="1"/>
  <c r="J268" i="1" l="1"/>
  <c r="O268" i="1"/>
  <c r="P268" i="1"/>
  <c r="Y268" i="1"/>
  <c r="Q268" i="1" l="1"/>
  <c r="Y485" i="1"/>
  <c r="P485" i="1"/>
  <c r="O485" i="1"/>
  <c r="J485" i="1"/>
  <c r="J486" i="1"/>
  <c r="O486" i="1"/>
  <c r="P486" i="1"/>
  <c r="Y486" i="1"/>
  <c r="Q485" i="1" l="1"/>
  <c r="Q486" i="1"/>
  <c r="J492" i="1" l="1"/>
  <c r="O492" i="1"/>
  <c r="P492" i="1"/>
  <c r="Y492" i="1"/>
  <c r="Q492" i="1" l="1"/>
  <c r="J269" i="1" l="1"/>
  <c r="O269" i="1"/>
  <c r="P269" i="1"/>
  <c r="Y269" i="1"/>
  <c r="J206" i="1"/>
  <c r="O206" i="1"/>
  <c r="P206" i="1"/>
  <c r="Y206" i="1"/>
  <c r="Q206" i="1" l="1"/>
  <c r="Q269" i="1"/>
  <c r="J313" i="1" l="1"/>
  <c r="O313" i="1"/>
  <c r="P313" i="1"/>
  <c r="Y313" i="1"/>
  <c r="Q313" i="1" l="1"/>
  <c r="J237" i="1" l="1"/>
  <c r="O237" i="1"/>
  <c r="P237" i="1"/>
  <c r="Y237" i="1"/>
  <c r="Q237" i="1" l="1"/>
  <c r="J507" i="1" l="1"/>
  <c r="O507" i="1"/>
  <c r="P507" i="1"/>
  <c r="Y507" i="1"/>
  <c r="Q507" i="1" l="1"/>
  <c r="J236" i="1" l="1"/>
  <c r="O236" i="1"/>
  <c r="P236" i="1"/>
  <c r="Y236" i="1"/>
  <c r="Q236" i="1" l="1"/>
  <c r="J203" i="1"/>
  <c r="O203" i="1"/>
  <c r="P203" i="1"/>
  <c r="Y203" i="1"/>
  <c r="Q203" i="1" l="1"/>
  <c r="J498" i="1" l="1"/>
  <c r="O498" i="1"/>
  <c r="P498" i="1"/>
  <c r="Y498" i="1"/>
  <c r="Q498" i="1" l="1"/>
  <c r="J309" i="1"/>
  <c r="O309" i="1"/>
  <c r="P309" i="1"/>
  <c r="Y309" i="1"/>
  <c r="Q309" i="1" l="1"/>
  <c r="J111" i="1" l="1"/>
  <c r="O111" i="1"/>
  <c r="P111" i="1"/>
  <c r="Y111" i="1"/>
  <c r="Q111" i="1" l="1"/>
  <c r="J466" i="1" l="1"/>
  <c r="O466" i="1"/>
  <c r="P466" i="1"/>
  <c r="Y466" i="1"/>
  <c r="Q466" i="1" l="1"/>
  <c r="J331" i="1" l="1"/>
  <c r="O331" i="1"/>
  <c r="P331" i="1"/>
  <c r="Y331" i="1"/>
  <c r="Q331" i="1" l="1"/>
  <c r="J204" i="1" l="1"/>
  <c r="O204" i="1"/>
  <c r="P204" i="1"/>
  <c r="Y204" i="1"/>
  <c r="Q204" i="1" l="1"/>
  <c r="J67" i="1"/>
  <c r="O67" i="1"/>
  <c r="P67" i="1"/>
  <c r="Y67" i="1"/>
  <c r="Q67" i="1" l="1"/>
  <c r="J100" i="1" l="1"/>
  <c r="O100" i="1"/>
  <c r="P100" i="1"/>
  <c r="Y100" i="1"/>
  <c r="Q100" i="1" l="1"/>
  <c r="Y451" i="1" l="1"/>
  <c r="P451" i="1"/>
  <c r="O451" i="1"/>
  <c r="J451" i="1"/>
  <c r="Q451" i="1" l="1"/>
  <c r="Y238" i="1"/>
  <c r="Y270" i="1"/>
  <c r="Y247" i="1"/>
  <c r="Y159" i="1"/>
  <c r="Y160" i="1"/>
  <c r="Y185" i="1"/>
  <c r="Y152" i="1"/>
  <c r="Y103" i="1"/>
  <c r="Y110" i="1"/>
  <c r="Y179" i="1"/>
  <c r="Y409" i="1"/>
  <c r="Y325" i="1"/>
  <c r="Y324" i="1"/>
  <c r="Y501" i="1"/>
  <c r="Y317" i="1"/>
  <c r="Y332" i="1"/>
  <c r="Y463" i="1"/>
  <c r="Y407" i="1"/>
  <c r="Y415" i="1"/>
  <c r="Y410" i="1"/>
  <c r="Y435" i="1"/>
  <c r="Y34" i="1"/>
  <c r="Y35" i="1"/>
  <c r="Y450" i="1"/>
  <c r="Y473" i="1"/>
  <c r="Y432" i="1"/>
  <c r="Y436" i="1"/>
  <c r="Y422" i="1"/>
  <c r="Y340" i="1"/>
  <c r="Y445" i="1"/>
  <c r="Y582" i="1"/>
  <c r="Y506" i="1"/>
  <c r="Y489" i="1"/>
  <c r="Y521" i="1"/>
  <c r="Y519" i="1"/>
  <c r="Y564" i="1"/>
  <c r="Y369" i="1"/>
  <c r="Y370" i="1"/>
  <c r="Y326" i="1"/>
  <c r="Y319" i="1"/>
  <c r="Y314" i="1"/>
  <c r="P445" i="1"/>
  <c r="O445" i="1"/>
  <c r="J445" i="1"/>
  <c r="P340" i="1"/>
  <c r="O340" i="1"/>
  <c r="J340" i="1"/>
  <c r="P422" i="1"/>
  <c r="O422" i="1"/>
  <c r="J422" i="1"/>
  <c r="P436" i="1"/>
  <c r="O436" i="1"/>
  <c r="J436" i="1"/>
  <c r="P432" i="1"/>
  <c r="O432" i="1"/>
  <c r="J432" i="1"/>
  <c r="P473" i="1"/>
  <c r="O473" i="1"/>
  <c r="J473" i="1"/>
  <c r="P450" i="1"/>
  <c r="O450" i="1"/>
  <c r="J450" i="1"/>
  <c r="P35" i="1"/>
  <c r="O35" i="1"/>
  <c r="J35" i="1"/>
  <c r="P34" i="1"/>
  <c r="J34" i="1"/>
  <c r="P435" i="1"/>
  <c r="O435" i="1"/>
  <c r="J435" i="1"/>
  <c r="P410" i="1"/>
  <c r="O410" i="1"/>
  <c r="J410" i="1"/>
  <c r="P415" i="1"/>
  <c r="O415" i="1"/>
  <c r="J415" i="1"/>
  <c r="P407" i="1"/>
  <c r="O407" i="1"/>
  <c r="J407" i="1"/>
  <c r="P463" i="1"/>
  <c r="O463" i="1"/>
  <c r="J463" i="1"/>
  <c r="P332" i="1"/>
  <c r="O332" i="1"/>
  <c r="J332" i="1"/>
  <c r="P317" i="1"/>
  <c r="O317" i="1"/>
  <c r="J317" i="1"/>
  <c r="P501" i="1"/>
  <c r="O501" i="1"/>
  <c r="J501" i="1"/>
  <c r="P324" i="1"/>
  <c r="O324" i="1"/>
  <c r="J324" i="1"/>
  <c r="P325" i="1"/>
  <c r="O325" i="1"/>
  <c r="J325" i="1"/>
  <c r="P409" i="1"/>
  <c r="O409" i="1"/>
  <c r="J409" i="1"/>
  <c r="P179" i="1"/>
  <c r="O179" i="1"/>
  <c r="J179" i="1"/>
  <c r="P110" i="1"/>
  <c r="O110" i="1"/>
  <c r="J110" i="1"/>
  <c r="P103" i="1"/>
  <c r="O103" i="1"/>
  <c r="J103" i="1"/>
  <c r="P152" i="1"/>
  <c r="O152" i="1"/>
  <c r="J152" i="1"/>
  <c r="P185" i="1"/>
  <c r="O185" i="1"/>
  <c r="J185" i="1"/>
  <c r="P160" i="1"/>
  <c r="O160" i="1"/>
  <c r="J160" i="1"/>
  <c r="P159" i="1"/>
  <c r="O159" i="1"/>
  <c r="J159" i="1"/>
  <c r="P247" i="1"/>
  <c r="O247" i="1"/>
  <c r="J247" i="1"/>
  <c r="P270" i="1"/>
  <c r="O270" i="1"/>
  <c r="J270" i="1"/>
  <c r="P238" i="1"/>
  <c r="O238" i="1"/>
  <c r="J238" i="1"/>
  <c r="Q238" i="1" l="1"/>
  <c r="Q270" i="1"/>
  <c r="Q160" i="1"/>
  <c r="Q152" i="1"/>
  <c r="Q103" i="1"/>
  <c r="Q179" i="1"/>
  <c r="Q247" i="1"/>
  <c r="Q325" i="1"/>
  <c r="Q463" i="1"/>
  <c r="Q410" i="1"/>
  <c r="Q34" i="1"/>
  <c r="Q422" i="1"/>
  <c r="Q432" i="1"/>
  <c r="Q445" i="1"/>
  <c r="Q110" i="1"/>
  <c r="Q409" i="1"/>
  <c r="Q501" i="1"/>
  <c r="Q317" i="1"/>
  <c r="Q332" i="1"/>
  <c r="Q407" i="1"/>
  <c r="Q415" i="1"/>
  <c r="Q473" i="1"/>
  <c r="Q340" i="1"/>
  <c r="Q159" i="1"/>
  <c r="Q185" i="1"/>
  <c r="Q324" i="1"/>
  <c r="Q435" i="1"/>
  <c r="Q35" i="1"/>
  <c r="Q450" i="1"/>
  <c r="Q436" i="1"/>
  <c r="P582" i="1" l="1"/>
  <c r="P564" i="1"/>
  <c r="P521" i="1"/>
  <c r="P506" i="1"/>
  <c r="P489" i="1"/>
  <c r="P519" i="1"/>
  <c r="P369" i="1"/>
  <c r="P370" i="1"/>
  <c r="P326" i="1"/>
  <c r="P319" i="1"/>
  <c r="P314" i="1"/>
  <c r="O582" i="1"/>
  <c r="O564" i="1"/>
  <c r="O521" i="1"/>
  <c r="O506" i="1"/>
  <c r="O489" i="1"/>
  <c r="O519" i="1"/>
  <c r="O369" i="1"/>
  <c r="O370" i="1"/>
  <c r="O326" i="1"/>
  <c r="O319" i="1"/>
  <c r="O314" i="1"/>
  <c r="J582" i="1"/>
  <c r="J564" i="1"/>
  <c r="J521" i="1"/>
  <c r="J506" i="1"/>
  <c r="J489" i="1"/>
  <c r="J519" i="1"/>
  <c r="J369" i="1"/>
  <c r="J370" i="1"/>
  <c r="J326" i="1"/>
  <c r="J319" i="1"/>
  <c r="J314" i="1"/>
  <c r="Q314" i="1" l="1"/>
  <c r="Q326" i="1"/>
  <c r="Q521" i="1"/>
  <c r="Q370" i="1"/>
  <c r="Q506" i="1"/>
  <c r="Q369" i="1"/>
  <c r="Q519" i="1"/>
  <c r="Q489" i="1"/>
  <c r="Q564" i="1"/>
  <c r="Q582" i="1"/>
  <c r="Q319" i="1"/>
</calcChain>
</file>

<file path=xl/sharedStrings.xml><?xml version="1.0" encoding="utf-8"?>
<sst xmlns="http://schemas.openxmlformats.org/spreadsheetml/2006/main" count="4340" uniqueCount="2101">
  <si>
    <t>TEAM Services Corporation</t>
  </si>
  <si>
    <t>Baltimore Lock and Hardware, Inc.</t>
  </si>
  <si>
    <t>Electric Motor Repair Co.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</si>
  <si>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</si>
  <si>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</si>
  <si>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</si>
  <si>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</si>
  <si>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</si>
  <si>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</si>
  <si>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</si>
  <si>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</si>
  <si>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</si>
  <si>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</si>
  <si>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</si>
  <si>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</si>
  <si>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</si>
  <si>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</si>
  <si>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</si>
  <si>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</si>
  <si>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06000</t>
  </si>
  <si>
    <t>3 x 1 yr</t>
  </si>
  <si>
    <t>2 x 1 yr</t>
  </si>
  <si>
    <t>4 x 1 yr</t>
  </si>
  <si>
    <t>08000</t>
  </si>
  <si>
    <t xml:space="preserve">Motion Industries </t>
  </si>
  <si>
    <t>Middleton &amp; Meads Company, Inc.</t>
  </si>
  <si>
    <t>Howard Uniform Company</t>
  </si>
  <si>
    <t>2 x2 yr</t>
  </si>
  <si>
    <t xml:space="preserve">All Car Leasing dba Nextcar </t>
  </si>
  <si>
    <t>1 x 2 yr</t>
  </si>
  <si>
    <t>5 x 1 yr</t>
  </si>
  <si>
    <t>Full Circle Solutions, Inc.</t>
  </si>
  <si>
    <t>M &amp; T Bank</t>
  </si>
  <si>
    <t>2 x 2 yr</t>
  </si>
  <si>
    <t>1 x 5 yr</t>
  </si>
  <si>
    <t>Dunbar Armored, Inc.</t>
  </si>
  <si>
    <t>Rudolph's Office &amp; Computer Supply, Inc.</t>
  </si>
  <si>
    <t>Bey</t>
  </si>
  <si>
    <t>One Call Concept Locating Services, Inc.</t>
  </si>
  <si>
    <t>Rudolph's Office &amp; Computer Supply</t>
  </si>
  <si>
    <t>2 x 1 yr.</t>
  </si>
  <si>
    <t>3 x 2 yr</t>
  </si>
  <si>
    <t>2 x 1</t>
  </si>
  <si>
    <t>Smith-Blair, Inc.</t>
  </si>
  <si>
    <t>Patuxent Materials, Inc.</t>
  </si>
  <si>
    <t>Motorola, Inc.</t>
  </si>
  <si>
    <t>2 x 5 yrs</t>
  </si>
  <si>
    <t>Geiger Pump and Equipment</t>
  </si>
  <si>
    <t>C. N. Robinson Lighting Supply Co.</t>
  </si>
  <si>
    <t>SMG</t>
  </si>
  <si>
    <t>Vasavada</t>
  </si>
  <si>
    <t>REVENUE</t>
  </si>
  <si>
    <t>1 x 2 yrs</t>
  </si>
  <si>
    <t>Contract No.
6000 = Selected
7000 = Competitive
8000 = Sole Source
9000 = Emergency</t>
  </si>
  <si>
    <t>1 x 3 Yr</t>
  </si>
  <si>
    <t>Armored Transport Services (Various)</t>
  </si>
  <si>
    <t>Waste Equipment Sales &amp; Service, LLC</t>
  </si>
  <si>
    <t>FIRST REMINDER SENT DATE</t>
  </si>
  <si>
    <t>SECOND REMINDER SENT DATE</t>
  </si>
  <si>
    <t>AGENCY RESPONSE DATE</t>
  </si>
  <si>
    <t>Kershner Environmental Technologies, LLC</t>
  </si>
  <si>
    <t>OEM Parts and Service for Mack Trucks</t>
  </si>
  <si>
    <t>1 x 1 yr</t>
  </si>
  <si>
    <t>Herman Born &amp; Sons, Inc.</t>
  </si>
  <si>
    <t>Nestle Waters North America d/b/a Deer Park</t>
  </si>
  <si>
    <t>2 x 5 yrs.</t>
  </si>
  <si>
    <t>Pitney Bowes</t>
  </si>
  <si>
    <t>Qiagen, Inc.</t>
  </si>
  <si>
    <t>Digicon Corporation</t>
  </si>
  <si>
    <t>2x 1 yr</t>
  </si>
  <si>
    <t>Truck Accessories</t>
  </si>
  <si>
    <t>Fastenal Company</t>
  </si>
  <si>
    <t>DOT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</si>
  <si>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</si>
  <si>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</si>
  <si>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</si>
  <si>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</si>
  <si>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</si>
  <si>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</si>
  <si>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</si>
  <si>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</si>
  <si>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COMPTROLLER</t>
  </si>
  <si>
    <t>HR</t>
  </si>
  <si>
    <t>FINANCE</t>
  </si>
  <si>
    <t>BOP</t>
  </si>
  <si>
    <t>MOED</t>
  </si>
  <si>
    <t>BCFD</t>
  </si>
  <si>
    <t>CONV. CTR</t>
  </si>
  <si>
    <t>CIRCUIT COURT</t>
  </si>
  <si>
    <t>BCPD &amp; SHERIFF</t>
  </si>
  <si>
    <t>Sparks Quality Fence Company</t>
  </si>
  <si>
    <t>Airgas East, Inc.</t>
  </si>
  <si>
    <t xml:space="preserve">Court Reporting Services </t>
  </si>
  <si>
    <t xml:space="preserve">Repair Electric Motors Up to 300 H.P. </t>
  </si>
  <si>
    <t xml:space="preserve">Lamps and Ballasts, Large and Specialty </t>
  </si>
  <si>
    <t xml:space="preserve">Single Stream Recycling </t>
  </si>
  <si>
    <t xml:space="preserve">Water Meter Expansion Connectors  </t>
  </si>
  <si>
    <t xml:space="preserve">Baltimore City Building Demolition </t>
  </si>
  <si>
    <t>East Coast Emergency Lighting</t>
  </si>
  <si>
    <t>5 x 5 yr</t>
  </si>
  <si>
    <t>American Test Center</t>
  </si>
  <si>
    <t>Chesapeake Fire &amp; Rescue, Inc.</t>
  </si>
  <si>
    <t>2 x 2yr</t>
  </si>
  <si>
    <t>Chesapeake Flow Solutions, LLC</t>
  </si>
  <si>
    <t>Easter's Lock and Access Systems, Inc</t>
  </si>
  <si>
    <t>Dean</t>
  </si>
  <si>
    <t xml:space="preserve">Steel Toe Rubber Hip Boots </t>
  </si>
  <si>
    <t>MJ Gate Valves (See Master Blanket for items)</t>
  </si>
  <si>
    <t>SHERIFF</t>
  </si>
  <si>
    <t>1 x 1yr</t>
  </si>
  <si>
    <t>2 x 3 yr</t>
  </si>
  <si>
    <t>Acme Auto Leasing, LLC</t>
  </si>
  <si>
    <t>J.F. Fischer, Inc.</t>
  </si>
  <si>
    <t>VWR International, LLC</t>
  </si>
  <si>
    <t>n/a</t>
  </si>
  <si>
    <t>OEM Parts and Service for Volvo Asphalt Compactor/Pavers</t>
  </si>
  <si>
    <t>McClung-Loan Equipment Company</t>
  </si>
  <si>
    <t>ARENA</t>
  </si>
  <si>
    <t>2 x 1  yr</t>
  </si>
  <si>
    <t xml:space="preserve">J.I.T. (Just-in-Time) Office Supplies </t>
  </si>
  <si>
    <t>3 x 1yr</t>
  </si>
  <si>
    <t>The Myco Companies</t>
  </si>
  <si>
    <t>OEM Parts &amp; Service for the Tandem Rite Touch Car Wash</t>
  </si>
  <si>
    <t>Mid Atlantic Car Wash Technologies, Inc t/a/ Wash Tech</t>
  </si>
  <si>
    <t>1 x 1 yt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</si>
  <si>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</si>
  <si>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</si>
  <si>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</si>
  <si>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</si>
  <si>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</si>
  <si>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</si>
  <si>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</si>
  <si>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 xml:space="preserve">Enterprise RAC Company of Baltimore </t>
  </si>
  <si>
    <t>Excel Staffing &amp; Personnel Services</t>
  </si>
  <si>
    <t>Midwest Medical Supply, LLC</t>
  </si>
  <si>
    <t>1 x 1</t>
  </si>
  <si>
    <t>5 x 1yr</t>
  </si>
  <si>
    <t>Aluminum Sheets</t>
  </si>
  <si>
    <t>B50002313</t>
  </si>
  <si>
    <t>Police Exam Consultant Services</t>
  </si>
  <si>
    <t>Mainframe Migration and Support Agreement</t>
  </si>
  <si>
    <t>Alicomp, A Division of Alicare, inc.</t>
  </si>
  <si>
    <t>Total Environmental Concepts, Inc.</t>
  </si>
  <si>
    <t>Bearing Distirbutors, Inc.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</si>
  <si>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</si>
  <si>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</si>
  <si>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</si>
  <si>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</si>
  <si>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</si>
  <si>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</si>
  <si>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</si>
  <si>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Pipe Repair Clamps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</si>
  <si>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</si>
  <si>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</si>
  <si>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</si>
  <si>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</si>
  <si>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</si>
  <si>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</si>
  <si>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</si>
  <si>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</si>
  <si>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</si>
  <si>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</si>
  <si>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</si>
  <si>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</si>
  <si>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</si>
  <si>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</si>
  <si>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</si>
  <si>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</si>
  <si>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</si>
  <si>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</si>
  <si>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</si>
  <si>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</si>
  <si>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</si>
  <si>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</si>
  <si>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</si>
  <si>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</si>
  <si>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</si>
  <si>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</si>
  <si>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</si>
  <si>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</si>
  <si>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</si>
  <si>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</si>
  <si>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</si>
  <si>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</si>
  <si>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</si>
  <si>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</si>
  <si>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</si>
  <si>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</si>
  <si>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</si>
  <si>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</si>
  <si>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</si>
  <si>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</si>
  <si>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</si>
  <si>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</si>
  <si>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</si>
  <si>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</si>
  <si>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</si>
  <si>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</si>
  <si>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</si>
  <si>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</si>
  <si>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</si>
  <si>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</si>
  <si>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</si>
  <si>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</si>
  <si>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</si>
  <si>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</si>
  <si>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</si>
  <si>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</si>
  <si>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</si>
  <si>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</si>
  <si>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</si>
  <si>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</si>
  <si>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</si>
  <si>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6 x 1 yr</t>
  </si>
  <si>
    <t>1 x 1  yr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</si>
  <si>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</si>
  <si>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</si>
  <si>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</si>
  <si>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</si>
  <si>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</si>
  <si>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Green</t>
  </si>
  <si>
    <t>Special Compliance?</t>
  </si>
  <si>
    <t>Priority</t>
  </si>
  <si>
    <t>Yellow</t>
  </si>
  <si>
    <t>Red</t>
  </si>
  <si>
    <t>None</t>
  </si>
  <si>
    <t>201510</t>
  </si>
  <si>
    <t>none</t>
  </si>
  <si>
    <t>Row Labels</t>
  </si>
  <si>
    <t>Column Labels</t>
  </si>
  <si>
    <t>Life Technologies Corporation</t>
  </si>
  <si>
    <t>2 c 1 yr</t>
  </si>
  <si>
    <t>B50002463</t>
  </si>
  <si>
    <t>Baltimore Arena title Sponsorship, Advertising, Manage and Operate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</si>
  <si>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</si>
  <si>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</si>
  <si>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</si>
  <si>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</si>
  <si>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</si>
  <si>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</si>
  <si>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</si>
  <si>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t>Gauges, Pressure, Level Measurement Instrumentation, and recorders - ItemA</t>
  </si>
  <si>
    <t>Jobe and Company</t>
  </si>
  <si>
    <t>Count of Total Award Amount (A)</t>
  </si>
  <si>
    <t>P &amp; J Contracting Co. - First Call</t>
  </si>
  <si>
    <t>Gartner, inc.</t>
  </si>
  <si>
    <t>Parking Authority</t>
  </si>
  <si>
    <t>OEM Parts and Service for Horton Medics</t>
  </si>
  <si>
    <t>Itron, Inc.</t>
  </si>
  <si>
    <t>B</t>
  </si>
  <si>
    <t>Edwin Elliott &amp; Co. Inc.</t>
  </si>
  <si>
    <t>Miss Utilities - Call Center</t>
  </si>
  <si>
    <t>District Safety Products, Inc</t>
  </si>
  <si>
    <t>Husky Envelope Products</t>
  </si>
  <si>
    <t>B50003210</t>
  </si>
  <si>
    <t>Fencing Installation and Repair</t>
  </si>
  <si>
    <t>P527150</t>
  </si>
  <si>
    <t>B50003190</t>
  </si>
  <si>
    <t>Residential Water and Sewer Line Protection Program</t>
  </si>
  <si>
    <t>HomeServe USA, Corp</t>
  </si>
  <si>
    <t>OEM Parts and Service for Ford Vehicles</t>
  </si>
  <si>
    <t>On-Site Preventative Maintenance for Heavy Duty Vehicles</t>
  </si>
  <si>
    <t>Columbia Fleet Service, Inc.</t>
  </si>
  <si>
    <t>Custodial Service for CitiWatch</t>
  </si>
  <si>
    <t>Southern Management Company</t>
  </si>
  <si>
    <t>Pitney Bowes, Inc.</t>
  </si>
  <si>
    <t>Victor Stanley, Inc.</t>
  </si>
  <si>
    <t>Firefighter Hoods</t>
  </si>
  <si>
    <t>Industrial Organizational Solutions, Inc.  d/b/a I/O Solutions</t>
  </si>
  <si>
    <t>B50003386</t>
  </si>
  <si>
    <t>OEM Parts and Service for Doosan Heavy Equipment</t>
  </si>
  <si>
    <t>Microsoft Master Services and Premier Support Services Agreement</t>
  </si>
  <si>
    <t>Microsoft Corporation</t>
  </si>
  <si>
    <t>P527034</t>
  </si>
  <si>
    <t>YouthWorks System Software Enhancements and Hosting Agreements</t>
  </si>
  <si>
    <t>B50003351</t>
  </si>
  <si>
    <t>General Banking Services</t>
  </si>
  <si>
    <t>B50003696</t>
  </si>
  <si>
    <t>Driver Motor Vehicle Information</t>
  </si>
  <si>
    <t>Law Enforement Systems, LLC</t>
  </si>
  <si>
    <t>OEM Parts and Service for Pierce Fire Apparatus</t>
  </si>
  <si>
    <t>B50003712</t>
  </si>
  <si>
    <t>Ferguson Enterprises, Inc. d/b/a Ferguson Waterworks</t>
  </si>
  <si>
    <t>Spring and Suspension Repair Services (FLEET)</t>
  </si>
  <si>
    <t>B50003294</t>
  </si>
  <si>
    <t>B50003778</t>
  </si>
  <si>
    <t>Alban Tractor Co. Inc.</t>
  </si>
  <si>
    <t>OEM Parts &amp; Service for the SmartWash Storm Touchless Gantry Fleet Washer</t>
  </si>
  <si>
    <t>B50003752</t>
  </si>
  <si>
    <t>Police Human Capitol Resource Management System</t>
  </si>
  <si>
    <t>eResourcePlanner, Inc.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</si>
  <si>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</si>
  <si>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</si>
  <si>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</si>
  <si>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</si>
  <si>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</si>
  <si>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</si>
  <si>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</si>
  <si>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</si>
  <si>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</si>
  <si>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</si>
  <si>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</si>
  <si>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</si>
  <si>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</si>
  <si>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</si>
  <si>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</si>
  <si>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</si>
  <si>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</si>
  <si>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</si>
  <si>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Parts and Service for Tennant Scrubbers - Seepers and Litter Vacs</t>
  </si>
  <si>
    <t>P528141</t>
  </si>
  <si>
    <t>Annual Renewals</t>
  </si>
  <si>
    <t>P531583</t>
  </si>
  <si>
    <t>Tennant Sales and Service Company</t>
  </si>
  <si>
    <t>LAW</t>
  </si>
  <si>
    <t>Ground Ladder Testing</t>
  </si>
  <si>
    <t>Baltimore Meineke, LLC</t>
  </si>
  <si>
    <t>ABC Radiator &amp; Welding Corporation</t>
  </si>
  <si>
    <t>Onsite Solar Power Purchase Agreement</t>
  </si>
  <si>
    <t>Constellation Solar Maryland MC,LLC</t>
  </si>
  <si>
    <t>ACA (Affordable Care Act) Compliance and IRD Reporting</t>
  </si>
  <si>
    <t>Tango Health, Inc.</t>
  </si>
  <si>
    <t>P532543</t>
  </si>
  <si>
    <t>MOHS</t>
  </si>
  <si>
    <t>B50004162</t>
  </si>
  <si>
    <t>B50004074</t>
  </si>
  <si>
    <t>Trigyn Technologies, Inc.</t>
  </si>
  <si>
    <t>P527649</t>
  </si>
  <si>
    <t>CareFirst of Maryland, Inc.</t>
  </si>
  <si>
    <t>B50004256</t>
  </si>
  <si>
    <t>Laboratory Gases, Chemicals and Supplies</t>
  </si>
  <si>
    <t>Fisher Scientific Company, LLC</t>
  </si>
  <si>
    <t>P2 Cleaning Services, LLC</t>
  </si>
  <si>
    <t>Corporate Maintenance Group, LLC</t>
  </si>
  <si>
    <t xml:space="preserve">USC/Canterbury   Corporation                        </t>
  </si>
  <si>
    <t>Star Computer Supply, LLC</t>
  </si>
  <si>
    <t>Applied Technology Services, Inc.</t>
  </si>
  <si>
    <t>Daly Computers, Inc.</t>
  </si>
  <si>
    <t>Providing Temporary Administrative Personnel Services</t>
  </si>
  <si>
    <t>Premier Staffing Source, Inc.</t>
  </si>
  <si>
    <t>B50004202</t>
  </si>
  <si>
    <t>Temporary Medical Personnel Services</t>
  </si>
  <si>
    <t>P534294</t>
  </si>
  <si>
    <t>Motorola Radio Equipment Master Purchase Agreement</t>
  </si>
  <si>
    <t>Atlantic Emergency Solutions, Inc,</t>
  </si>
  <si>
    <t>B50004050</t>
  </si>
  <si>
    <t>Body Worn Cameras</t>
  </si>
  <si>
    <t>Large Water Meter Testing, Repair and Replacement Services</t>
  </si>
  <si>
    <t>Ammunition (See buyer for items Available</t>
  </si>
  <si>
    <t>P520454</t>
  </si>
  <si>
    <t>P528510</t>
  </si>
  <si>
    <t>P532176</t>
  </si>
  <si>
    <t>P522299</t>
  </si>
  <si>
    <t>B50004467</t>
  </si>
  <si>
    <t>Supply and Deliver Water Dispensers &amp; Bottled Water</t>
  </si>
  <si>
    <t>Maintenance &amp; Repair of Holmatro Tools</t>
  </si>
  <si>
    <t>Furniture (Office, School, Library, etc) and Equipment</t>
  </si>
  <si>
    <t>Douron, Incorporated</t>
  </si>
  <si>
    <t>American Design Associates, inc.</t>
  </si>
  <si>
    <t>P532457</t>
  </si>
  <si>
    <t>P533597</t>
  </si>
  <si>
    <t>B50004150</t>
  </si>
  <si>
    <t>HABC</t>
  </si>
  <si>
    <t>B50004534</t>
  </si>
  <si>
    <t>Scrap Tire Collection, Disposal and Recycling Service</t>
  </si>
  <si>
    <t xml:space="preserve"> Auston Transfer &amp; Processing L.L.C.</t>
  </si>
  <si>
    <t>B50004514</t>
  </si>
  <si>
    <t>B50004094</t>
  </si>
  <si>
    <t>P520689</t>
  </si>
  <si>
    <t>B50004568</t>
  </si>
  <si>
    <t>Provide Various Rental Vehicles</t>
  </si>
  <si>
    <t>Provde Various Rental Vehicles</t>
  </si>
  <si>
    <t>P531873</t>
  </si>
  <si>
    <t>B50004550</t>
  </si>
  <si>
    <t>B50004552</t>
  </si>
  <si>
    <t>Aftermarket Body and Fender Parts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</si>
  <si>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</si>
  <si>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</si>
  <si>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</si>
  <si>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</si>
  <si>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</si>
  <si>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B50004656</t>
  </si>
  <si>
    <t>B50004664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</si>
  <si>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</si>
  <si>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</si>
  <si>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</si>
  <si>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</si>
  <si>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</si>
  <si>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</si>
  <si>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</si>
  <si>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DISYS Solutions, Inc</t>
  </si>
  <si>
    <t>Knight Point Systems,LLC</t>
  </si>
  <si>
    <t>Easten Controls, Inc.</t>
  </si>
  <si>
    <t>B50004654</t>
  </si>
  <si>
    <t>Locksmith Services (Various) 1st Call</t>
  </si>
  <si>
    <t>Locksmith Services (Various) 2ndCall</t>
  </si>
  <si>
    <t>B50004669</t>
  </si>
  <si>
    <t>B50004602</t>
  </si>
  <si>
    <t>Emergency Vehicle Lighting and Accessories</t>
  </si>
  <si>
    <t>B50004680</t>
  </si>
  <si>
    <t>Stauffer Glove &amp; Safety Company</t>
  </si>
  <si>
    <t>A &amp; A Sales Associates, LLC</t>
  </si>
  <si>
    <t>P536955</t>
  </si>
  <si>
    <t>60 Month Lease of Mailing Systems</t>
  </si>
  <si>
    <t>P536929</t>
  </si>
  <si>
    <t>B50004714</t>
  </si>
  <si>
    <t>K.L. Lemmon &amp; Son Hay &amp; Straw, LLC</t>
  </si>
  <si>
    <t>P536592</t>
  </si>
  <si>
    <t>Cooper Williams, V.M.D</t>
  </si>
  <si>
    <t>Mounted Horses Veterinary Services</t>
  </si>
  <si>
    <t>Security Cameras and Software Upgrade</t>
  </si>
  <si>
    <t>Skylin Network Engineering, LLC</t>
  </si>
  <si>
    <t>B50004682</t>
  </si>
  <si>
    <t>Furnish and Deliver Various soil and Sand Products</t>
  </si>
  <si>
    <t>B50004670</t>
  </si>
  <si>
    <t>B50004724</t>
  </si>
  <si>
    <t>STD Medications</t>
  </si>
  <si>
    <t>Klein's Tower Plaza, Inc.</t>
  </si>
  <si>
    <t>B50004699</t>
  </si>
  <si>
    <t>Belair Road Supply Company, Incorporated</t>
  </si>
  <si>
    <t>B50004705</t>
  </si>
  <si>
    <t>Restroom Paper and Soap Supplies for Baltimore Convention Center</t>
  </si>
  <si>
    <t>S. Freedman &amp; Sons, Inc.</t>
  </si>
  <si>
    <t>B50004741</t>
  </si>
  <si>
    <t>Joseph Heil Company, Inc.</t>
  </si>
  <si>
    <t>B50004495</t>
  </si>
  <si>
    <t>Noah Garrison d/b/a The Garrison Company Landscape Division</t>
  </si>
  <si>
    <t>DSG</t>
  </si>
  <si>
    <t>B50004606</t>
  </si>
  <si>
    <t>Janitorial Services for Area D</t>
  </si>
  <si>
    <t>N.O.W., LLC</t>
  </si>
  <si>
    <t>Integrated Pest Management Program</t>
  </si>
  <si>
    <t>B50004722</t>
  </si>
  <si>
    <t>Irrigation and Repairs of City Owned Fountains</t>
  </si>
  <si>
    <t>B50004598</t>
  </si>
  <si>
    <t>Dental Health Products Incorporated</t>
  </si>
  <si>
    <t>B50004772</t>
  </si>
  <si>
    <t>Instruments and Instrumentation Parts</t>
  </si>
  <si>
    <t>B50004662</t>
  </si>
  <si>
    <t>EMT Services</t>
  </si>
  <si>
    <t>Grace Ambulance Services, LLC</t>
  </si>
  <si>
    <t>Emergency Management</t>
  </si>
  <si>
    <t>B50004718</t>
  </si>
  <si>
    <t>Citywide Mass Notification System</t>
  </si>
  <si>
    <t>B50004709</t>
  </si>
  <si>
    <t>Vehicle Exhaust Repairs</t>
  </si>
  <si>
    <t>Beltway Kenwood, LLC</t>
  </si>
  <si>
    <t>B50004770</t>
  </si>
  <si>
    <t>OEM and Aftermarket Parts and Repair for Lawn Mowers and Landscape Equipment</t>
  </si>
  <si>
    <t>Holabird Development Corporation t/a Port City Equipment (1st Call)</t>
  </si>
  <si>
    <t>B50004600</t>
  </si>
  <si>
    <t>Various Gloves</t>
  </si>
  <si>
    <t>Interboro Packaging Corporation</t>
  </si>
  <si>
    <t>Veritv Operating Company</t>
  </si>
  <si>
    <t>B50004801</t>
  </si>
  <si>
    <t>OEM Parts and Service for Stellar Truck Bodies</t>
  </si>
  <si>
    <t>Waste Equipment</t>
  </si>
  <si>
    <t>P532978</t>
  </si>
  <si>
    <t>P532977</t>
  </si>
  <si>
    <t>P537224</t>
  </si>
  <si>
    <t>Safety League d/b/a Atlantic Tactical, Inc</t>
  </si>
  <si>
    <t>E.J. Ward, Inc.</t>
  </si>
  <si>
    <t>B50004815</t>
  </si>
  <si>
    <t xml:space="preserve">Industrial Bearings and Related Seals  </t>
  </si>
  <si>
    <t>B50004809</t>
  </si>
  <si>
    <t>Addams</t>
  </si>
  <si>
    <t>911 Customer Premise Equipment (CPE) System</t>
  </si>
  <si>
    <t>Carousel Industries of North America, Inc.</t>
  </si>
  <si>
    <t>P534307</t>
  </si>
  <si>
    <t>P536184</t>
  </si>
  <si>
    <t>P538039</t>
  </si>
  <si>
    <t>Anderson</t>
  </si>
  <si>
    <t>B50004845</t>
  </si>
  <si>
    <t>B50004839</t>
  </si>
  <si>
    <t>P529920</t>
  </si>
  <si>
    <t>ETR Facilitator's Five Year License</t>
  </si>
  <si>
    <t>ETR Associates, Inc.</t>
  </si>
  <si>
    <t>DNA Lab Supplies</t>
  </si>
  <si>
    <t>P535873</t>
  </si>
  <si>
    <t>B50004608</t>
  </si>
  <si>
    <t>Various Games for Recreation Centers</t>
  </si>
  <si>
    <t>S &amp; S Worldwide</t>
  </si>
  <si>
    <t>EZ-1 DNA Investigator Kits</t>
  </si>
  <si>
    <t>Chemrite, Inc.</t>
  </si>
  <si>
    <t>P535433</t>
  </si>
  <si>
    <t>B50004830</t>
  </si>
  <si>
    <t>Evergreen Landscape &amp; Design Corp.</t>
  </si>
  <si>
    <t>Mowing &amp; Debris Removal for Vacant Lots &amp; Abandoned Proprties II</t>
  </si>
  <si>
    <t>P535404</t>
  </si>
  <si>
    <t>B50004504</t>
  </si>
  <si>
    <t>Unemployment Insurance Program</t>
  </si>
  <si>
    <t>Strategic Cost Control Inc. d/b/a Coporate Cost Control</t>
  </si>
  <si>
    <t>B50004958</t>
  </si>
  <si>
    <t>Fire Hydrants &amp; Replacement Parts</t>
  </si>
  <si>
    <t>Ferguson Enterprises Inc d/b/a Ferguson Waterworks</t>
  </si>
  <si>
    <t>P535575</t>
  </si>
  <si>
    <t>WM Recycle America LLC</t>
  </si>
  <si>
    <t>B50005001</t>
  </si>
  <si>
    <t>P540084</t>
  </si>
  <si>
    <t xml:space="preserve">B50004936 </t>
  </si>
  <si>
    <t>P540087</t>
  </si>
  <si>
    <t>P528925</t>
  </si>
  <si>
    <t>Buyer</t>
  </si>
  <si>
    <t>P538531</t>
  </si>
  <si>
    <t>P538999</t>
  </si>
  <si>
    <t>P534205</t>
  </si>
  <si>
    <t>B50005083</t>
  </si>
  <si>
    <t xml:space="preserve">HVAC Air Duct Cleaning </t>
  </si>
  <si>
    <t>Interior Maintenance Company</t>
  </si>
  <si>
    <t>P541456</t>
  </si>
  <si>
    <t>P537579</t>
  </si>
  <si>
    <t>P539960</t>
  </si>
  <si>
    <t>B50004947</t>
  </si>
  <si>
    <t>P540598</t>
  </si>
  <si>
    <t>P540160</t>
  </si>
  <si>
    <t>B50005047</t>
  </si>
  <si>
    <t>P540278</t>
  </si>
  <si>
    <t>P536230</t>
  </si>
  <si>
    <t>P539765</t>
  </si>
  <si>
    <t>P536566</t>
  </si>
  <si>
    <t>P537536</t>
  </si>
  <si>
    <t>P529113</t>
  </si>
  <si>
    <t>P538076</t>
  </si>
  <si>
    <t>P537826</t>
  </si>
  <si>
    <t>P532595</t>
  </si>
  <si>
    <t>P537208</t>
  </si>
  <si>
    <t>P536976</t>
  </si>
  <si>
    <t>P536586</t>
  </si>
  <si>
    <t>P537751</t>
  </si>
  <si>
    <t>P538168</t>
  </si>
  <si>
    <t>P538167</t>
  </si>
  <si>
    <t>P538487</t>
  </si>
  <si>
    <t>P539633</t>
  </si>
  <si>
    <t>L/B Water Service, Inc</t>
  </si>
  <si>
    <t>P539635</t>
  </si>
  <si>
    <t>Garden State Highway Products, Inc.</t>
  </si>
  <si>
    <t>P536375</t>
  </si>
  <si>
    <t>Johnson Controls Inc.</t>
  </si>
  <si>
    <t>Constellation Energy</t>
  </si>
  <si>
    <t>B50005017</t>
  </si>
  <si>
    <t>Background Investigation Outsourcing </t>
  </si>
  <si>
    <t>Kentech Consulting</t>
  </si>
  <si>
    <t>Column19</t>
  </si>
  <si>
    <t>P541824</t>
  </si>
  <si>
    <t>B50005149</t>
  </si>
  <si>
    <t>Lock Box Service</t>
  </si>
  <si>
    <t>Merkle</t>
  </si>
  <si>
    <t>P541782</t>
  </si>
  <si>
    <t>Mainframe Hosting and Support Agreement</t>
  </si>
  <si>
    <t>Computer Technologies </t>
  </si>
  <si>
    <t>P541154</t>
  </si>
  <si>
    <t>BP-4907</t>
  </si>
  <si>
    <t>Pharmacy Benefit Management Services</t>
  </si>
  <si>
    <t>Lion Totak Care Inc</t>
  </si>
  <si>
    <t>1 x 2yr</t>
  </si>
  <si>
    <t>1 x 3yr</t>
  </si>
  <si>
    <t>1 x 5yr</t>
  </si>
  <si>
    <t>2 x 5yr</t>
  </si>
  <si>
    <t>4 x 1yr</t>
  </si>
  <si>
    <t>P541344</t>
  </si>
  <si>
    <t>P541343</t>
  </si>
  <si>
    <t xml:space="preserve">Fleetpro, Inc. </t>
  </si>
  <si>
    <t>P531523</t>
  </si>
  <si>
    <t>P536584</t>
  </si>
  <si>
    <t>B50004627</t>
  </si>
  <si>
    <t>P538037  </t>
  </si>
  <si>
    <t>P538386</t>
  </si>
  <si>
    <t>P537814</t>
  </si>
  <si>
    <t>P537815</t>
  </si>
  <si>
    <t>P539348</t>
  </si>
  <si>
    <t>P538397</t>
  </si>
  <si>
    <t>P538778</t>
  </si>
  <si>
    <t>P538584</t>
  </si>
  <si>
    <t>P536099</t>
  </si>
  <si>
    <t>P538040</t>
  </si>
  <si>
    <t>P538044</t>
  </si>
  <si>
    <t>P538043</t>
  </si>
  <si>
    <t>P538041</t>
  </si>
  <si>
    <t>P537056</t>
  </si>
  <si>
    <t>P537170</t>
  </si>
  <si>
    <t>P541948</t>
  </si>
  <si>
    <t>B50005060</t>
  </si>
  <si>
    <t>P538330</t>
  </si>
  <si>
    <t>P536772</t>
  </si>
  <si>
    <t>P536791</t>
  </si>
  <si>
    <t>P536787</t>
  </si>
  <si>
    <t>P536783</t>
  </si>
  <si>
    <t>P536784</t>
  </si>
  <si>
    <t>P536785</t>
  </si>
  <si>
    <t>P536786</t>
  </si>
  <si>
    <t>P536790</t>
  </si>
  <si>
    <t>P536782</t>
  </si>
  <si>
    <t>P536788</t>
  </si>
  <si>
    <t>P536793</t>
  </si>
  <si>
    <t>P536792</t>
  </si>
  <si>
    <t>P536789</t>
  </si>
  <si>
    <t>P536615</t>
  </si>
  <si>
    <t>P533758</t>
  </si>
  <si>
    <t>P528315</t>
  </si>
  <si>
    <t xml:space="preserve"> P537115</t>
  </si>
  <si>
    <t>P537114</t>
  </si>
  <si>
    <t>P538147</t>
  </si>
  <si>
    <t>P526187</t>
  </si>
  <si>
    <t>L/B Water Service, Inc.</t>
  </si>
  <si>
    <t>Provide Chlorination and De-Chlorination Parts and Service</t>
  </si>
  <si>
    <t>P536975</t>
  </si>
  <si>
    <t>P536874</t>
  </si>
  <si>
    <t>P536875</t>
  </si>
  <si>
    <t>P536876</t>
  </si>
  <si>
    <t xml:space="preserve">P536860
</t>
  </si>
  <si>
    <t>P536861</t>
  </si>
  <si>
    <t xml:space="preserve">Ferguson Waterworks DBA Wolsely Industrial Group </t>
  </si>
  <si>
    <t xml:space="preserve">Core &amp; Main LP </t>
  </si>
  <si>
    <t>P541952</t>
  </si>
  <si>
    <t>B50005113</t>
  </si>
  <si>
    <t xml:space="preserve">J.C. Ehrlich d/b/a Target Specialty Products </t>
  </si>
  <si>
    <t>P541953</t>
  </si>
  <si>
    <t xml:space="preserve">Regional Pest Management </t>
  </si>
  <si>
    <t>Projection Video Services, Inc</t>
  </si>
  <si>
    <t>Convention Center Audio/Video Services</t>
  </si>
  <si>
    <t>Kuehne Company</t>
  </si>
  <si>
    <t>P537199</t>
  </si>
  <si>
    <t>P536961</t>
  </si>
  <si>
    <t>P536960</t>
  </si>
  <si>
    <t>P541907</t>
  </si>
  <si>
    <t>P535414</t>
  </si>
  <si>
    <t>P535372</t>
  </si>
  <si>
    <t>P535410</t>
  </si>
  <si>
    <t>P535365</t>
  </si>
  <si>
    <t>Standard Office Supply</t>
  </si>
  <si>
    <t>P536011</t>
  </si>
  <si>
    <t>P536012</t>
  </si>
  <si>
    <t>P536013</t>
  </si>
  <si>
    <t>P535583</t>
  </si>
  <si>
    <t>P537537</t>
  </si>
  <si>
    <t>P541930</t>
  </si>
  <si>
    <t>B50005165</t>
  </si>
  <si>
    <t>Caterpillar Heavy Equipment - O.E.M. Parts &amp; Service</t>
  </si>
  <si>
    <t>P541941</t>
  </si>
  <si>
    <t>B50005156</t>
  </si>
  <si>
    <t>Polymer-Cent-BRWWTP</t>
  </si>
  <si>
    <t>Polydyne Inc</t>
  </si>
  <si>
    <t>C&amp;D Municipal Sales, Inc.</t>
  </si>
  <si>
    <t>P533669</t>
  </si>
  <si>
    <t>Technical Support, System Admin Consolidated Collection System</t>
  </si>
  <si>
    <t>FESCO Emergency Sales</t>
  </si>
  <si>
    <t>Xerox Corporation</t>
  </si>
  <si>
    <t>C &amp; W Body and Fender Shop, Inc.</t>
  </si>
  <si>
    <t>MOCON</t>
  </si>
  <si>
    <t>P525136</t>
  </si>
  <si>
    <t>Energy Performance Contract - Phase II</t>
  </si>
  <si>
    <t>P525715</t>
  </si>
  <si>
    <t>Copier Equipment</t>
  </si>
  <si>
    <t>B50003055</t>
  </si>
  <si>
    <t>P529219</t>
  </si>
  <si>
    <t>Customer Information System (CIS)</t>
  </si>
  <si>
    <t>Itineris</t>
  </si>
  <si>
    <t>P529231</t>
  </si>
  <si>
    <t>Lease Agreement - 800 MHz System Roof Space</t>
  </si>
  <si>
    <t>St. Agnes Healthcare, Inc.</t>
  </si>
  <si>
    <t>Baltimore City Print Shop Vendors</t>
  </si>
  <si>
    <t>P529588</t>
  </si>
  <si>
    <t>Printing for outside Vendors</t>
  </si>
  <si>
    <t>Water Wheel Operation Services - Bureau of Solid Waste</t>
  </si>
  <si>
    <t>Waterfront Patnership of Baltimore</t>
  </si>
  <si>
    <t>P530788</t>
  </si>
  <si>
    <t>Johnson Controls Solar</t>
  </si>
  <si>
    <t>PRATT</t>
  </si>
  <si>
    <t>City of Baltimore Development Corp.</t>
  </si>
  <si>
    <t>Local Integrated Financial System - City Dynamics</t>
  </si>
  <si>
    <t>RSMUS LLP</t>
  </si>
  <si>
    <t>Finch Services, Inc.</t>
  </si>
  <si>
    <t>P533369</t>
  </si>
  <si>
    <t>Cloverland Real Estate</t>
  </si>
  <si>
    <t>Cloverland Dairy</t>
  </si>
  <si>
    <t>P533596</t>
  </si>
  <si>
    <t>Baltimore City Building Demolition</t>
  </si>
  <si>
    <t>K&amp;K Adams</t>
  </si>
  <si>
    <t>Runners, Inc.</t>
  </si>
  <si>
    <t>P534935</t>
  </si>
  <si>
    <t>Axon Enterprise, Inc.</t>
  </si>
  <si>
    <t>Chesapeake Uniform</t>
  </si>
  <si>
    <t>A.S.B.</t>
  </si>
  <si>
    <t>P535401</t>
  </si>
  <si>
    <t>Supply &amp; Deliver Water Dispensers &amp; Bottled Water to Various City Agencies</t>
  </si>
  <si>
    <t>Nestle Waters North America DBA ReadyRefresh</t>
  </si>
  <si>
    <t>P537001</t>
  </si>
  <si>
    <t>BuySpeed Software-Citibuy Contract</t>
  </si>
  <si>
    <t>Periscope Holdings, Inc</t>
  </si>
  <si>
    <t>P537002</t>
  </si>
  <si>
    <t>CitiBuy Help Desk and Support Portal</t>
  </si>
  <si>
    <t>IT-CNP, Inc.</t>
  </si>
  <si>
    <t>P537049</t>
  </si>
  <si>
    <t>Provide Water Taxi/Commuter Services in the Baltimore Harbor</t>
  </si>
  <si>
    <t>Harbor Boating, Inc.</t>
  </si>
  <si>
    <t>B50004357</t>
  </si>
  <si>
    <t>Green &amp; Healthy Homes Initiative, Inc.</t>
  </si>
  <si>
    <t>Emergent Respiratory LLC</t>
  </si>
  <si>
    <t>MTE LD-Level 3 Communication</t>
  </si>
  <si>
    <t>Level 3 Communications LLC</t>
  </si>
  <si>
    <t>P538162</t>
  </si>
  <si>
    <t>Oracle Maintenance and Renewals Agreement</t>
  </si>
  <si>
    <t>SHI International Corp.</t>
  </si>
  <si>
    <t>Annual renewals</t>
  </si>
  <si>
    <t>P538702</t>
  </si>
  <si>
    <t>340B Contract Pharmacy</t>
  </si>
  <si>
    <t>The Johns Hopkins Hospital Outpatient Pharmacy</t>
  </si>
  <si>
    <t>B50004633</t>
  </si>
  <si>
    <t>P539028</t>
  </si>
  <si>
    <t>O.E.M. Parts and Service for Wirtgen Cold Milling Machine</t>
  </si>
  <si>
    <t>elliott &amp; Frantz</t>
  </si>
  <si>
    <t>Kols Containers Inc</t>
  </si>
  <si>
    <t>P539634</t>
  </si>
  <si>
    <t>Fire Hydrants and Replacement Parts</t>
  </si>
  <si>
    <t>Core &amp; Main LP</t>
  </si>
  <si>
    <t>P539781</t>
  </si>
  <si>
    <t>Telecommunication expense management system</t>
  </si>
  <si>
    <t>TeleManagement Technologies, Inc</t>
  </si>
  <si>
    <t>B50004932</t>
  </si>
  <si>
    <t>DGS </t>
  </si>
  <si>
    <t>P539814</t>
  </si>
  <si>
    <t>B50004918</t>
  </si>
  <si>
    <t>Water Meters-Mueller</t>
  </si>
  <si>
    <t>Mueller Systems, LLC </t>
  </si>
  <si>
    <t xml:space="preserve">P539815
</t>
  </si>
  <si>
    <t>Water Meters-Neptune</t>
  </si>
  <si>
    <t>Neptune Technology Group, Inc.</t>
  </si>
  <si>
    <t>P539816</t>
  </si>
  <si>
    <t>Water Meters L/B Water Services</t>
  </si>
  <si>
    <t>P539817</t>
  </si>
  <si>
    <t>Antenna Lease Agreement for 10 Light St.</t>
  </si>
  <si>
    <t>Metropolitan Baltimore, LLC</t>
  </si>
  <si>
    <t>The Mill of Bel Air</t>
  </si>
  <si>
    <t>Geiger Pump &amp; Equipment Company</t>
  </si>
  <si>
    <t>P540134</t>
  </si>
  <si>
    <t>West Coast Escalator Cleaning Inc</t>
  </si>
  <si>
    <t>B50005013</t>
  </si>
  <si>
    <t>P540321</t>
  </si>
  <si>
    <t>BCPD </t>
  </si>
  <si>
    <t>Miller Mendel, Inc.</t>
  </si>
  <si>
    <t>B50004836</t>
  </si>
  <si>
    <t>Pre-Employment Case Management Software As A Service (SAAS) System</t>
  </si>
  <si>
    <t>P540726</t>
  </si>
  <si>
    <t>CAD Master Support Agreement</t>
  </si>
  <si>
    <t>Tiburon, Inc.</t>
  </si>
  <si>
    <t>P540895</t>
  </si>
  <si>
    <t>Lease for 7 E. Redwood Street - Suite 10 &amp; 11</t>
  </si>
  <si>
    <t>Maryland Fire Equipment Corp.</t>
  </si>
  <si>
    <t>usa energy</t>
  </si>
  <si>
    <t>Baltimore Mack Trucks, Inc.</t>
  </si>
  <si>
    <t>Maryland Industrial Trucks</t>
  </si>
  <si>
    <t>P541010</t>
  </si>
  <si>
    <t>Courier Services</t>
  </si>
  <si>
    <t>B50004831</t>
  </si>
  <si>
    <t>P541011</t>
  </si>
  <si>
    <t>ATVES FIXED FEE JULY 2017 RED LIGHT CAMERAS</t>
  </si>
  <si>
    <t>CONDUENT STATE &amp; LOCAL SOLUTIONS, INC.</t>
  </si>
  <si>
    <t>BALTIMORE FREIGHTLINER</t>
  </si>
  <si>
    <t>Beltway International, LLC</t>
  </si>
  <si>
    <t>P541080</t>
  </si>
  <si>
    <t>Methanol -Univar</t>
  </si>
  <si>
    <t>Univar USA Inc.</t>
  </si>
  <si>
    <t>B50005115</t>
  </si>
  <si>
    <t>P541081</t>
  </si>
  <si>
    <t>Colonial Chemical Solutions Inc</t>
  </si>
  <si>
    <t>DPW </t>
  </si>
  <si>
    <t xml:space="preserve">B50005115 </t>
  </si>
  <si>
    <t>P541109</t>
  </si>
  <si>
    <t>Environmental Remediation Services</t>
  </si>
  <si>
    <t>B50004951</t>
  </si>
  <si>
    <t>P541111</t>
  </si>
  <si>
    <t>EQ Northeast, Inc</t>
  </si>
  <si>
    <t>Incontinent Supplies &amp; Durable Equipment</t>
  </si>
  <si>
    <t>B50004828 </t>
  </si>
  <si>
    <t>1st Needs Medical, LLC</t>
  </si>
  <si>
    <t>P541220</t>
  </si>
  <si>
    <t>B50004828</t>
  </si>
  <si>
    <t>M&amp;M Merchandisers Medical Supply &amp; Equipment</t>
  </si>
  <si>
    <t>P541298</t>
  </si>
  <si>
    <t>B50005114</t>
  </si>
  <si>
    <t>Liquid Sodium Bisulfite</t>
  </si>
  <si>
    <t>PVS Chemical Solutions, Inc.</t>
  </si>
  <si>
    <t>P541391</t>
  </si>
  <si>
    <t>Management of Parking Garages - Group I - Caroline, Fleet &amp; Eden, Little Italy</t>
  </si>
  <si>
    <t>B50004949</t>
  </si>
  <si>
    <t>SP Plus Corporation</t>
  </si>
  <si>
    <t>P541399</t>
  </si>
  <si>
    <t>Management of Parking Garages - Group 2 - Franklin St., St. Paul St, Market Center</t>
  </si>
  <si>
    <t>PMS Parking, Inc.</t>
  </si>
  <si>
    <t>P541400</t>
  </si>
  <si>
    <t>Management of Parking Garages - Group 3 - Marina Center, West Street</t>
  </si>
  <si>
    <t>P541401</t>
  </si>
  <si>
    <t>P541455</t>
  </si>
  <si>
    <t>HVAC Air Duct Cleaning Services</t>
  </si>
  <si>
    <t>Airborne Contamination Identification Associates, Ltd.</t>
  </si>
  <si>
    <t>P541500</t>
  </si>
  <si>
    <t>OEM Parts and Service for John Deere Equipment</t>
  </si>
  <si>
    <t>B50005068</t>
  </si>
  <si>
    <t>P541501</t>
  </si>
  <si>
    <t>T.E.K. Equipment Repair</t>
  </si>
  <si>
    <t>Raybestos Brakes for Cars and Light Trucks</t>
  </si>
  <si>
    <t>ROK Brothers Inc.</t>
  </si>
  <si>
    <t>B50005069</t>
  </si>
  <si>
    <t>P541503</t>
  </si>
  <si>
    <t>Parts and Repair Service for Muncie Pumps, Power Take Offs and Valves</t>
  </si>
  <si>
    <t>National Capital Industries</t>
  </si>
  <si>
    <t>P541625</t>
  </si>
  <si>
    <t>O.E.M. Parts, Warranty and Service for John Deere Forestry and Heavy Construction</t>
  </si>
  <si>
    <t>JESCO, INC.</t>
  </si>
  <si>
    <t>P541594</t>
  </si>
  <si>
    <t>Speed Camera Calibrations Project 1246</t>
  </si>
  <si>
    <t>MRA Digital, LLC</t>
  </si>
  <si>
    <t>P541592</t>
  </si>
  <si>
    <t>Portable School and Work Zone Cameras</t>
  </si>
  <si>
    <t>American Traffic Solutions, Inc.</t>
  </si>
  <si>
    <t>P542122</t>
  </si>
  <si>
    <t>B50005143</t>
  </si>
  <si>
    <t>Recreational Vehicle and Motor Home Repairs</t>
  </si>
  <si>
    <t>EFFICIENCY ENTERPRISES</t>
  </si>
  <si>
    <t>P542134</t>
  </si>
  <si>
    <t>Steam Services</t>
  </si>
  <si>
    <t>Veolia North America Inc</t>
  </si>
  <si>
    <t>2 x 10yr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</si>
  <si>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</si>
  <si>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</si>
  <si>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</si>
  <si>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</si>
  <si>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</si>
  <si>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</si>
  <si>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P542448</t>
  </si>
  <si>
    <t>Sawmill Services for Recycling Logs</t>
  </si>
  <si>
    <t>Edrich Lumber, Inc</t>
  </si>
  <si>
    <t>Veolia North America Inc.</t>
  </si>
  <si>
    <t>P543115</t>
  </si>
  <si>
    <t>B50005237</t>
  </si>
  <si>
    <t>P543116</t>
  </si>
  <si>
    <t>Intercon Truck Equipment</t>
  </si>
  <si>
    <t>P543442</t>
  </si>
  <si>
    <t>B50005206</t>
  </si>
  <si>
    <t>OEM &amp; Aftermarket Parts and Services - Body Shop Repair</t>
  </si>
  <si>
    <t>AL PACKER'S WHITE MARSH FORD</t>
  </si>
  <si>
    <t>P543443</t>
  </si>
  <si>
    <t>R&amp;E body and paint inc/ DBA MAACO</t>
  </si>
  <si>
    <t>P543444</t>
  </si>
  <si>
    <t>Beavers' Auto Body repair Center, Inc</t>
  </si>
  <si>
    <t>P543445</t>
  </si>
  <si>
    <t>P543446</t>
  </si>
  <si>
    <t>P543447</t>
  </si>
  <si>
    <t>P543448</t>
  </si>
  <si>
    <t>P543449</t>
  </si>
  <si>
    <t>Middleton &amp; Meads</t>
  </si>
  <si>
    <t>P543450</t>
  </si>
  <si>
    <t>Linthicum Ferndale Auto Body, Inc.</t>
  </si>
  <si>
    <t>P543451</t>
  </si>
  <si>
    <t>Donahoo Collision Center LLC</t>
  </si>
  <si>
    <t>Lords Collision Experts trading as Security Auto Body</t>
  </si>
  <si>
    <t>P543452</t>
  </si>
  <si>
    <t>P543453</t>
  </si>
  <si>
    <t>Waddell Customs</t>
  </si>
  <si>
    <t>ADT LLC</t>
  </si>
  <si>
    <t>The Baltimore Auto Supply Company</t>
  </si>
  <si>
    <t>Johnson &amp; Towers, Inc.</t>
  </si>
  <si>
    <t>P539660</t>
  </si>
  <si>
    <t>B50004928</t>
  </si>
  <si>
    <t>Summer Food Services Program</t>
  </si>
  <si>
    <t>Martin's Inc.</t>
  </si>
  <si>
    <t>Poist Gas Company</t>
  </si>
  <si>
    <t>P544078</t>
  </si>
  <si>
    <t>B50005253</t>
  </si>
  <si>
    <t>Mauldin Construction Equipment - O.E.M. Parts, Warranty and Service Repairs</t>
  </si>
  <si>
    <t>George Associates, Inc.</t>
  </si>
  <si>
    <t>Holabird Enterprises of Maryland Inc.</t>
  </si>
  <si>
    <t>B50005392</t>
  </si>
  <si>
    <t>Supply Barriers/quadguards</t>
  </si>
  <si>
    <t>GAMBRILLS EQUIPMENT CO.,INC.</t>
  </si>
  <si>
    <t>CITY-WIDE</t>
  </si>
  <si>
    <t>BCIT</t>
  </si>
  <si>
    <t>P544378</t>
  </si>
  <si>
    <t>B50004898</t>
  </si>
  <si>
    <t>Medical Transportation for Medicaid Clients</t>
  </si>
  <si>
    <t>Hart to Heart Ambulance Service, Inc</t>
  </si>
  <si>
    <t>P544813</t>
  </si>
  <si>
    <t>Analysis of Drinking Water Lab Supplies for DPW</t>
  </si>
  <si>
    <t>IDEXX Distribuition, Inc</t>
  </si>
  <si>
    <t>P544635</t>
  </si>
  <si>
    <t>RMS Premium Annual Support</t>
  </si>
  <si>
    <t>Intergraph Corporation DBA Hexagon Safety &amp; Infrastructure</t>
  </si>
  <si>
    <t>P541879</t>
  </si>
  <si>
    <t>Maintenance and Support for CourtSmart's Digital Recording System</t>
  </si>
  <si>
    <t>CourtSmart Digital Systems, Inc</t>
  </si>
  <si>
    <t>PB - 07105</t>
  </si>
  <si>
    <t>PB - Balto Cty #1540</t>
  </si>
  <si>
    <t>PB -   BRCPC 15-021</t>
  </si>
  <si>
    <t>PB - 2015-42</t>
  </si>
  <si>
    <t>P541919</t>
  </si>
  <si>
    <t>B50005049</t>
  </si>
  <si>
    <t>P545023</t>
  </si>
  <si>
    <t>B50005490</t>
  </si>
  <si>
    <t>Supply RPR Supplies - BDC Lab</t>
  </si>
  <si>
    <t>National Environmental, Inc.</t>
  </si>
  <si>
    <t>P545011</t>
  </si>
  <si>
    <t>B50005353</t>
  </si>
  <si>
    <t>Service - Backflow Preveters</t>
  </si>
  <si>
    <t>P544814</t>
  </si>
  <si>
    <t>BIO-PLEX-STD CLINICS</t>
  </si>
  <si>
    <t>Bio-Rad Laboratories, Inc.</t>
  </si>
  <si>
    <t>P545182</t>
  </si>
  <si>
    <t>B50005495</t>
  </si>
  <si>
    <t>Parts Service and Maintenance for In Ground and Above Ground Lifts</t>
  </si>
  <si>
    <t>Alan Tye &amp; Associates, LC</t>
  </si>
  <si>
    <t>P544099</t>
  </si>
  <si>
    <t>P541219</t>
  </si>
  <si>
    <t>P545385</t>
  </si>
  <si>
    <t>SCBA Equipment, Supplies, Thermal Cameras &amp; Gas Detection Meters/Draeger</t>
  </si>
  <si>
    <t>Draeger, Inc.</t>
  </si>
  <si>
    <t>P545391</t>
  </si>
  <si>
    <t>06000-RFP29-16</t>
  </si>
  <si>
    <t>Recreation Management System</t>
  </si>
  <si>
    <t>Icon Enterprises, Inc., d/b/a CivicPlus</t>
  </si>
  <si>
    <t>P545367</t>
  </si>
  <si>
    <t>Mowing &amp; Debris Removal for Vacant Lots and Abandoned Properties II</t>
  </si>
  <si>
    <t>P545356</t>
  </si>
  <si>
    <t>B50005383</t>
  </si>
  <si>
    <t>Vanguard Utility Service</t>
  </si>
  <si>
    <t>P545476</t>
  </si>
  <si>
    <t>OEM Parts &amp; Service for Seagrave Fire Apparatus</t>
  </si>
  <si>
    <t>P545443</t>
  </si>
  <si>
    <t>P545961</t>
  </si>
  <si>
    <t>EJ Ward OEM Parts and Service</t>
  </si>
  <si>
    <t>P545669</t>
  </si>
  <si>
    <t>OEM ITT GOULDS &amp; ITT A-C (ALLIS CHALMERS) PUMP PARTS</t>
  </si>
  <si>
    <t>P545979</t>
  </si>
  <si>
    <t>B50005538</t>
  </si>
  <si>
    <t>acres automotive</t>
  </si>
  <si>
    <t>A &amp; A GLOVE &amp; SAFETY CO</t>
  </si>
  <si>
    <t>P545671</t>
  </si>
  <si>
    <t>B50005549</t>
  </si>
  <si>
    <t>Supply Cleaning Products</t>
  </si>
  <si>
    <t>ODORITE</t>
  </si>
  <si>
    <t>P545655</t>
  </si>
  <si>
    <t>B50005489</t>
  </si>
  <si>
    <t>Extruded aluminum sign blanks</t>
  </si>
  <si>
    <t>CIPAce Software and Support Service Agreement</t>
  </si>
  <si>
    <t>Keenology Corporation</t>
  </si>
  <si>
    <t>Tires for Cars, Trucks &amp; Heavy Equipment</t>
  </si>
  <si>
    <t>Donald B. Rice Tire Co.</t>
  </si>
  <si>
    <t>P529394</t>
  </si>
  <si>
    <t>B50003742</t>
  </si>
  <si>
    <t>Lead Risk Assessment Services</t>
  </si>
  <si>
    <t>Arc Environmental, Inc.</t>
  </si>
  <si>
    <t>P535078</t>
  </si>
  <si>
    <t>Accurint Services</t>
  </si>
  <si>
    <t>LexisNexis Risk Solutions FL Inc.</t>
  </si>
  <si>
    <t>P545798</t>
  </si>
  <si>
    <t>Postage Meter Machine 5 year Lease</t>
  </si>
  <si>
    <t>P537278</t>
  </si>
  <si>
    <t>Pocket Cop 128# 63789T</t>
  </si>
  <si>
    <t>P545816</t>
  </si>
  <si>
    <t>Veolia Energy Baltimore Cooling LLP - Chilled Water Cooling</t>
  </si>
  <si>
    <t>Veolia Energy Baltimore Cooling LLP</t>
  </si>
  <si>
    <t>Wescam Inc</t>
  </si>
  <si>
    <t>P545856</t>
  </si>
  <si>
    <t>DNA Consumables &amp; Kits</t>
  </si>
  <si>
    <t>Promega Corporation</t>
  </si>
  <si>
    <t>West Publishing Corporation</t>
  </si>
  <si>
    <t>Clean Harbors Environmental Services, Inc.</t>
  </si>
  <si>
    <t>Ward</t>
  </si>
  <si>
    <t>P537526</t>
  </si>
  <si>
    <t>Railroad Emergency and Inspection</t>
  </si>
  <si>
    <t>Rhinehart Railroad Construction, Inc.</t>
  </si>
  <si>
    <t>P545897</t>
  </si>
  <si>
    <t>POLYCHEM BLANKET</t>
  </si>
  <si>
    <t>ENOCH-PRATT</t>
  </si>
  <si>
    <t>P546209</t>
  </si>
  <si>
    <t>NEEDLES - NEEDLE EXCHANGE</t>
  </si>
  <si>
    <t>Point Defiance AIDS Projects/NASEN</t>
  </si>
  <si>
    <t>P545995</t>
  </si>
  <si>
    <t>B50005579</t>
  </si>
  <si>
    <t>Preventive Maintenance for DNA Equipment</t>
  </si>
  <si>
    <t>P545992</t>
  </si>
  <si>
    <t>B50005564</t>
  </si>
  <si>
    <t>Packing Supplies , Containers, Equipment and Supply Transport Items</t>
  </si>
  <si>
    <t>P546028</t>
  </si>
  <si>
    <t>SEAL -Consumable parts for labs</t>
  </si>
  <si>
    <t>SEAL Analytical, Inc.</t>
  </si>
  <si>
    <t>P546226</t>
  </si>
  <si>
    <t>B50005544</t>
  </si>
  <si>
    <t>Phosphoric Acid 75%</t>
  </si>
  <si>
    <t>Flexible Spending Account (FSA) Administration</t>
  </si>
  <si>
    <t>P533754</t>
  </si>
  <si>
    <t>B50003904</t>
  </si>
  <si>
    <t>Health Care Consultant and Actuarial Services</t>
  </si>
  <si>
    <t>Segal Company</t>
  </si>
  <si>
    <t>P546452</t>
  </si>
  <si>
    <t>Certified Drug Standards - Cayman</t>
  </si>
  <si>
    <t>Cayman Chemical Co.</t>
  </si>
  <si>
    <t>P546455</t>
  </si>
  <si>
    <t>Lipomed Inc</t>
  </si>
  <si>
    <t>P537522</t>
  </si>
  <si>
    <t>B50004657</t>
  </si>
  <si>
    <t>Uniforms for Dept. of Transportation</t>
  </si>
  <si>
    <t>p546349</t>
  </si>
  <si>
    <t>Excelsior Blower Systems, Inc.</t>
  </si>
  <si>
    <t>RESTOCK - GAS COMPRESSOR</t>
  </si>
  <si>
    <t>The Auto Barn Inc.</t>
  </si>
  <si>
    <t>P546707</t>
  </si>
  <si>
    <t>B50005414</t>
  </si>
  <si>
    <t>Maintenance, Repair and Installation Services for Various Overhead Doors</t>
  </si>
  <si>
    <t>Overhead Door Co of Baltimore, Inc.</t>
  </si>
  <si>
    <t>P546706</t>
  </si>
  <si>
    <t>all about doors</t>
  </si>
  <si>
    <t>P546705</t>
  </si>
  <si>
    <t>Baltimore Precision Door, Inc.</t>
  </si>
  <si>
    <t>P546708</t>
  </si>
  <si>
    <t>Rolling Doors LLC</t>
  </si>
  <si>
    <t>baltimore harley-davidson</t>
  </si>
  <si>
    <t>Altec Industries Inc</t>
  </si>
  <si>
    <t>Safeware, Inc</t>
  </si>
  <si>
    <t>P537436</t>
  </si>
  <si>
    <t>P533698</t>
  </si>
  <si>
    <t>B50004301</t>
  </si>
  <si>
    <t>On-call Repair and Maintenance Services for Electronic Fire Alarm Systems</t>
  </si>
  <si>
    <t>Fireline Corporation</t>
  </si>
  <si>
    <t>P539839</t>
  </si>
  <si>
    <t>B50004963</t>
  </si>
  <si>
    <t>Unarmed Uniformed Security Guard Services</t>
  </si>
  <si>
    <t>Abacus Corporation</t>
  </si>
  <si>
    <t>P529506</t>
  </si>
  <si>
    <t>B50003609</t>
  </si>
  <si>
    <t>Parts and Maintenance for Fuel Dispensing Equipment</t>
  </si>
  <si>
    <t>P546499</t>
  </si>
  <si>
    <t>SUPER SHREDDER &amp; PARTS</t>
  </si>
  <si>
    <t>FRANKLIN MILLER, INC.</t>
  </si>
  <si>
    <t>MRO Supplies, Parts, Equipment, Materials, and Related Services</t>
  </si>
  <si>
    <t>P547206</t>
  </si>
  <si>
    <t>B50005596</t>
  </si>
  <si>
    <t>Chemical Root Application and CCTV Inspections for Sanitary Sewer Systems Contract Renewal</t>
  </si>
  <si>
    <t>Duke's Root Control</t>
  </si>
  <si>
    <t>P547158</t>
  </si>
  <si>
    <t>B50005599</t>
  </si>
  <si>
    <t>Bus Transportation Services (Sivels)</t>
  </si>
  <si>
    <t>SIVELS TRANSPORTATION I.N.C</t>
  </si>
  <si>
    <t>DTS Worldwide Transportation</t>
  </si>
  <si>
    <t>P547156</t>
  </si>
  <si>
    <t>P547157</t>
  </si>
  <si>
    <t>Bus Transportation Services (Reliable Transportation)</t>
  </si>
  <si>
    <t>reliable transportation</t>
  </si>
  <si>
    <t>Honeywell International</t>
  </si>
  <si>
    <t>Automotive Hardware and Fasteners</t>
  </si>
  <si>
    <t>ROBNET, INC</t>
  </si>
  <si>
    <t>P537584</t>
  </si>
  <si>
    <t>B50004679</t>
  </si>
  <si>
    <t>Cast Gray Iron Manholes, Meters, Values, Frames, and Grates</t>
  </si>
  <si>
    <t>P534030</t>
  </si>
  <si>
    <t>B50004091</t>
  </si>
  <si>
    <t>Computer Desktops, Laptops, and Tablets</t>
  </si>
  <si>
    <t>Business Services</t>
  </si>
  <si>
    <t>P534031</t>
  </si>
  <si>
    <t>USC Canterbury Corp.</t>
  </si>
  <si>
    <t>Lucille Maud Corporation</t>
  </si>
  <si>
    <t>Brekford Corporation</t>
  </si>
  <si>
    <t>En-Net Services LLC</t>
  </si>
  <si>
    <t>P546577</t>
  </si>
  <si>
    <t>B50005566</t>
  </si>
  <si>
    <t>Services for Electronic Security Systems.</t>
  </si>
  <si>
    <t>Vision Technologies Inc.</t>
  </si>
  <si>
    <t>Northeast Energy Services LLC</t>
  </si>
  <si>
    <t>Civic Works, Inc.</t>
  </si>
  <si>
    <t>P521423</t>
  </si>
  <si>
    <t>Consulting Services</t>
  </si>
  <si>
    <t>Enernoc</t>
  </si>
  <si>
    <t>P546594</t>
  </si>
  <si>
    <t>Parts and On- Site Service for Hunter Tire Equipment</t>
  </si>
  <si>
    <t>Hunter Service Solutions</t>
  </si>
  <si>
    <t>B50005604</t>
  </si>
  <si>
    <t>GC Jones Elevator Company Inc.</t>
  </si>
  <si>
    <t>P546684</t>
  </si>
  <si>
    <t>Parks- Roca Employees (September 1, 2018 - September 30, 2019)</t>
  </si>
  <si>
    <t>Roca Baltimore LLC</t>
  </si>
  <si>
    <t>Wert Bookbinding</t>
  </si>
  <si>
    <t>Zerodraft Maryland</t>
  </si>
  <si>
    <t>BEST BATTERY CO INC</t>
  </si>
  <si>
    <t>P543595</t>
  </si>
  <si>
    <t>Engineering Services For County Telecommunications - Cooperative Contract</t>
  </si>
  <si>
    <t>Columbia Telecommunications Corporation</t>
  </si>
  <si>
    <t>P546992</t>
  </si>
  <si>
    <t>B50005567</t>
  </si>
  <si>
    <t>Tree Pit Maintenance</t>
  </si>
  <si>
    <t>Nu Leaf, LLC</t>
  </si>
  <si>
    <t>P547304</t>
  </si>
  <si>
    <t>Safety Shoes &amp; Boots - Grainger</t>
  </si>
  <si>
    <t>W. W. Grainger, Inc.</t>
  </si>
  <si>
    <t>Denver-Elek</t>
  </si>
  <si>
    <t>Hach</t>
  </si>
  <si>
    <t>LORENZ, INC.</t>
  </si>
  <si>
    <t>P547650</t>
  </si>
  <si>
    <t>B50005181</t>
  </si>
  <si>
    <t>Point of Sale (Cashiering) System</t>
  </si>
  <si>
    <t>N. Harris Corporation AKA System Innovators</t>
  </si>
  <si>
    <t>P533956</t>
  </si>
  <si>
    <t>B50004299</t>
  </si>
  <si>
    <t>OEM Parts and Service for fuso Mitsubishi Trucks</t>
  </si>
  <si>
    <t>Waster Equipment Sales &amp; Services LLC</t>
  </si>
  <si>
    <t>P546384</t>
  </si>
  <si>
    <t>OEM Parts, Service and Annual Inspections for Altec Bucket Trucks</t>
  </si>
  <si>
    <t>Airbus Helicopters, Inc</t>
  </si>
  <si>
    <t>FLEETPRIDE INC</t>
  </si>
  <si>
    <t>F &amp; F and A.Jacobs &amp; Sons, Inc.</t>
  </si>
  <si>
    <t>P547203</t>
  </si>
  <si>
    <t>B50005525</t>
  </si>
  <si>
    <t>Aftermarket Parts and Supplies for Cars and Light Trucks</t>
  </si>
  <si>
    <t>PA Southern LLC.</t>
  </si>
  <si>
    <t>P547202</t>
  </si>
  <si>
    <t>P547201</t>
  </si>
  <si>
    <t>P546356</t>
  </si>
  <si>
    <t>P547146</t>
  </si>
  <si>
    <t>B50005578</t>
  </si>
  <si>
    <t>Revolution Traffic Cones</t>
  </si>
  <si>
    <t xml:space="preserve">Bus Transportation Services </t>
  </si>
  <si>
    <t>P543112</t>
  </si>
  <si>
    <t>B50005301</t>
  </si>
  <si>
    <t>Liquid Oxygen</t>
  </si>
  <si>
    <t>Praxair, Inc</t>
  </si>
  <si>
    <t>P547329</t>
  </si>
  <si>
    <t>B50005620</t>
  </si>
  <si>
    <t>AMAG ID Security System - Upgrade, Update, Maintenance &amp; Repair</t>
  </si>
  <si>
    <t>Communications Electronics Systems LLC</t>
  </si>
  <si>
    <t>P538919</t>
  </si>
  <si>
    <t>Provide Stretcher Repairs</t>
  </si>
  <si>
    <t>PRO-FIX MEDICAL REPAIR AND SALES LLC</t>
  </si>
  <si>
    <t>MES/MARYLAND</t>
  </si>
  <si>
    <t>B50005627</t>
  </si>
  <si>
    <t>Sky Resources LLC</t>
  </si>
  <si>
    <t>P547058</t>
  </si>
  <si>
    <t>B50005601</t>
  </si>
  <si>
    <t>Supply Instrumentation Parts &amp; Equipment</t>
  </si>
  <si>
    <t>North East Technical Sales</t>
  </si>
  <si>
    <t>ALS Environmental</t>
  </si>
  <si>
    <t>P547525</t>
  </si>
  <si>
    <t>B50005504</t>
  </si>
  <si>
    <t>McCarthy Tire Services Company,Inc</t>
  </si>
  <si>
    <t>P547526</t>
  </si>
  <si>
    <t>P539406</t>
  </si>
  <si>
    <t>B50004933</t>
  </si>
  <si>
    <t>Sodium HypoChlorite- Wastewater treatment Plants</t>
  </si>
  <si>
    <t>P547348</t>
  </si>
  <si>
    <t>B50005357</t>
  </si>
  <si>
    <t>Medium and High Voltage Electrical Systems</t>
  </si>
  <si>
    <t>Bluestar Technologies Inc.</t>
  </si>
  <si>
    <t>P547524</t>
  </si>
  <si>
    <t>b50005689</t>
  </si>
  <si>
    <t>Vehicle, Motorcycle, and Lawn &amp; Garden Batteries</t>
  </si>
  <si>
    <t>Pasco Battery Warehouse of Annapolis</t>
  </si>
  <si>
    <t>Early Morning Software</t>
  </si>
  <si>
    <t>Hertrich Fleet Services</t>
  </si>
  <si>
    <t>P547578</t>
  </si>
  <si>
    <t>B50005617</t>
  </si>
  <si>
    <t>HVACR Sevices</t>
  </si>
  <si>
    <t>P547577</t>
  </si>
  <si>
    <t>P547580</t>
  </si>
  <si>
    <t>BMC Services, LLC</t>
  </si>
  <si>
    <t>P547581</t>
  </si>
  <si>
    <t>Reliable-Cain Heating &amp; Cooling LLC</t>
  </si>
  <si>
    <t>P547579</t>
  </si>
  <si>
    <t>JCM CONTROL SYSTEMS INC.</t>
  </si>
  <si>
    <t>P547889</t>
  </si>
  <si>
    <t>Tennant Preventative Maintenance Master Blanket # B</t>
  </si>
  <si>
    <t>Leica Geosystems, Inc.</t>
  </si>
  <si>
    <t>P547591</t>
  </si>
  <si>
    <t>B50005687</t>
  </si>
  <si>
    <t>OEM Parts and Service for GM/Chevrolet Vehicles</t>
  </si>
  <si>
    <t>HERITAGE CHEVROLET</t>
  </si>
  <si>
    <t>P547689</t>
  </si>
  <si>
    <t>OEM Parts &amp; Service for Elgin Sweepers and Vactor Sewer Vacs</t>
  </si>
  <si>
    <t>P547605</t>
  </si>
  <si>
    <t>B50005665</t>
  </si>
  <si>
    <t>Annual and Five Year Certifications and Inspections for Ladder Trucks</t>
  </si>
  <si>
    <t>All Car Leasing</t>
  </si>
  <si>
    <t>B50005623</t>
  </si>
  <si>
    <t>P547629</t>
  </si>
  <si>
    <t>Emergency Generator Installation</t>
  </si>
  <si>
    <t>TEAM Service Corporation</t>
  </si>
  <si>
    <t>B50005693</t>
  </si>
  <si>
    <t>P547714</t>
  </si>
  <si>
    <t>P547715</t>
  </si>
  <si>
    <t>Second Call - OEM Parts and Service for Detroit Engines</t>
  </si>
  <si>
    <t>First Call - OEM Parts and Service for Detroit Engines</t>
  </si>
  <si>
    <t>A Taste Of Heaven Caterers LLC</t>
  </si>
  <si>
    <t>PowerDMS</t>
  </si>
  <si>
    <t>BFD &amp; DPW</t>
  </si>
  <si>
    <t>P547751</t>
  </si>
  <si>
    <t>Air Compressors and Dryers Services</t>
  </si>
  <si>
    <t>INGERSOLL RAND COMPANY</t>
  </si>
  <si>
    <t>P532919</t>
  </si>
  <si>
    <t>P532927</t>
  </si>
  <si>
    <t>B50004145</t>
  </si>
  <si>
    <t>Highlander Contracting Company, LLC</t>
  </si>
  <si>
    <t>Fiber Optics Cable Services-Highlander</t>
  </si>
  <si>
    <t>Fiber Optics Cable Services-Blue Star</t>
  </si>
  <si>
    <t>P527503</t>
  </si>
  <si>
    <t>COUNC</t>
  </si>
  <si>
    <t>Legistar Matrix Disaster Recovery System</t>
  </si>
  <si>
    <t>Granicus, Inc</t>
  </si>
  <si>
    <t>P547768</t>
  </si>
  <si>
    <t>Multi-Year Blanket Bentley: Carpet -- 316 #C</t>
  </si>
  <si>
    <t>Bentley Prince Street</t>
  </si>
  <si>
    <t>P540009</t>
  </si>
  <si>
    <t>P543697</t>
  </si>
  <si>
    <t>Traffic Signal Components</t>
  </si>
  <si>
    <t>RGA, Inc</t>
  </si>
  <si>
    <t>MoboTrex, Inc</t>
  </si>
  <si>
    <t>P547841</t>
  </si>
  <si>
    <t>IDS UPCAPIT PHARMACEUTICAL DISPENSERS</t>
  </si>
  <si>
    <t>Bound Tree Medical LLC</t>
  </si>
  <si>
    <t>P547915</t>
  </si>
  <si>
    <t>STX Chemical-BRWWTP</t>
  </si>
  <si>
    <t>Source Technology LLC.</t>
  </si>
  <si>
    <t>P547910</t>
  </si>
  <si>
    <t>B50005609</t>
  </si>
  <si>
    <t>Fabrication, Delivery and Installation of Signage</t>
  </si>
  <si>
    <t>Hilton Displays, LLC</t>
  </si>
  <si>
    <t>P536537</t>
  </si>
  <si>
    <t>ESRI Geographic Information System (GIS) Products Master Purchase Agreement (MPA)</t>
  </si>
  <si>
    <t>Environmental Systems Research Institute, Inc.</t>
  </si>
  <si>
    <t>P547855</t>
  </si>
  <si>
    <t>B50005720</t>
  </si>
  <si>
    <t>P547856</t>
  </si>
  <si>
    <t>B50005719</t>
  </si>
  <si>
    <t>Automotive Starters &amp; Alternators</t>
  </si>
  <si>
    <t>P547858</t>
  </si>
  <si>
    <t>B50005675</t>
  </si>
  <si>
    <t>OEM Parts and Service for Harley-Davidson Motorcycles</t>
  </si>
  <si>
    <t>$</t>
  </si>
  <si>
    <t>P548352</t>
  </si>
  <si>
    <t>B50005580</t>
  </si>
  <si>
    <t>Enterprise Support Staff</t>
  </si>
  <si>
    <t>P548353</t>
  </si>
  <si>
    <t>P548527</t>
  </si>
  <si>
    <t>BITHGROUP Technologies, Inc.</t>
  </si>
  <si>
    <t>BG Staffing LLC, d/b/a Vision Technology Services</t>
  </si>
  <si>
    <t>P548521</t>
  </si>
  <si>
    <t>Apex Systems, LLC.</t>
  </si>
  <si>
    <t>Business Integra Inc.</t>
  </si>
  <si>
    <t>P548516</t>
  </si>
  <si>
    <t>Realistic Computing, Inc</t>
  </si>
  <si>
    <t>P548512</t>
  </si>
  <si>
    <t>OST Inc.</t>
  </si>
  <si>
    <t>P548526</t>
  </si>
  <si>
    <t>vTech Solution Inc</t>
  </si>
  <si>
    <t>P548532</t>
  </si>
  <si>
    <t>P548574</t>
  </si>
  <si>
    <t>Serigor Inc</t>
  </si>
  <si>
    <t>P548524</t>
  </si>
  <si>
    <t>UVS InfoTech LLC.</t>
  </si>
  <si>
    <t>22nd Century Technologies,Inc.</t>
  </si>
  <si>
    <t>P548575</t>
  </si>
  <si>
    <t>Array Information Technology</t>
  </si>
  <si>
    <t>P548533</t>
  </si>
  <si>
    <t>Street Light Maintenance</t>
  </si>
  <si>
    <t>Baltimore Gas &amp; Electric (BGE)</t>
  </si>
  <si>
    <t>P524893</t>
  </si>
  <si>
    <t>B50002948</t>
  </si>
  <si>
    <t>Data Center Colocation</t>
  </si>
  <si>
    <t>TierPoint Maryland LLC f/k/a Baltimore Technology Park</t>
  </si>
  <si>
    <t>P548426</t>
  </si>
  <si>
    <t>B50005633</t>
  </si>
  <si>
    <t>TASC</t>
  </si>
  <si>
    <t>P548407</t>
  </si>
  <si>
    <t>Parts for Orion Buses</t>
  </si>
  <si>
    <t>New Flyer</t>
  </si>
  <si>
    <t>P548173</t>
  </si>
  <si>
    <t>B50005655</t>
  </si>
  <si>
    <t>Book Binding Services for Pratt Library</t>
  </si>
  <si>
    <t>07000</t>
  </si>
  <si>
    <t>P543981</t>
  </si>
  <si>
    <t>B50005325</t>
  </si>
  <si>
    <t>Liquid Propane</t>
  </si>
  <si>
    <t>P548260</t>
  </si>
  <si>
    <t>TECHS-201523139</t>
  </si>
  <si>
    <t>ERP SaaS Subscriptions</t>
  </si>
  <si>
    <t>Workday, Inc.</t>
  </si>
  <si>
    <t>TBD</t>
  </si>
  <si>
    <t>BlueCrest</t>
  </si>
  <si>
    <t>P548507</t>
  </si>
  <si>
    <t>B50005771</t>
  </si>
  <si>
    <t>OEM Parts and Service for Dodge/Chrysler/Jeep Vehicles</t>
  </si>
  <si>
    <t>HERITAGE DODGE</t>
  </si>
  <si>
    <t>P548504</t>
  </si>
  <si>
    <t>P548505</t>
  </si>
  <si>
    <t>B50005812</t>
  </si>
  <si>
    <t>OEM Parts and Service for Allison Transmissions</t>
  </si>
  <si>
    <t>Turnout Gear Repair, Cleaning &amp; Maintenance</t>
  </si>
  <si>
    <t>P532540</t>
  </si>
  <si>
    <t>B50004135</t>
  </si>
  <si>
    <t>Miscellaneous Electrical Work</t>
  </si>
  <si>
    <t>Calmi Electrical Company</t>
  </si>
  <si>
    <t>CUMMINS RADIATOR CO</t>
  </si>
  <si>
    <t>P547942</t>
  </si>
  <si>
    <t>O.E.M Parts for Sefac Mobile Lifts</t>
  </si>
  <si>
    <t>SLEC, Inc.</t>
  </si>
  <si>
    <t>Escalator Cleaning</t>
  </si>
  <si>
    <t>P545166</t>
  </si>
  <si>
    <t>B50005506</t>
  </si>
  <si>
    <t>Catering Service for Breakfast and Lunch for Health</t>
  </si>
  <si>
    <t>P548303</t>
  </si>
  <si>
    <t>WatchCenter - Rimage replacement</t>
  </si>
  <si>
    <t>Rimage Corporation</t>
  </si>
  <si>
    <t>P548492</t>
  </si>
  <si>
    <t>B50005716</t>
  </si>
  <si>
    <t>Mowing, Maintenance &amp; Landscaping Service</t>
  </si>
  <si>
    <t>P548835</t>
  </si>
  <si>
    <t>PB HP10-17</t>
  </si>
  <si>
    <t>Mission Critical Partners, LLC</t>
  </si>
  <si>
    <t>P548552</t>
  </si>
  <si>
    <t>Chlorine for City Pools</t>
  </si>
  <si>
    <t>Kleenrite Corporation</t>
  </si>
  <si>
    <t>P. Flanigan &amp; Sons, Incorporated</t>
  </si>
  <si>
    <t>P549028</t>
  </si>
  <si>
    <t>B50005249</t>
  </si>
  <si>
    <t>Diversity and Labor Compliance System(s)</t>
  </si>
  <si>
    <t>B2Gnow</t>
  </si>
  <si>
    <t>Endress+ Hauser -INSTRUMENTATION PARTS &amp; EQUIPMENT</t>
  </si>
  <si>
    <t>Selex ES Inc. D/B/A Elsag North America</t>
  </si>
  <si>
    <t>Drain Cleaning Service</t>
  </si>
  <si>
    <t>P548490</t>
  </si>
  <si>
    <t>Polymer-GBT-BRWWTP</t>
  </si>
  <si>
    <t>Solenis LLC</t>
  </si>
  <si>
    <t>P548998</t>
  </si>
  <si>
    <t>Recruitment Solution Subscriptions</t>
  </si>
  <si>
    <t>LinkedIn Corporation</t>
  </si>
  <si>
    <t>P549019</t>
  </si>
  <si>
    <t>Life and AD&amp;D Insurance for Employees &amp; Retirees</t>
  </si>
  <si>
    <t>B50005653</t>
  </si>
  <si>
    <t>MetLife</t>
  </si>
  <si>
    <t>P545546</t>
  </si>
  <si>
    <t>B50005500</t>
  </si>
  <si>
    <t>Supply glass beads</t>
  </si>
  <si>
    <t>Potters industries, Inc.</t>
  </si>
  <si>
    <t>P549022</t>
  </si>
  <si>
    <t>B50005629</t>
  </si>
  <si>
    <t>DHMO &amp; DPPO Dental Insurance Plans</t>
  </si>
  <si>
    <t>United Concordia Insurance Company</t>
  </si>
  <si>
    <t>PVC Pipes &amp; Fittings-HD Supply</t>
  </si>
  <si>
    <t>PVC Pipes &amp; Fittings</t>
  </si>
  <si>
    <t>P549065</t>
  </si>
  <si>
    <t>Pelican Flashlights and Holster/Wand Kits</t>
  </si>
  <si>
    <t>Mueller Systems, LLC</t>
  </si>
  <si>
    <t>Landscaping Services</t>
  </si>
  <si>
    <t>B50005858</t>
  </si>
  <si>
    <t>WATF Comm Device for Tactical Helmets</t>
  </si>
  <si>
    <t>Botach Inc</t>
  </si>
  <si>
    <t>MOYNO PUMP PARTS</t>
  </si>
  <si>
    <t>Supply and Delivery of Medical Grade Oxygen</t>
  </si>
  <si>
    <t>P549103</t>
  </si>
  <si>
    <t>Steel Products</t>
  </si>
  <si>
    <t>B50005884</t>
  </si>
  <si>
    <t>DS Pipe &amp; Stell Supply, LLC dba DS Steel Supply LLC</t>
  </si>
  <si>
    <t>P549096</t>
  </si>
  <si>
    <t>P549097</t>
  </si>
  <si>
    <t>B50005838</t>
  </si>
  <si>
    <t>Automotive Radiators &amp; Heaters</t>
  </si>
  <si>
    <t>Cummins Radiator Co</t>
  </si>
  <si>
    <t>P549094</t>
  </si>
  <si>
    <t>P549093</t>
  </si>
  <si>
    <t>B50005840</t>
  </si>
  <si>
    <t>SECOND CALL - OEM Parts and Service for Mack Trucks</t>
  </si>
  <si>
    <t>P549098</t>
  </si>
  <si>
    <t>B50005755</t>
  </si>
  <si>
    <t>Heavy Duty Manual Trans. &amp; Differentials and Rebuilt Heavy Duty Manual Trans. &amp; Differentials</t>
  </si>
  <si>
    <t>Methanol -Colonial Chemical Second Call</t>
  </si>
  <si>
    <t>P549102</t>
  </si>
  <si>
    <t>B50005834</t>
  </si>
  <si>
    <t>Polyethylene Liners</t>
  </si>
  <si>
    <t>Fordion Packaging, LTD</t>
  </si>
  <si>
    <t>P549182</t>
  </si>
  <si>
    <t>B50005822</t>
  </si>
  <si>
    <t>Provide Water Bill Envelopes</t>
  </si>
  <si>
    <t>JORDAN &amp; ROTORK - OEM ACTUATOR and PARTS</t>
  </si>
  <si>
    <t>P548444</t>
  </si>
  <si>
    <t>P548441</t>
  </si>
  <si>
    <t>P548442</t>
  </si>
  <si>
    <t>P548443</t>
  </si>
  <si>
    <t>B50005630</t>
  </si>
  <si>
    <t>Plumbing and Heating</t>
  </si>
  <si>
    <t>Joseph Heil Company, Inc</t>
  </si>
  <si>
    <t>P548256</t>
  </si>
  <si>
    <t>P548257</t>
  </si>
  <si>
    <t>P548258</t>
  </si>
  <si>
    <t>B50005744</t>
  </si>
  <si>
    <t>O.E.M. Parts and Service for Toro Equipment</t>
  </si>
  <si>
    <t>Turf Equipment and Supply Company, Inc.</t>
  </si>
  <si>
    <t>Security Equipment Co</t>
  </si>
  <si>
    <t>P548266</t>
  </si>
  <si>
    <t>B50005581</t>
  </si>
  <si>
    <t>Historic Preservation Maintenance Contract</t>
  </si>
  <si>
    <t>The Durable Slate Company</t>
  </si>
  <si>
    <t>P536231</t>
  </si>
  <si>
    <t>Dress and Work Uniforms for the Fire Department</t>
  </si>
  <si>
    <t>Timothy Hay</t>
  </si>
  <si>
    <t>Trustworthy Staffing Solutions</t>
  </si>
  <si>
    <t>P548274</t>
  </si>
  <si>
    <t>B50005686</t>
  </si>
  <si>
    <t>Uniforms for Baltimore Convention Ctr. Employees</t>
  </si>
  <si>
    <t>P535218</t>
  </si>
  <si>
    <t>MaxCass Perpetual License Agreement for Computer Software Products and Related Services</t>
  </si>
  <si>
    <t>Anchor Software, LLC</t>
  </si>
  <si>
    <t>P531836</t>
  </si>
  <si>
    <t>Results Based Accountability Agreement</t>
  </si>
  <si>
    <t>Clear Impact LLC</t>
  </si>
  <si>
    <t>P536897</t>
  </si>
  <si>
    <t>B50004711</t>
  </si>
  <si>
    <t>Maintenance Contract for Ice Rink Refrigeration Machines - REC &amp; Parks</t>
  </si>
  <si>
    <t>INDUSTRIAL REFRIGERATION SERVICE, INC.</t>
  </si>
  <si>
    <t>P548271</t>
  </si>
  <si>
    <t>B50005701</t>
  </si>
  <si>
    <t>Environmental Emergency Response Services</t>
  </si>
  <si>
    <t>Kalyani Environmental Solutions, LLC</t>
  </si>
  <si>
    <t>P546477</t>
  </si>
  <si>
    <t>LIMS - Laboratry Support IT Software</t>
  </si>
  <si>
    <t>DUII HOLDINGS, LLC</t>
  </si>
  <si>
    <t>P549095</t>
  </si>
  <si>
    <t>PB 001B8400047</t>
  </si>
  <si>
    <t>Lifepak 15 Defibrillators, Equipment and Accessories</t>
  </si>
  <si>
    <t>Stryker</t>
  </si>
  <si>
    <t>Anne Arundel Veterinary Hospital</t>
  </si>
  <si>
    <t>Caliber Public Safey</t>
  </si>
  <si>
    <t>P549283</t>
  </si>
  <si>
    <t>Digital Recording Equipment &amp; Software</t>
  </si>
  <si>
    <t>Microception, Inc.</t>
  </si>
  <si>
    <t>Free State Reporting, Inc.</t>
  </si>
  <si>
    <t>P549245</t>
  </si>
  <si>
    <t>OEM Parts and Service for Orion Bus Batteries</t>
  </si>
  <si>
    <t>Cummins Inc.</t>
  </si>
  <si>
    <t>P549307</t>
  </si>
  <si>
    <t>B50005860</t>
  </si>
  <si>
    <t>OEM Parts and Service for Marine Skimmers &amp; Fire Boats</t>
  </si>
  <si>
    <t>Marcon Engineering</t>
  </si>
  <si>
    <t>Clinical Dental Supplies</t>
  </si>
  <si>
    <t>P534889</t>
  </si>
  <si>
    <t>P534893</t>
  </si>
  <si>
    <t>P534892</t>
  </si>
  <si>
    <t>P534422</t>
  </si>
  <si>
    <t>P534420</t>
  </si>
  <si>
    <t>P534419</t>
  </si>
  <si>
    <t>P534408</t>
  </si>
  <si>
    <t>Star Computer Supply LLC</t>
  </si>
  <si>
    <t>P549118</t>
  </si>
  <si>
    <t>FRED Units for BPD Operations Bureau</t>
  </si>
  <si>
    <t>Digital Intelligence Inc.</t>
  </si>
  <si>
    <t>Lawmen Supply Company of New Jersey, Inc.</t>
  </si>
  <si>
    <t>FOUNTAIN CRAFT MFG.</t>
  </si>
  <si>
    <t>OnSolve Intermediate Holding Company</t>
  </si>
  <si>
    <t>P548691</t>
  </si>
  <si>
    <t>P549030</t>
  </si>
  <si>
    <t>MAYORS OFFICE</t>
  </si>
  <si>
    <t>Public Policy &amp; Government Fellows</t>
  </si>
  <si>
    <t>Baltimore Corps Inc.</t>
  </si>
  <si>
    <t>P549146</t>
  </si>
  <si>
    <t>Legacy Data Conversion into Workday</t>
  </si>
  <si>
    <t>Premier International Enterprises, Inc.</t>
  </si>
  <si>
    <t>B50005589</t>
  </si>
  <si>
    <t>Decorative Street Light LED fixtures/poles</t>
  </si>
  <si>
    <t>Signify North America Corporation</t>
  </si>
  <si>
    <t>P534292</t>
  </si>
  <si>
    <t>B50004200</t>
  </si>
  <si>
    <t>Providing Temporary Accounting Personnel Services</t>
  </si>
  <si>
    <t>1st Choice Staffing , LLC</t>
  </si>
  <si>
    <t>P540371</t>
  </si>
  <si>
    <t>Nationasl IPA Contract 141003</t>
  </si>
  <si>
    <t>P541110</t>
  </si>
  <si>
    <t>Goel Services</t>
  </si>
  <si>
    <t>P548849</t>
  </si>
  <si>
    <t>Front of House Furnishings -- 507 #A</t>
  </si>
  <si>
    <t>American Office</t>
  </si>
  <si>
    <t>P548306</t>
  </si>
  <si>
    <t>Elevator Maintenance Service Group 1</t>
  </si>
  <si>
    <t>P546773</t>
  </si>
  <si>
    <t>B50005363</t>
  </si>
  <si>
    <t>Tree Maintenance Services</t>
  </si>
  <si>
    <t>Forest Valley Tree &amp; Turf LLC DBA New Level Tree &amp; Lawn</t>
  </si>
  <si>
    <t>P546448</t>
  </si>
  <si>
    <t>B50005472</t>
  </si>
  <si>
    <t>Janitorial Services - Groups 5 &amp; 6</t>
  </si>
  <si>
    <t>Golden Gate Service, Inc.</t>
  </si>
  <si>
    <t>P543315</t>
  </si>
  <si>
    <t>North Sector Violation Towing Services</t>
  </si>
  <si>
    <t>Jim Elliott's Towing</t>
  </si>
  <si>
    <t>P543316</t>
  </si>
  <si>
    <t>B50005154</t>
  </si>
  <si>
    <t>CBD Sector Violation Towing Services</t>
  </si>
  <si>
    <t>MCDEL ENTERPRISES, INC</t>
  </si>
  <si>
    <t>P543317</t>
  </si>
  <si>
    <t>East Sector Violation Towing Services</t>
  </si>
  <si>
    <t>C &amp; S Towing and Transport</t>
  </si>
  <si>
    <t>P546445</t>
  </si>
  <si>
    <t>Janitorial Services - Groups 1 &amp; 2</t>
  </si>
  <si>
    <t>Broadway Services, Inc.</t>
  </si>
  <si>
    <t>P546446</t>
  </si>
  <si>
    <t>P546447</t>
  </si>
  <si>
    <t>Janitorial Services - Group 4</t>
  </si>
  <si>
    <t>MULTICORP, Inc.</t>
  </si>
  <si>
    <t>Janitorial Services - Group 3</t>
  </si>
  <si>
    <t>C.J. Maintenance Inc.</t>
  </si>
  <si>
    <t>P543773</t>
  </si>
  <si>
    <t>11/01/2018 </t>
  </si>
  <si>
    <t>P547602</t>
  </si>
  <si>
    <t>B50005685</t>
  </si>
  <si>
    <t>OEM Parts and Service for Bobcat Equipment</t>
  </si>
  <si>
    <t>metro rentals, inc.</t>
  </si>
  <si>
    <t>P537894</t>
  </si>
  <si>
    <t>Oluwasuji</t>
  </si>
  <si>
    <t>P547587</t>
  </si>
  <si>
    <t>Uniform Rental and Cleaning Services</t>
  </si>
  <si>
    <t>Cintas Corporation No. 2</t>
  </si>
  <si>
    <t>04/01/2019   </t>
  </si>
  <si>
    <t>P546412</t>
  </si>
  <si>
    <t>B50005612</t>
  </si>
  <si>
    <t>Aluminum Sulfate</t>
  </si>
  <si>
    <t>USALCO, LLC</t>
  </si>
  <si>
    <t>P546371</t>
  </si>
  <si>
    <t>Inventory Management quote</t>
  </si>
  <si>
    <t>EMS TECHNOLOGY SOLUTIONS</t>
  </si>
  <si>
    <t>1x 1yr</t>
  </si>
  <si>
    <t>P546300</t>
  </si>
  <si>
    <t>B50005572</t>
  </si>
  <si>
    <t>Snow &amp; Ice Removal Services -Enoch Pratt Free Libraries</t>
  </si>
  <si>
    <t>P550186</t>
  </si>
  <si>
    <t>OEM Engine and Transmission Parts and Repair Service</t>
  </si>
  <si>
    <t>P549513</t>
  </si>
  <si>
    <t>SkillSoft License Agreement</t>
  </si>
  <si>
    <t>SKILLSOFT</t>
  </si>
  <si>
    <t>P550005</t>
  </si>
  <si>
    <t>Avolve ProjectDox Maintenance</t>
  </si>
  <si>
    <t>Avolve Software</t>
  </si>
  <si>
    <t>P550194</t>
  </si>
  <si>
    <t>Airbus Helicopters Parts and Repair Agreement</t>
  </si>
  <si>
    <t>P549609</t>
  </si>
  <si>
    <t>B50005731</t>
  </si>
  <si>
    <t>Recycling Milled Asphalt</t>
  </si>
  <si>
    <t>P538148</t>
  </si>
  <si>
    <t>P549680</t>
  </si>
  <si>
    <t>Bomb Squad-F6A Remotec upgrade</t>
  </si>
  <si>
    <t>Northrop Grumman Systems Corporation</t>
  </si>
  <si>
    <t>P549536</t>
  </si>
  <si>
    <t>ON SITE TRANSLATION SERVICES (CATEGORY II)</t>
  </si>
  <si>
    <t>Ad Astra</t>
  </si>
  <si>
    <t>TRANSLATION SERVICES Category III</t>
  </si>
  <si>
    <t>P549541</t>
  </si>
  <si>
    <t>P549915</t>
  </si>
  <si>
    <t>B50005894</t>
  </si>
  <si>
    <t>Provide Inspections, Service and Repairs for Fire Extinguishers</t>
  </si>
  <si>
    <t>Fire Safety Co.</t>
  </si>
  <si>
    <t>P549895</t>
  </si>
  <si>
    <t>B50005888</t>
  </si>
  <si>
    <t>OEM Parts and Service for General Motors Heavy Duty Trucks</t>
  </si>
  <si>
    <t>BOB BELL CHEVROLET</t>
  </si>
  <si>
    <t>P546668</t>
  </si>
  <si>
    <t>B50005563</t>
  </si>
  <si>
    <t>GC/MS Annual Maintenance Contract</t>
  </si>
  <si>
    <t>Full Spectrum Analytics, Inc.</t>
  </si>
  <si>
    <t>P542440</t>
  </si>
  <si>
    <t>B50005198</t>
  </si>
  <si>
    <t>On-Site Document Shredding Services</t>
  </si>
  <si>
    <t>Eco-Shred</t>
  </si>
  <si>
    <t>P546122</t>
  </si>
  <si>
    <t>Offender Watch Software</t>
  </si>
  <si>
    <t>WATCH SYSTEMS LLC</t>
  </si>
  <si>
    <t>P549874</t>
  </si>
  <si>
    <t>Hand Free Sanitary Service/ Citron- City Hall and Abel Wolman Bldg.-</t>
  </si>
  <si>
    <t>Citron Hygiene US Corp</t>
  </si>
  <si>
    <t>P549896</t>
  </si>
  <si>
    <t>B50005874</t>
  </si>
  <si>
    <t>OEM Parts and Service for Sterling Heavy Trucks</t>
  </si>
  <si>
    <t>P549840</t>
  </si>
  <si>
    <t>B50005773</t>
  </si>
  <si>
    <t>Pavement Markings Services for Baltimore</t>
  </si>
  <si>
    <t>P525586</t>
  </si>
  <si>
    <t>B50002877</t>
  </si>
  <si>
    <t>Advanced Metering Infrastructure and Water Meter System Installation</t>
  </si>
  <si>
    <t>P546297</t>
  </si>
  <si>
    <t>P550058</t>
  </si>
  <si>
    <t>B50005966</t>
  </si>
  <si>
    <t>Sabre Red Mace</t>
  </si>
  <si>
    <t>MD Police Supply, LLC</t>
  </si>
  <si>
    <t>P550059</t>
  </si>
  <si>
    <t>B50005967</t>
  </si>
  <si>
    <t>P549953</t>
  </si>
  <si>
    <t>B50005892</t>
  </si>
  <si>
    <t>O.E.M Parts and Service for Freightliner Trucks (First Call Vendor)</t>
  </si>
  <si>
    <t>P549952</t>
  </si>
  <si>
    <t>P550593</t>
  </si>
  <si>
    <t>B50005983</t>
  </si>
  <si>
    <t>2nd Call - To Provide Inspections, Service and Repairs for Fire Extinguishers</t>
  </si>
  <si>
    <t>Multicorp Fire Protection Services</t>
  </si>
  <si>
    <t>P549899</t>
  </si>
  <si>
    <t>Document Imaging for Print Shop</t>
  </si>
  <si>
    <t>P549960</t>
  </si>
  <si>
    <t>Facility MRO, Industrial &amp; Building Supplies with Related Equipment, Accessories &amp; Supplies</t>
  </si>
  <si>
    <t>P550018</t>
  </si>
  <si>
    <t>Industrial Equipment</t>
  </si>
  <si>
    <t>united rentals north america, inc</t>
  </si>
  <si>
    <t>P550079</t>
  </si>
  <si>
    <t>Public Safety &amp; Emergency Equipment</t>
  </si>
  <si>
    <t>P550765</t>
  </si>
  <si>
    <t>B50005889</t>
  </si>
  <si>
    <t>Third Call O.E.M. Parts &amp; Service for Cummins Engines</t>
  </si>
  <si>
    <t>P550766</t>
  </si>
  <si>
    <t>Second Call O.E.M. Parts &amp; Service for Cummins Engines</t>
  </si>
  <si>
    <t>P550767</t>
  </si>
  <si>
    <t>First Call O.E.M. Parts &amp; Service for Cummins Engines</t>
  </si>
  <si>
    <t>P549511</t>
  </si>
  <si>
    <t>P550435</t>
  </si>
  <si>
    <t>B50005953</t>
  </si>
  <si>
    <t>P550114</t>
  </si>
  <si>
    <t>B50005887</t>
  </si>
  <si>
    <t>In-Street Pedestrian crosswalk "Stop" signs</t>
  </si>
  <si>
    <t>Shur-Tite Products</t>
  </si>
  <si>
    <t>P550181</t>
  </si>
  <si>
    <t>WORKFLOW DIGITIZATION FOR BCHD</t>
  </si>
  <si>
    <t>Interneer Inc.</t>
  </si>
  <si>
    <t>P550182</t>
  </si>
  <si>
    <t>Electronic Materials Collection and Recycling Services (Cooperative Contract 00611)</t>
  </si>
  <si>
    <t>eRevival LLC</t>
  </si>
  <si>
    <t>P550209</t>
  </si>
  <si>
    <t>B50005968</t>
  </si>
  <si>
    <t>Individual First Aid Kits</t>
  </si>
  <si>
    <t>CPR Savers and First Aid Supply LLC</t>
  </si>
  <si>
    <t>11/31/21</t>
  </si>
  <si>
    <t>Day</t>
  </si>
  <si>
    <t>Wilson</t>
  </si>
  <si>
    <t>Nkengfack</t>
  </si>
  <si>
    <t>P550178</t>
  </si>
  <si>
    <t>B50005723</t>
  </si>
  <si>
    <t>Retrofit of lighting fixtures</t>
  </si>
  <si>
    <t>P547745</t>
  </si>
  <si>
    <t>Bauer air compressor parts &amp; service</t>
  </si>
  <si>
    <t>LBS ENTERPRISES, INC. DBA/ LBS Corporation</t>
  </si>
  <si>
    <t>P550126</t>
  </si>
  <si>
    <t>Emocha License Agreement</t>
  </si>
  <si>
    <t>emocha Mobile Health</t>
  </si>
  <si>
    <t>P550093</t>
  </si>
  <si>
    <t>Maricopa County Cooperative Contract Number 180233-001 - Oracle Products and Services</t>
  </si>
  <si>
    <t>DLT Solutions, LLC</t>
  </si>
  <si>
    <t>P550481</t>
  </si>
  <si>
    <t>Siren Installation and de-install</t>
  </si>
  <si>
    <t>Global Public Safety</t>
  </si>
  <si>
    <t>P548556</t>
  </si>
  <si>
    <t>Bentley SELECT Program Agreement</t>
  </si>
  <si>
    <t>Bentley Systems, Inc</t>
  </si>
  <si>
    <t>P549911</t>
  </si>
  <si>
    <t>Athletic Surfacing &amp; Asphalt Maintenance (Cooperative Contract-08-18 )</t>
  </si>
  <si>
    <t>ATC Corp.</t>
  </si>
  <si>
    <t>P550464</t>
  </si>
  <si>
    <t>B50005795</t>
  </si>
  <si>
    <t>Laboratory Analysis Services</t>
  </si>
  <si>
    <t>Microbac Laboratories, Inc.</t>
  </si>
  <si>
    <t>P550465</t>
  </si>
  <si>
    <t>P548265</t>
  </si>
  <si>
    <t>ERP Software Integratio</t>
  </si>
  <si>
    <t>P550643</t>
  </si>
  <si>
    <t>B50005984</t>
  </si>
  <si>
    <t>Colt Enhanced Patrol Rifles</t>
  </si>
  <si>
    <t>Safety League Inc, dba Atlantic Tactical</t>
  </si>
  <si>
    <t>P550644</t>
  </si>
  <si>
    <t>B50005985</t>
  </si>
  <si>
    <t>Clyde Armory Inc</t>
  </si>
  <si>
    <t>BCDF</t>
  </si>
  <si>
    <t>BCIT &amp; BPD</t>
  </si>
  <si>
    <t>P550725</t>
  </si>
  <si>
    <t>MAYHQ</t>
  </si>
  <si>
    <t>Cooperative Contract 050B840001 - Statewide Foreign Language and Interpretation Services</t>
  </si>
  <si>
    <t>Language Line Services, Inc. DBA Language Line Solutions</t>
  </si>
  <si>
    <t>P550570</t>
  </si>
  <si>
    <t>PARKING</t>
  </si>
  <si>
    <t>Pay by Plate meter</t>
  </si>
  <si>
    <t>Parkeon Inc.</t>
  </si>
  <si>
    <t>P550527</t>
  </si>
  <si>
    <t>RouteSmart Maintenance and Support Services Agreement</t>
  </si>
  <si>
    <t>RouteSmart Technologies, Inc.</t>
  </si>
  <si>
    <t>P550782</t>
  </si>
  <si>
    <t>Firefighter ID tags</t>
  </si>
  <si>
    <t>The Hide Out-Royce Shields</t>
  </si>
  <si>
    <t>P550915</t>
  </si>
  <si>
    <t>MOIT</t>
  </si>
  <si>
    <t>B50005562</t>
  </si>
  <si>
    <t>Website Hosting Management and Maintenance Suppor</t>
  </si>
  <si>
    <t>Mindgrub Technologies, LLC</t>
  </si>
  <si>
    <t>P551033</t>
  </si>
  <si>
    <t>B50006010</t>
  </si>
  <si>
    <t>Fire Helmets and Repair Parts</t>
  </si>
  <si>
    <t>Witmer Public Safety Group, Inc dba Mason-Dixon Fire Equipment</t>
  </si>
  <si>
    <t>P551283</t>
  </si>
  <si>
    <t>B50005779</t>
  </si>
  <si>
    <t>Supply of Liquid Chlorine in one ton Containers</t>
  </si>
  <si>
    <t>P551282</t>
  </si>
  <si>
    <t xml:space="preserve">	Univar Solutions USA Inc.</t>
  </si>
  <si>
    <t>P550963</t>
  </si>
  <si>
    <t>OEM Parts and Service for Pavement Marking Equipment</t>
  </si>
  <si>
    <t>M-B Companies, Inc.</t>
  </si>
  <si>
    <t>P550964</t>
  </si>
  <si>
    <t>Diesel Fuel and DEF Fluid for Circular Buses</t>
  </si>
  <si>
    <t>Quarles Petroleum, Inc</t>
  </si>
  <si>
    <t>P550975</t>
  </si>
  <si>
    <t>Annual Serv. and Repairs for Life and Safety Systems --316 #B</t>
  </si>
  <si>
    <t>B50006015</t>
  </si>
  <si>
    <t>P551095</t>
  </si>
  <si>
    <t>CrimePad Annual Licensing and Hardware</t>
  </si>
  <si>
    <t>Visionations,LLC</t>
  </si>
  <si>
    <t>Elizabeth Cooney Personal Care, LLC.</t>
  </si>
  <si>
    <t>P551477</t>
  </si>
  <si>
    <t>Rockwell O.E.M.Parts &amp; Service Repa</t>
  </si>
  <si>
    <t xml:space="preserve">	Rexel, Inc.</t>
  </si>
  <si>
    <t xml:space="preserve">$33,572,000.00	</t>
  </si>
  <si>
    <t>P551554</t>
  </si>
  <si>
    <t>Tire Roadside Repair Services</t>
  </si>
  <si>
    <t>2/29/21</t>
  </si>
  <si>
    <t>P551687</t>
  </si>
  <si>
    <t>Employee Engagement Software License Agreement</t>
  </si>
  <si>
    <t>Peakon ApS</t>
  </si>
  <si>
    <t>P550869</t>
  </si>
  <si>
    <t>Lifepak Monitor/Defibrillator Maintenance Contract</t>
  </si>
  <si>
    <t>P544770</t>
  </si>
  <si>
    <t>Pax-it Cameras and Software</t>
  </si>
  <si>
    <t>Ludesco, LLC</t>
  </si>
  <si>
    <t>6/31/21</t>
  </si>
  <si>
    <t>P551528</t>
  </si>
  <si>
    <t>B50006059</t>
  </si>
  <si>
    <t>Enoch Pratt Library Landscapin</t>
  </si>
  <si>
    <t>The Garrison Company</t>
  </si>
  <si>
    <t>P551536</t>
  </si>
  <si>
    <t>O.E.M. Parts and Repairs for Shimpo</t>
  </si>
  <si>
    <t>DAS Solutions, LLC</t>
  </si>
  <si>
    <t>P547142</t>
  </si>
  <si>
    <t>P551532</t>
  </si>
  <si>
    <t>SAFE Tracker Software</t>
  </si>
  <si>
    <t>Tracker Products, LLC.</t>
  </si>
  <si>
    <t>P552183</t>
  </si>
  <si>
    <t>B50005835</t>
  </si>
  <si>
    <t>City of Baltimore &amp; HABC Disparity Study</t>
  </si>
  <si>
    <t>MGT of America Consulting, LLC</t>
  </si>
  <si>
    <t>Insight Public Sector</t>
  </si>
  <si>
    <t>P552408</t>
  </si>
  <si>
    <t>B50005883</t>
  </si>
  <si>
    <t>Drawbridge Maintenance and Operations</t>
  </si>
  <si>
    <t>Covington Machine &amp; Welding, Inc.</t>
  </si>
  <si>
    <t>P552374</t>
  </si>
  <si>
    <t>Multifunction Devices and Related Services (EFI Software)</t>
  </si>
  <si>
    <t>Ricoh USA, Inc.</t>
  </si>
  <si>
    <t>MOCF</t>
  </si>
  <si>
    <t>P552329</t>
  </si>
  <si>
    <t>WATF TASK FORCE Vests</t>
  </si>
  <si>
    <t>P552137</t>
  </si>
  <si>
    <t>Jadian, Inc.</t>
  </si>
  <si>
    <t>Jadian Licenses</t>
  </si>
  <si>
    <t>P545700</t>
  </si>
  <si>
    <t>FY181233 Satellite Installation</t>
  </si>
  <si>
    <t>Incident Communication Solutions</t>
  </si>
  <si>
    <t>ACCENTURE LLP</t>
  </si>
  <si>
    <t>P551999</t>
  </si>
  <si>
    <t>Contract 11-27 - Time &amp; Labor Management and Employee Scheduling Technology Solutions and Services</t>
  </si>
  <si>
    <t>TimeClock Plus, LLC</t>
  </si>
  <si>
    <t>B50005950</t>
  </si>
  <si>
    <t>Crew Cab Truck with Liftgate</t>
  </si>
  <si>
    <t>P55013</t>
  </si>
  <si>
    <t>Stihl O.E.M parts/equipment</t>
  </si>
  <si>
    <t>3 x 2yr</t>
  </si>
  <si>
    <t>09/31/21</t>
  </si>
  <si>
    <t>B50006088</t>
  </si>
  <si>
    <t>K9 Vet and Hospital Care</t>
  </si>
  <si>
    <t>P552416</t>
  </si>
  <si>
    <t>B50006026</t>
  </si>
  <si>
    <t>NMLFY19 Full Size Hybrid SUV - DPW Water - Bureau: 41-12 - Color: White</t>
  </si>
  <si>
    <t>P552081</t>
  </si>
  <si>
    <t>B50006077</t>
  </si>
  <si>
    <t>B50006078</t>
  </si>
  <si>
    <t>B50006079</t>
  </si>
  <si>
    <t>Lynn Peavey Company</t>
  </si>
  <si>
    <t>Crime Scene Supplies</t>
  </si>
  <si>
    <t>P552082</t>
  </si>
  <si>
    <t>Keystone Precision Instruments</t>
  </si>
  <si>
    <t>Evident, Inc.</t>
  </si>
  <si>
    <t>P552083</t>
  </si>
  <si>
    <t>P547085</t>
  </si>
  <si>
    <t>Replenish dechlor liquid</t>
  </si>
  <si>
    <t>P549121</t>
  </si>
  <si>
    <t>P551933</t>
  </si>
  <si>
    <t>Acadis Readiness Suite software</t>
  </si>
  <si>
    <t>Envisage Technologies, LLC</t>
  </si>
  <si>
    <t>P553427</t>
  </si>
  <si>
    <t>B50006159</t>
  </si>
  <si>
    <t>Compressed Gases</t>
  </si>
  <si>
    <t>P553335</t>
  </si>
  <si>
    <t>BlueCrest On Call Maintenance Agreement</t>
  </si>
  <si>
    <t>P553364</t>
  </si>
  <si>
    <t>Wescam Helicopter Camera Repair</t>
  </si>
  <si>
    <t>P553320</t>
  </si>
  <si>
    <t>CPAP units and accessories</t>
  </si>
  <si>
    <t>P553497</t>
  </si>
  <si>
    <t>HACH - Open Market Bid - Calibration standards - Mont</t>
  </si>
  <si>
    <t>P546387</t>
  </si>
  <si>
    <t>Itron Implementation Services- assist the City with Umax (CIS) Interface, Itron Analytics MDI files,</t>
  </si>
  <si>
    <t>P546388</t>
  </si>
  <si>
    <t>Conversion of MVRS (meter reading system) to Itron's latest version FCS (Field Collection System)</t>
  </si>
  <si>
    <t>12/232/20</t>
  </si>
  <si>
    <t>P553336</t>
  </si>
  <si>
    <t>08001</t>
  </si>
  <si>
    <t>Aurora Pumps and Parts- AMES INC.</t>
  </si>
  <si>
    <t>AMES, Inc.</t>
  </si>
  <si>
    <t>P553493</t>
  </si>
  <si>
    <t>Goodyear Brand Vehicle Tires and Roadside service</t>
  </si>
  <si>
    <t>The Goodyear Tire &amp; Rubber Company</t>
  </si>
  <si>
    <t>P547302</t>
  </si>
  <si>
    <t>Safety Shoes &amp; Boots - SafGard</t>
  </si>
  <si>
    <t>Saf-Gard Safety Shoe Co.</t>
  </si>
  <si>
    <t>P553106</t>
  </si>
  <si>
    <t>OEM Snow Equipment Parts</t>
  </si>
  <si>
    <t>P553396</t>
  </si>
  <si>
    <t>P537583</t>
  </si>
  <si>
    <t>NACIP Inc.</t>
  </si>
  <si>
    <t>P553522</t>
  </si>
  <si>
    <t>B50006064</t>
  </si>
  <si>
    <t>Hauling Hot Patch &amp; Milled Asphalt</t>
  </si>
  <si>
    <t>Manuel Luis Construction Co., Inc.</t>
  </si>
  <si>
    <t>P553577</t>
  </si>
  <si>
    <t>Equipment Rental and Related Products and Services</t>
  </si>
  <si>
    <t>Herc Rentals Inc.</t>
  </si>
  <si>
    <t>p551932</t>
  </si>
  <si>
    <t>Paragard- ARH</t>
  </si>
  <si>
    <t>ParaGard Direct</t>
  </si>
  <si>
    <t>P546630</t>
  </si>
  <si>
    <t>Forensic Laboratory Helium</t>
  </si>
  <si>
    <t>ROBERTS OXYGEN COMPANY</t>
  </si>
  <si>
    <t>Repairs Fabrication Remanufacturing of Hydraulic Cylinders Actuators and Hydraulic Components</t>
  </si>
  <si>
    <t>PRECISION MACHINE &amp; HYDRAULICS, INC.</t>
  </si>
  <si>
    <t>P553029</t>
  </si>
  <si>
    <t>FASTER WEB Upgrades &amp; Support for Fleet Management</t>
  </si>
  <si>
    <t>TT FASTER LLC dba FASTER Asset Solutions</t>
  </si>
  <si>
    <t>P553068</t>
  </si>
  <si>
    <t>Imagint Master</t>
  </si>
  <si>
    <t>Rand Worldwide Subsidiary Inc.</t>
  </si>
  <si>
    <t>10/31/250</t>
  </si>
  <si>
    <t>1025/21</t>
  </si>
  <si>
    <t>P553104</t>
  </si>
  <si>
    <t>B50006065</t>
  </si>
  <si>
    <t>Leasing 4 x 4 sports utility vehicle</t>
  </si>
  <si>
    <t>P544738</t>
  </si>
  <si>
    <t>Light Pole Security Covers</t>
  </si>
  <si>
    <t>Quantum Engineering</t>
  </si>
  <si>
    <t>P553652</t>
  </si>
  <si>
    <t>P552027</t>
  </si>
  <si>
    <t>P550191</t>
  </si>
  <si>
    <t>O.E.M Parts for Parkso</t>
  </si>
  <si>
    <t>Parkson Corporation</t>
  </si>
  <si>
    <t>4x 1yr</t>
  </si>
  <si>
    <t>P548254</t>
  </si>
  <si>
    <t>B50005818</t>
  </si>
  <si>
    <t>Disposable Targets</t>
  </si>
  <si>
    <t>P552865</t>
  </si>
  <si>
    <t>SAMPLE CONTAINERS FOR COLLECTION OF NPDES SAMPLING - OPEN MARKET BID</t>
  </si>
  <si>
    <t>P552827</t>
  </si>
  <si>
    <t>P552860</t>
  </si>
  <si>
    <t>Traffic Suite Speed Sentry Units.</t>
  </si>
  <si>
    <t>Intuitive Control Systems, LLC dba All Traffic Solutions</t>
  </si>
  <si>
    <t>P550038</t>
  </si>
  <si>
    <t>Fixed License Plate Readers</t>
  </si>
  <si>
    <t>P552781</t>
  </si>
  <si>
    <t>Continental Blowers--Scheduled PM</t>
  </si>
  <si>
    <t>Continental Blower, LLC.</t>
  </si>
  <si>
    <t>P553025</t>
  </si>
  <si>
    <t>B50006110</t>
  </si>
  <si>
    <t>P552903</t>
  </si>
  <si>
    <t>B50005715</t>
  </si>
  <si>
    <t>Vehicle Leasing</t>
  </si>
  <si>
    <t>P552904</t>
  </si>
  <si>
    <t>P547755</t>
  </si>
  <si>
    <t>Parking Meters - Single and Multi-Space - and Services</t>
  </si>
  <si>
    <t>IPS Group, Inc</t>
  </si>
  <si>
    <t>P553731</t>
  </si>
  <si>
    <t>Environmental Police Body Worn Cameras and GPS Tracking for Environmental Police</t>
  </si>
  <si>
    <t>Utility Associates, Inc.</t>
  </si>
  <si>
    <t>P552869</t>
  </si>
  <si>
    <t xml:space="preserve">MOCON </t>
  </si>
  <si>
    <t>B50005958</t>
  </si>
  <si>
    <t>Windows and Trusses Cleaning Services</t>
  </si>
  <si>
    <t>L&amp;G Exclusive Cleaning Services, Inc.</t>
  </si>
  <si>
    <t>P551074</t>
  </si>
  <si>
    <t>P542696</t>
  </si>
  <si>
    <t>B50005160</t>
  </si>
  <si>
    <t>O.E.M Parts, Service and Warranty Repairs for International Heavy Trucks</t>
  </si>
  <si>
    <t>B50006052</t>
  </si>
  <si>
    <t>On Call Roofing Services -Bid - Master Blanket -</t>
  </si>
  <si>
    <t>Cans and inserts for bus stops</t>
  </si>
  <si>
    <t xml:space="preserve"> P553786 </t>
  </si>
  <si>
    <t>P552793</t>
  </si>
  <si>
    <t>B50005924</t>
  </si>
  <si>
    <t>Personal Care and Homemaker Services</t>
  </si>
  <si>
    <t>P552794</t>
  </si>
  <si>
    <t>P552795</t>
  </si>
  <si>
    <t>Vitalis Healthcare Services LLC</t>
  </si>
  <si>
    <t>P553394</t>
  </si>
  <si>
    <t>B50006112</t>
  </si>
  <si>
    <t>K9 Supplies and Food</t>
  </si>
  <si>
    <t>P550666</t>
  </si>
  <si>
    <t>H-GAC Cooperative Contract Number HPl0-17 - Baltimore City Dispatch Organizational Analysis</t>
  </si>
  <si>
    <t>B50005975</t>
  </si>
  <si>
    <t>Preventive Maintenance for Gas Chromatographs MSD's</t>
  </si>
  <si>
    <t>Aligent Technologies</t>
  </si>
  <si>
    <t>P550654</t>
  </si>
  <si>
    <t>EMD Millipore - Service contract DPW labs</t>
  </si>
  <si>
    <t>EMD Millipore Corporation</t>
  </si>
  <si>
    <t>Gulley</t>
  </si>
  <si>
    <t>P553931</t>
  </si>
  <si>
    <t>Master Blanket_On-line Tax Sale Auction</t>
  </si>
  <si>
    <t>Realauction.com LLC</t>
  </si>
  <si>
    <t>P553933</t>
  </si>
  <si>
    <t>P545161</t>
  </si>
  <si>
    <t>CHEMICALS FOR BG AUTOMATIC TRANSMISSION MACHINE, BG AUTOMATIC TRANSMISSION FLUSH AND REFILL MACHINE</t>
  </si>
  <si>
    <t>CROVATO PRODUCTS AND SERVICES, LLC</t>
  </si>
  <si>
    <t>P539408</t>
  </si>
  <si>
    <t>Sodium HypoChlorite- Water Treatment Plants</t>
  </si>
  <si>
    <t>P552556</t>
  </si>
  <si>
    <t>Crime Sketch Scanners &amp; Software - Cooperative</t>
  </si>
  <si>
    <t>FARO Technologies, Inc.</t>
  </si>
  <si>
    <t>P550531</t>
  </si>
  <si>
    <t>Maintenance Agreement Jetscan Currency Machines</t>
  </si>
  <si>
    <t>CUMMINS ALLISON</t>
  </si>
  <si>
    <t>9/30/212</t>
  </si>
  <si>
    <t>P530424</t>
  </si>
  <si>
    <t>B50003879</t>
  </si>
  <si>
    <t>Major Repairs, Upgrades &amp; Replacement of Underground and Aboveground Fuel Tanks</t>
  </si>
  <si>
    <t>p545298</t>
  </si>
  <si>
    <t>BFPE to provide on-call repair and maintenance services for electronic fire alarm systems</t>
  </si>
  <si>
    <t>bfpeinternational</t>
  </si>
  <si>
    <t>P552446</t>
  </si>
  <si>
    <t>BLANKET RENEWAL - FERGUSON ENTERPRISE</t>
  </si>
  <si>
    <t>Ferguson Enterprise LLC</t>
  </si>
  <si>
    <t>P552214</t>
  </si>
  <si>
    <t>ICC CODE BOOKS FOR FIRE PREVENTION</t>
  </si>
  <si>
    <t>ICC</t>
  </si>
  <si>
    <t>P552548</t>
  </si>
  <si>
    <t>B50005941</t>
  </si>
  <si>
    <t>Track Loade</t>
  </si>
  <si>
    <t>P541663</t>
  </si>
  <si>
    <t>Energy Performance Contract</t>
  </si>
  <si>
    <t>P541664</t>
  </si>
  <si>
    <t>Energy Systems Group, LLC</t>
  </si>
  <si>
    <t>P541665</t>
  </si>
  <si>
    <t>P540352</t>
  </si>
  <si>
    <t>B50004896</t>
  </si>
  <si>
    <t>Office Moving Services</t>
  </si>
  <si>
    <t>Walters Relocations, Inc.</t>
  </si>
  <si>
    <t>P552470</t>
  </si>
  <si>
    <t>Leica Scanner License Agreement and Upgrade</t>
  </si>
  <si>
    <t>P536357</t>
  </si>
  <si>
    <t>B50004505</t>
  </si>
  <si>
    <t>Periodic Maintenance on Operable Walls</t>
  </si>
  <si>
    <t>National Airwall Systems</t>
  </si>
  <si>
    <t>P537387</t>
  </si>
  <si>
    <t>B50004671</t>
  </si>
  <si>
    <t>Maintenance Services-Electrical Motors above 300 H.P</t>
  </si>
  <si>
    <t>P552525</t>
  </si>
  <si>
    <t>Inspections, Parts, Service and Certification for Fuel Tanker Trucks</t>
  </si>
  <si>
    <t>Westmor Industries</t>
  </si>
  <si>
    <t>P537510</t>
  </si>
  <si>
    <t>B50004779</t>
  </si>
  <si>
    <t>Hydrogen Peroxide 50%-</t>
  </si>
  <si>
    <t>Brenntag Northeast LLC</t>
  </si>
  <si>
    <t>P552726</t>
  </si>
  <si>
    <t>B50006014</t>
  </si>
  <si>
    <t>Badges, collar devices,name plates</t>
  </si>
  <si>
    <t>The Irvin H. Hahn Co., Inc.</t>
  </si>
  <si>
    <t>Metis Inc</t>
  </si>
  <si>
    <t>P552104</t>
  </si>
  <si>
    <t>TEACHING STRATEGIES 2020</t>
  </si>
  <si>
    <t>Teaching Strategies, LLC</t>
  </si>
  <si>
    <t>08/14/2020 </t>
  </si>
  <si>
    <t>P552227</t>
  </si>
  <si>
    <t>Recruitment Candidate Testin</t>
  </si>
  <si>
    <t>National Testing Network, Inc</t>
  </si>
  <si>
    <t>P545478</t>
  </si>
  <si>
    <t>Provide Various Pharmaceutical Supplies for the Fire Dept/Second Call</t>
  </si>
  <si>
    <t>B50005493</t>
  </si>
  <si>
    <t>P545477</t>
  </si>
  <si>
    <t>B50005494</t>
  </si>
  <si>
    <t>Citizens Pharmacy Services</t>
  </si>
  <si>
    <t>P541077</t>
  </si>
  <si>
    <t>B50005112</t>
  </si>
  <si>
    <t>Senior Emergency Monitoring System</t>
  </si>
  <si>
    <t>P540914</t>
  </si>
  <si>
    <t>B50005111</t>
  </si>
  <si>
    <t>Aluminum Alco -Lite Fire Ladders and Repairs</t>
  </si>
  <si>
    <t>P550055</t>
  </si>
  <si>
    <t>Lime Slaker Parts</t>
  </si>
  <si>
    <t>Merrick Industries Inc</t>
  </si>
  <si>
    <t>P536838</t>
  </si>
  <si>
    <t>B50004684</t>
  </si>
  <si>
    <t>Thermoplastic Blocks</t>
  </si>
  <si>
    <t>Ennis-Flint, Inc.</t>
  </si>
  <si>
    <t>13.5,%</t>
  </si>
  <si>
    <t>8.7,%</t>
  </si>
  <si>
    <t>P542224</t>
  </si>
  <si>
    <t>B50005151</t>
  </si>
  <si>
    <t>Salt for Snow Melting</t>
  </si>
  <si>
    <t>Eastern Salt Co., Inc.</t>
  </si>
  <si>
    <t>P553995</t>
  </si>
  <si>
    <t>OEM Parts and Service for BOMAG Equipment</t>
  </si>
  <si>
    <t>Midlantic Machinery, Inc</t>
  </si>
  <si>
    <t>P554016</t>
  </si>
  <si>
    <t>B50006194</t>
  </si>
  <si>
    <t>Aftermarket Parts and Service for Detroit Engines</t>
  </si>
  <si>
    <t>Remix Software-DOT</t>
  </si>
  <si>
    <t>Remix Software, Inc.</t>
  </si>
  <si>
    <t>P554015</t>
  </si>
  <si>
    <t>Flowserve Pumps</t>
  </si>
  <si>
    <t>P554063</t>
  </si>
  <si>
    <t>Weatherization &amp; HVAC Services</t>
  </si>
  <si>
    <t>P554064</t>
  </si>
  <si>
    <t>P554065</t>
  </si>
  <si>
    <t>P554066</t>
  </si>
  <si>
    <t>P554067</t>
  </si>
  <si>
    <t>P552727</t>
  </si>
  <si>
    <t>P554085</t>
  </si>
  <si>
    <t xml:space="preserve">MOCJ </t>
  </si>
  <si>
    <t>B50006158</t>
  </si>
  <si>
    <t>Group Violence Reduction Strategy , Adult Support and Outreach Provider</t>
  </si>
  <si>
    <t>Youth Advocate Programs, Inc.</t>
  </si>
  <si>
    <t>P550581</t>
  </si>
  <si>
    <t>HEPATITIS C TEST KITS - EII PROGRAM</t>
  </si>
  <si>
    <t>Orasure Technologies, Inc.</t>
  </si>
  <si>
    <t>P554163</t>
  </si>
  <si>
    <t>Fire Department Tools, Equipment, Hoses &amp; Appliances (Contract #1114640)</t>
  </si>
  <si>
    <t>P554082</t>
  </si>
  <si>
    <t>Lexis Nexis Coplogic Master Agreement</t>
  </si>
  <si>
    <t>LexisNexis Coplogic Solutions Inc.</t>
  </si>
  <si>
    <t>P554091</t>
  </si>
  <si>
    <t>CLEAR Thomson Reuter Access</t>
  </si>
  <si>
    <t>P553939</t>
  </si>
  <si>
    <t>PHOENIX CONTRACTING SERVICES,INC</t>
  </si>
  <si>
    <t>P</t>
  </si>
  <si>
    <t>P553938</t>
  </si>
  <si>
    <t>P550057</t>
  </si>
  <si>
    <t>Siemens Replacement Parts</t>
  </si>
  <si>
    <t>Ives Equipment</t>
  </si>
  <si>
    <t>11/0/21</t>
  </si>
  <si>
    <t>01/01/2021   </t>
  </si>
  <si>
    <t>P554431</t>
  </si>
  <si>
    <t>OCAL ASHBURTON 1 Year subscription for sever hosting rainfall &amp; stream level data</t>
  </si>
  <si>
    <t>OneRain Incorporated</t>
  </si>
  <si>
    <t>B50005128</t>
  </si>
  <si>
    <t>Solar Trash Compacting Stations and Companion Recycling Stations</t>
  </si>
  <si>
    <t>Ecube Labs Co.</t>
  </si>
  <si>
    <t>P553440</t>
  </si>
  <si>
    <t>Cooperative Contract for Fire Tools, Equipment, Hoses and Appliances</t>
  </si>
  <si>
    <t>Atlantic Emergency Solutions, Inc.</t>
  </si>
  <si>
    <t>P554471</t>
  </si>
  <si>
    <t>Household Hazardous Waste Collection and Disposal</t>
  </si>
  <si>
    <t>4/31/22</t>
  </si>
  <si>
    <t>P543318</t>
  </si>
  <si>
    <t>West Sector &amp; HE Violation Towing Services</t>
  </si>
  <si>
    <t>P554606</t>
  </si>
  <si>
    <t>HealthNet</t>
  </si>
  <si>
    <t>HealthNet Aeromedical Services, Inc.</t>
  </si>
  <si>
    <t>P554727</t>
  </si>
  <si>
    <t>B50006224</t>
  </si>
  <si>
    <t>Shop Towels / Wiping Cloths</t>
  </si>
  <si>
    <t>Malor Company Inc</t>
  </si>
  <si>
    <t>P554673</t>
  </si>
  <si>
    <t>B50006208</t>
  </si>
  <si>
    <t>Mitel Voice Over Internet Protocol (VOIP) Software Maintenance and Hardware Support</t>
  </si>
  <si>
    <t>IPC Technologies</t>
  </si>
  <si>
    <t>P554711</t>
  </si>
  <si>
    <t>B50006113</t>
  </si>
  <si>
    <t>Provide Bed Shaker and Visual Smoke Alarms</t>
  </si>
  <si>
    <t>P549079</t>
  </si>
  <si>
    <t>B50004438</t>
  </si>
  <si>
    <t>Type K - Copper Tubing</t>
  </si>
  <si>
    <t>P548571</t>
  </si>
  <si>
    <t>B50005554</t>
  </si>
  <si>
    <t>Management Parking Garages - Group IV</t>
  </si>
  <si>
    <t>P554697</t>
  </si>
  <si>
    <t>B50006164</t>
  </si>
  <si>
    <t>Industrial Cleaning Services</t>
  </si>
  <si>
    <t>2x 1yr</t>
  </si>
  <si>
    <t>P548810</t>
  </si>
  <si>
    <t>Qualtrax License Renewal 2019</t>
  </si>
  <si>
    <t>Qualtrax Inc.</t>
  </si>
  <si>
    <t>P545835</t>
  </si>
  <si>
    <t>B50005585</t>
  </si>
  <si>
    <t>Preventative Maintenance for Microscopes</t>
  </si>
  <si>
    <t>Baltimore Precision Instruments</t>
  </si>
  <si>
    <t>Patapsco Quality Compliance Software Renewal</t>
  </si>
  <si>
    <t>P554720</t>
  </si>
  <si>
    <t>Backriver Ashbrook Parts</t>
  </si>
  <si>
    <t>Alfa Laval Inc.</t>
  </si>
  <si>
    <t>P539760</t>
  </si>
  <si>
    <t>Replace Staging Equipment at the Baltimore Convention Center</t>
  </si>
  <si>
    <t>Sico America Inc.</t>
  </si>
  <si>
    <t>71/21</t>
  </si>
  <si>
    <t>P554773</t>
  </si>
  <si>
    <t>Power DMS Cloud Based Software</t>
  </si>
  <si>
    <t>P554771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</si>
</sst>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5" applyNumberFormat="0" applyAlignment="0" applyProtection="0"/>
    <xf numFmtId="0" fontId="50" fillId="15" borderId="6" applyNumberFormat="0" applyAlignment="0" applyProtection="0"/>
    <xf numFmtId="0" fontId="51" fillId="15" borderId="5" applyNumberFormat="0" applyAlignment="0" applyProtection="0"/>
    <xf numFmtId="0" fontId="52" fillId="0" borderId="7" applyNumberFormat="0" applyFill="0" applyAlignment="0" applyProtection="0"/>
    <xf numFmtId="0" fontId="53" fillId="16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57" fillId="41" borderId="0" applyNumberFormat="0" applyBorder="0" applyAlignment="0" applyProtection="0"/>
    <xf numFmtId="0" fontId="10" fillId="0" borderId="0"/>
    <xf numFmtId="0" fontId="10" fillId="17" borderId="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7" borderId="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7" borderId="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7" borderId="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7" borderId="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7" borderId="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7" borderId="9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</cellStyleXfs>
  <cellXfs count="446">
    <xf numFmtId="0" fontId="0" fillId="0" borderId="0" xfId="0"/>
    <xf numFmtId="9" fontId="15" fillId="0" borderId="0" xfId="0" applyNumberFormat="1" applyFont="1" applyFill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left" vertical="center" wrapText="1"/>
    </xf>
    <xf numFmtId="44" fontId="19" fillId="0" borderId="0" xfId="2" applyNumberFormat="1" applyFont="1" applyFill="1" applyAlignment="1">
      <alignment vertical="center" wrapText="1"/>
    </xf>
    <xf numFmtId="165" fontId="19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horizontal="right" vertical="center" wrapText="1"/>
    </xf>
    <xf numFmtId="9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vertical="center" wrapText="1"/>
      <protection locked="0"/>
    </xf>
    <xf numFmtId="44" fontId="19" fillId="0" borderId="0" xfId="2" applyNumberFormat="1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19" fillId="0" borderId="0" xfId="0" applyNumberFormat="1" applyFont="1" applyFill="1" applyAlignment="1">
      <alignment horizontal="right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9" fontId="19" fillId="0" borderId="0" xfId="0" applyNumberFormat="1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 applyProtection="1">
      <alignment vertical="center" wrapText="1"/>
      <protection locked="0"/>
    </xf>
    <xf numFmtId="44" fontId="21" fillId="0" borderId="0" xfId="2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horizontal="right" vertical="center" wrapText="1"/>
    </xf>
    <xf numFmtId="9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165" fontId="21" fillId="0" borderId="0" xfId="0" applyNumberFormat="1" applyFont="1" applyFill="1" applyAlignment="1">
      <alignment horizontal="left" vertical="center" wrapText="1"/>
    </xf>
    <xf numFmtId="44" fontId="21" fillId="0" borderId="0" xfId="2" applyNumberFormat="1" applyFont="1" applyFill="1" applyAlignment="1">
      <alignment vertical="center" wrapText="1"/>
    </xf>
    <xf numFmtId="165" fontId="21" fillId="0" borderId="0" xfId="0" applyNumberFormat="1" applyFont="1" applyFill="1" applyAlignment="1">
      <alignment horizontal="right" vertical="center" wrapText="1"/>
    </xf>
    <xf numFmtId="165" fontId="21" fillId="0" borderId="0" xfId="0" applyNumberFormat="1" applyFont="1" applyFill="1" applyAlignment="1" applyProtection="1">
      <alignment horizontal="center" vertical="center" wrapText="1"/>
      <protection locked="0"/>
    </xf>
    <xf numFmtId="9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1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9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0" borderId="0" xfId="0" applyNumberFormat="1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14" fontId="22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 wrapText="1"/>
    </xf>
    <xf numFmtId="44" fontId="21" fillId="0" borderId="0" xfId="2" applyNumberFormat="1" applyFont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14" fontId="21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right" vertical="center" wrapText="1"/>
    </xf>
    <xf numFmtId="9" fontId="21" fillId="0" borderId="0" xfId="0" applyNumberFormat="1" applyFont="1" applyFill="1" applyAlignment="1">
      <alignment vertical="center" wrapText="1"/>
    </xf>
    <xf numFmtId="44" fontId="21" fillId="0" borderId="0" xfId="2" applyNumberFormat="1" applyFont="1" applyFill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165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65" fontId="24" fillId="0" borderId="0" xfId="0" applyNumberFormat="1" applyFont="1" applyFill="1" applyBorder="1" applyAlignment="1" applyProtection="1">
      <alignment vertical="center" wrapText="1"/>
      <protection locked="0"/>
    </xf>
    <xf numFmtId="165" fontId="24" fillId="0" borderId="0" xfId="0" applyNumberFormat="1" applyFont="1" applyFill="1" applyAlignment="1">
      <alignment horizontal="left" vertical="center" wrapText="1"/>
    </xf>
    <xf numFmtId="44" fontId="24" fillId="0" borderId="0" xfId="2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right" vertical="center" wrapText="1"/>
    </xf>
    <xf numFmtId="9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wrapText="1"/>
    </xf>
    <xf numFmtId="165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44" fontId="24" fillId="0" borderId="0" xfId="2" applyNumberFormat="1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Fill="1" applyAlignment="1">
      <alignment horizontal="right" vertical="center" wrapText="1"/>
    </xf>
    <xf numFmtId="14" fontId="21" fillId="0" borderId="0" xfId="0" applyNumberFormat="1" applyFont="1" applyFill="1" applyAlignment="1">
      <alignment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NumberFormat="1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NumberFormat="1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165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 applyProtection="1">
      <alignment vertical="center" wrapText="1"/>
      <protection locked="0"/>
    </xf>
    <xf numFmtId="9" fontId="27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165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21" fillId="2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NumberFormat="1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165" fontId="21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left" vertical="center" wrapText="1"/>
      <protection locked="0"/>
    </xf>
    <xf numFmtId="165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21" fillId="3" borderId="0" xfId="2" applyNumberFormat="1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21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0" xfId="0" applyNumberFormat="1" applyFont="1" applyFill="1" applyBorder="1" applyAlignment="1" applyProtection="1">
      <alignment vertical="center" wrapText="1"/>
      <protection locked="0"/>
    </xf>
    <xf numFmtId="0" fontId="22" fillId="3" borderId="0" xfId="0" applyFont="1" applyFill="1" applyBorder="1" applyAlignment="1" applyProtection="1">
      <alignment horizontal="right" vertical="center" wrapText="1"/>
      <protection locked="0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165" fontId="21" fillId="3" borderId="0" xfId="0" applyNumberFormat="1" applyFont="1" applyFill="1" applyBorder="1" applyAlignment="1" applyProtection="1">
      <alignment vertical="center" wrapText="1"/>
      <protection locked="0"/>
    </xf>
    <xf numFmtId="9" fontId="21" fillId="3" borderId="0" xfId="0" applyNumberFormat="1" applyFont="1" applyFill="1" applyBorder="1" applyAlignment="1" applyProtection="1">
      <alignment vertical="center" wrapText="1"/>
      <protection locked="0"/>
    </xf>
    <xf numFmtId="14" fontId="21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4" fontId="21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1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>
      <alignment vertical="center" wrapText="1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9" fontId="18" fillId="0" borderId="0" xfId="5" applyFont="1" applyFill="1" applyAlignment="1">
      <alignment horizontal="center" vertical="center" wrapText="1"/>
    </xf>
    <xf numFmtId="9" fontId="18" fillId="0" borderId="0" xfId="5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166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9" fontId="35" fillId="0" borderId="0" xfId="5" applyFont="1" applyFill="1" applyBorder="1" applyAlignment="1">
      <alignment horizontal="center" vertical="center" wrapText="1"/>
    </xf>
    <xf numFmtId="9" fontId="35" fillId="0" borderId="0" xfId="5" applyFont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2" applyNumberFormat="1" applyFont="1" applyFill="1" applyAlignment="1">
      <alignment vertical="center" wrapText="1"/>
    </xf>
    <xf numFmtId="167" fontId="18" fillId="0" borderId="0" xfId="2" applyNumberFormat="1" applyFont="1" applyFill="1" applyBorder="1" applyAlignment="1" applyProtection="1">
      <alignment vertical="center" wrapText="1"/>
      <protection locked="0"/>
    </xf>
    <xf numFmtId="44" fontId="35" fillId="4" borderId="0" xfId="2" applyNumberFormat="1" applyFont="1" applyFill="1" applyBorder="1" applyAlignment="1">
      <alignment horizontal="center" vertical="center" wrapText="1"/>
    </xf>
    <xf numFmtId="49" fontId="36" fillId="5" borderId="0" xfId="0" applyNumberFormat="1" applyFont="1" applyFill="1" applyAlignment="1">
      <alignment horizontal="center" vertical="center" wrapText="1"/>
    </xf>
    <xf numFmtId="44" fontId="36" fillId="5" borderId="0" xfId="2" applyNumberFormat="1" applyFont="1" applyFill="1" applyAlignment="1">
      <alignment vertical="center" wrapText="1"/>
    </xf>
    <xf numFmtId="166" fontId="36" fillId="5" borderId="0" xfId="0" applyNumberFormat="1" applyFont="1" applyFill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9" fontId="36" fillId="5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2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5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2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5" applyFont="1" applyFill="1" applyAlignment="1">
      <alignment horizontal="center" vertical="center" wrapText="1"/>
    </xf>
    <xf numFmtId="166" fontId="36" fillId="6" borderId="0" xfId="0" applyNumberFormat="1" applyFont="1" applyFill="1" applyAlignment="1">
      <alignment horizontal="center" vertical="center" wrapText="1"/>
    </xf>
    <xf numFmtId="166" fontId="35" fillId="6" borderId="0" xfId="0" applyNumberFormat="1" applyFont="1" applyFill="1" applyBorder="1" applyAlignment="1">
      <alignment horizontal="center" vertical="center" wrapText="1"/>
    </xf>
    <xf numFmtId="168" fontId="18" fillId="6" borderId="0" xfId="1" applyNumberFormat="1" applyFont="1" applyFill="1" applyAlignment="1" applyProtection="1">
      <alignment horizontal="center" vertical="center" wrapText="1"/>
      <protection locked="0"/>
    </xf>
    <xf numFmtId="164" fontId="18" fillId="6" borderId="0" xfId="0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18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8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168" fontId="0" fillId="6" borderId="0" xfId="1" applyNumberFormat="1" applyFont="1" applyFill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1" fillId="0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Alignment="1">
      <alignment horizontal="right" vertical="center" wrapText="1"/>
    </xf>
    <xf numFmtId="0" fontId="18" fillId="7" borderId="0" xfId="0" applyNumberFormat="1" applyFont="1" applyFill="1" applyBorder="1" applyAlignment="1">
      <alignment horizontal="right" vertical="center" wrapText="1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7" borderId="0" xfId="0" applyNumberFormat="1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2" applyNumberFormat="1" applyFont="1" applyFill="1" applyAlignment="1">
      <alignment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8" fontId="13" fillId="6" borderId="0" xfId="1" applyNumberFormat="1" applyFont="1" applyFill="1" applyAlignment="1" applyProtection="1">
      <alignment horizontal="center" vertical="center" wrapText="1"/>
      <protection locked="0"/>
    </xf>
    <xf numFmtId="164" fontId="13" fillId="6" borderId="0" xfId="0" applyNumberFormat="1" applyFont="1" applyFill="1" applyAlignment="1" applyProtection="1">
      <alignment horizontal="center" vertical="center" wrapText="1"/>
      <protection locked="0"/>
    </xf>
    <xf numFmtId="9" fontId="13" fillId="0" borderId="0" xfId="5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13" fillId="6" borderId="0" xfId="1" applyNumberFormat="1" applyFont="1" applyFill="1" applyAlignment="1">
      <alignment horizontal="center" vertical="center" wrapText="1"/>
    </xf>
    <xf numFmtId="164" fontId="13" fillId="6" borderId="0" xfId="0" applyNumberFormat="1" applyFont="1" applyFill="1" applyAlignment="1">
      <alignment horizontal="center" vertical="center" wrapText="1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0" xfId="5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5" applyFont="1" applyFill="1" applyBorder="1" applyAlignment="1">
      <alignment horizontal="center" vertical="center" wrapText="1"/>
    </xf>
    <xf numFmtId="168" fontId="0" fillId="6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7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right" vertical="center" wrapText="1"/>
    </xf>
    <xf numFmtId="168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vertical="center" wrapText="1"/>
    </xf>
    <xf numFmtId="0" fontId="13" fillId="9" borderId="0" xfId="0" applyFont="1" applyFill="1" applyBorder="1" applyAlignment="1" applyProtection="1">
      <alignment vertical="center" wrapText="1"/>
      <protection locked="0"/>
    </xf>
    <xf numFmtId="43" fontId="0" fillId="6" borderId="0" xfId="1" applyFont="1" applyFill="1" applyAlignment="1" applyProtection="1">
      <alignment horizontal="center" vertical="center" wrapText="1"/>
      <protection locked="0"/>
    </xf>
    <xf numFmtId="43" fontId="0" fillId="0" borderId="0" xfId="1" applyFont="1" applyFill="1" applyAlignment="1">
      <alignment vertical="center" wrapText="1"/>
    </xf>
    <xf numFmtId="43" fontId="0" fillId="7" borderId="0" xfId="1" applyFont="1" applyFill="1" applyAlignment="1">
      <alignment horizontal="right" vertical="center" wrapText="1"/>
    </xf>
    <xf numFmtId="43" fontId="0" fillId="7" borderId="0" xfId="1" applyFont="1" applyFill="1" applyBorder="1" applyAlignment="1" applyProtection="1">
      <alignment horizontal="right" vertical="center" wrapText="1"/>
      <protection locked="0"/>
    </xf>
    <xf numFmtId="43" fontId="0" fillId="0" borderId="0" xfId="1" applyFont="1" applyFill="1" applyBorder="1" applyAlignment="1">
      <alignment horizontal="center" vertical="center" wrapText="1"/>
    </xf>
    <xf numFmtId="43" fontId="0" fillId="7" borderId="0" xfId="1" applyFont="1" applyFill="1" applyBorder="1" applyAlignment="1">
      <alignment horizontal="right" vertical="center" wrapText="1"/>
    </xf>
    <xf numFmtId="14" fontId="0" fillId="0" borderId="0" xfId="1" applyNumberFormat="1" applyFont="1" applyFill="1" applyAlignment="1">
      <alignment horizontal="center" vertical="center" wrapText="1"/>
    </xf>
    <xf numFmtId="14" fontId="0" fillId="0" borderId="0" xfId="1" applyNumberFormat="1" applyFont="1" applyFill="1" applyAlignment="1" applyProtection="1">
      <alignment horizontal="center" vertical="center" wrapText="1"/>
      <protection locked="0"/>
    </xf>
    <xf numFmtId="164" fontId="0" fillId="6" borderId="0" xfId="1" applyNumberFormat="1" applyFont="1" applyFill="1" applyAlignment="1" applyProtection="1">
      <alignment horizontal="center" vertical="center" wrapText="1"/>
      <protection locked="0"/>
    </xf>
    <xf numFmtId="0" fontId="13" fillId="7" borderId="0" xfId="1" applyNumberFormat="1" applyFont="1" applyFill="1" applyBorder="1" applyAlignment="1" applyProtection="1">
      <alignment horizontal="right" vertical="center" wrapText="1"/>
      <protection locked="0"/>
    </xf>
    <xf numFmtId="168" fontId="13" fillId="6" borderId="0" xfId="0" applyNumberFormat="1" applyFont="1" applyFill="1" applyAlignment="1">
      <alignment horizontal="center" vertical="center" wrapText="1"/>
    </xf>
    <xf numFmtId="169" fontId="35" fillId="0" borderId="0" xfId="2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Alignment="1">
      <alignment horizontal="right" vertical="center" wrapText="1"/>
    </xf>
    <xf numFmtId="169" fontId="13" fillId="0" borderId="0" xfId="2" applyNumberFormat="1" applyFont="1" applyFill="1" applyAlignment="1">
      <alignment horizontal="right" vertical="center" wrapText="1"/>
    </xf>
    <xf numFmtId="169" fontId="36" fillId="5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Alignment="1">
      <alignment horizontal="right" vertical="center" wrapText="1"/>
    </xf>
    <xf numFmtId="169" fontId="0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18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2" applyNumberFormat="1" applyFont="1" applyFill="1" applyBorder="1" applyAlignment="1">
      <alignment horizontal="right" vertical="center" wrapText="1"/>
    </xf>
    <xf numFmtId="169" fontId="32" fillId="0" borderId="0" xfId="2" applyNumberFormat="1" applyFont="1" applyFill="1" applyBorder="1" applyAlignment="1" applyProtection="1">
      <alignment horizontal="right" vertical="center" wrapText="1"/>
      <protection locked="0"/>
    </xf>
    <xf numFmtId="169" fontId="0" fillId="0" borderId="0" xfId="1" applyNumberFormat="1" applyFont="1" applyFill="1" applyAlignment="1">
      <alignment horizontal="right" vertical="center" wrapText="1"/>
    </xf>
    <xf numFmtId="169" fontId="21" fillId="0" borderId="0" xfId="2" applyNumberFormat="1" applyFont="1" applyAlignment="1">
      <alignment horizontal="right" vertical="center" wrapText="1"/>
    </xf>
    <xf numFmtId="0" fontId="39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6" fillId="5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38" fillId="5" borderId="0" xfId="0" applyNumberFormat="1" applyFont="1" applyFill="1" applyAlignment="1">
      <alignment horizontal="left" vertical="center"/>
    </xf>
    <xf numFmtId="0" fontId="40" fillId="5" borderId="0" xfId="0" applyNumberFormat="1" applyFont="1" applyFill="1" applyAlignment="1">
      <alignment horizontal="left" vertical="center"/>
    </xf>
    <xf numFmtId="0" fontId="36" fillId="5" borderId="0" xfId="0" applyNumberFormat="1" applyFont="1" applyFill="1" applyAlignment="1">
      <alignment vertical="center" wrapText="1"/>
    </xf>
    <xf numFmtId="0" fontId="37" fillId="5" borderId="0" xfId="0" applyNumberFormat="1" applyFont="1" applyFill="1" applyAlignment="1">
      <alignment horizontal="left" vertical="center"/>
    </xf>
    <xf numFmtId="0" fontId="41" fillId="5" borderId="0" xfId="0" applyNumberFormat="1" applyFont="1" applyFill="1" applyAlignment="1">
      <alignment horizontal="left" vertical="center"/>
    </xf>
    <xf numFmtId="0" fontId="35" fillId="0" borderId="0" xfId="0" applyNumberFormat="1" applyFont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Alignment="1">
      <alignment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1" applyNumberFormat="1" applyFont="1" applyFill="1" applyAlignment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NumberFormat="1" applyFont="1" applyAlignment="1">
      <alignment vertical="center" wrapText="1"/>
    </xf>
    <xf numFmtId="0" fontId="36" fillId="5" borderId="0" xfId="0" applyNumberFormat="1" applyFont="1" applyFill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0" xfId="0" applyNumberFormat="1" applyFont="1" applyFill="1" applyAlignment="1">
      <alignment vertical="center" wrapText="1"/>
    </xf>
    <xf numFmtId="0" fontId="21" fillId="0" borderId="0" xfId="0" applyNumberFormat="1" applyFont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1" fillId="10" borderId="0" xfId="7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8" fontId="13" fillId="0" borderId="0" xfId="0" applyNumberFormat="1" applyFont="1" applyFill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0" applyNumberFormat="1" applyFont="1" applyFill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168" fontId="0" fillId="6" borderId="0" xfId="5" applyNumberFormat="1" applyFont="1" applyFill="1" applyAlignment="1">
      <alignment horizontal="center" vertical="center" wrapText="1"/>
    </xf>
    <xf numFmtId="164" fontId="0" fillId="6" borderId="0" xfId="5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168" fontId="13" fillId="6" borderId="0" xfId="5" applyNumberFormat="1" applyFont="1" applyFill="1" applyAlignment="1">
      <alignment horizontal="center" vertical="center" wrapText="1"/>
    </xf>
    <xf numFmtId="164" fontId="13" fillId="6" borderId="0" xfId="5" applyNumberFormat="1" applyFont="1" applyFill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169" fontId="13" fillId="0" borderId="0" xfId="2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9" fontId="13" fillId="0" borderId="0" xfId="5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14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8" fontId="13" fillId="0" borderId="0" xfId="0" applyNumberFormat="1" applyFont="1" applyFill="1" applyBorder="1" applyAlignment="1" applyProtection="1">
      <alignment vertical="center" wrapText="1"/>
      <protection locked="0"/>
    </xf>
    <xf numFmtId="164" fontId="35" fillId="0" borderId="0" xfId="0" applyNumberFormat="1" applyFont="1" applyFill="1" applyBorder="1" applyAlignment="1">
      <alignment horizontal="center" vertical="center" wrapText="1"/>
    </xf>
    <xf numFmtId="164" fontId="36" fillId="5" borderId="0" xfId="0" applyNumberFormat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13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Fill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Fill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13" fillId="0" borderId="1" xfId="7" applyNumberFormat="1" applyFont="1" applyFill="1" applyBorder="1" applyAlignment="1">
      <alignment horizontal="center" vertical="center" wrapText="1"/>
    </xf>
    <xf numFmtId="8" fontId="13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Border="1" applyAlignment="1">
      <alignment vertical="center" wrapText="1"/>
    </xf>
  </cellXfs>
  <cellStyles count="202">
    <cellStyle name="20% - Accent1" xfId="25" builtinId="30" customBuiltin="1"/>
    <cellStyle name="20% - Accent1 10" xfId="188" xr:uid="{00000000-0005-0000-0000-000001000000}"/>
    <cellStyle name="20% - Accent1 2" xfId="60" xr:uid="{00000000-0005-0000-0000-000002000000}"/>
    <cellStyle name="20% - Accent1 3" xfId="76" xr:uid="{00000000-0005-0000-0000-000003000000}"/>
    <cellStyle name="20% - Accent1 4" xfId="92" xr:uid="{00000000-0005-0000-0000-000004000000}"/>
    <cellStyle name="20% - Accent1 5" xfId="108" xr:uid="{00000000-0005-0000-0000-000005000000}"/>
    <cellStyle name="20% - Accent1 6" xfId="124" xr:uid="{00000000-0005-0000-0000-000006000000}"/>
    <cellStyle name="20% - Accent1 7" xfId="140" xr:uid="{00000000-0005-0000-0000-000007000000}"/>
    <cellStyle name="20% - Accent1 8" xfId="156" xr:uid="{00000000-0005-0000-0000-000008000000}"/>
    <cellStyle name="20% - Accent1 9" xfId="172" xr:uid="{00000000-0005-0000-0000-000009000000}"/>
    <cellStyle name="20% - Accent2" xfId="29" builtinId="34" customBuiltin="1"/>
    <cellStyle name="20% - Accent2 10" xfId="190" xr:uid="{00000000-0005-0000-0000-00000B000000}"/>
    <cellStyle name="20% - Accent2 2" xfId="62" xr:uid="{00000000-0005-0000-0000-00000C000000}"/>
    <cellStyle name="20% - Accent2 3" xfId="78" xr:uid="{00000000-0005-0000-0000-00000D000000}"/>
    <cellStyle name="20% - Accent2 4" xfId="94" xr:uid="{00000000-0005-0000-0000-00000E000000}"/>
    <cellStyle name="20% - Accent2 5" xfId="110" xr:uid="{00000000-0005-0000-0000-00000F000000}"/>
    <cellStyle name="20% - Accent2 6" xfId="126" xr:uid="{00000000-0005-0000-0000-000010000000}"/>
    <cellStyle name="20% - Accent2 7" xfId="142" xr:uid="{00000000-0005-0000-0000-000011000000}"/>
    <cellStyle name="20% - Accent2 8" xfId="158" xr:uid="{00000000-0005-0000-0000-000012000000}"/>
    <cellStyle name="20% - Accent2 9" xfId="174" xr:uid="{00000000-0005-0000-0000-000013000000}"/>
    <cellStyle name="20% - Accent3" xfId="33" builtinId="38" customBuiltin="1"/>
    <cellStyle name="20% - Accent3 10" xfId="192" xr:uid="{00000000-0005-0000-0000-000015000000}"/>
    <cellStyle name="20% - Accent3 2" xfId="64" xr:uid="{00000000-0005-0000-0000-000016000000}"/>
    <cellStyle name="20% - Accent3 3" xfId="80" xr:uid="{00000000-0005-0000-0000-000017000000}"/>
    <cellStyle name="20% - Accent3 4" xfId="96" xr:uid="{00000000-0005-0000-0000-000018000000}"/>
    <cellStyle name="20% - Accent3 5" xfId="112" xr:uid="{00000000-0005-0000-0000-000019000000}"/>
    <cellStyle name="20% - Accent3 6" xfId="128" xr:uid="{00000000-0005-0000-0000-00001A000000}"/>
    <cellStyle name="20% - Accent3 7" xfId="144" xr:uid="{00000000-0005-0000-0000-00001B000000}"/>
    <cellStyle name="20% - Accent3 8" xfId="160" xr:uid="{00000000-0005-0000-0000-00001C000000}"/>
    <cellStyle name="20% - Accent3 9" xfId="176" xr:uid="{00000000-0005-0000-0000-00001D000000}"/>
    <cellStyle name="20% - Accent4" xfId="37" builtinId="42" customBuiltin="1"/>
    <cellStyle name="20% - Accent4 10" xfId="194" xr:uid="{00000000-0005-0000-0000-00001F000000}"/>
    <cellStyle name="20% - Accent4 2" xfId="66" xr:uid="{00000000-0005-0000-0000-000020000000}"/>
    <cellStyle name="20% - Accent4 3" xfId="82" xr:uid="{00000000-0005-0000-0000-000021000000}"/>
    <cellStyle name="20% - Accent4 4" xfId="98" xr:uid="{00000000-0005-0000-0000-000022000000}"/>
    <cellStyle name="20% - Accent4 5" xfId="114" xr:uid="{00000000-0005-0000-0000-000023000000}"/>
    <cellStyle name="20% - Accent4 6" xfId="130" xr:uid="{00000000-0005-0000-0000-000024000000}"/>
    <cellStyle name="20% - Accent4 7" xfId="146" xr:uid="{00000000-0005-0000-0000-000025000000}"/>
    <cellStyle name="20% - Accent4 8" xfId="162" xr:uid="{00000000-0005-0000-0000-000026000000}"/>
    <cellStyle name="20% - Accent4 9" xfId="178" xr:uid="{00000000-0005-0000-0000-000027000000}"/>
    <cellStyle name="20% - Accent5" xfId="41" builtinId="46" customBuiltin="1"/>
    <cellStyle name="20% - Accent5 10" xfId="196" xr:uid="{00000000-0005-0000-0000-000029000000}"/>
    <cellStyle name="20% - Accent5 2" xfId="68" xr:uid="{00000000-0005-0000-0000-00002A000000}"/>
    <cellStyle name="20% - Accent5 3" xfId="84" xr:uid="{00000000-0005-0000-0000-00002B000000}"/>
    <cellStyle name="20% - Accent5 4" xfId="100" xr:uid="{00000000-0005-0000-0000-00002C000000}"/>
    <cellStyle name="20% - Accent5 5" xfId="116" xr:uid="{00000000-0005-0000-0000-00002D000000}"/>
    <cellStyle name="20% - Accent5 6" xfId="132" xr:uid="{00000000-0005-0000-0000-00002E000000}"/>
    <cellStyle name="20% - Accent5 7" xfId="148" xr:uid="{00000000-0005-0000-0000-00002F000000}"/>
    <cellStyle name="20% - Accent5 8" xfId="164" xr:uid="{00000000-0005-0000-0000-000030000000}"/>
    <cellStyle name="20% - Accent5 9" xfId="180" xr:uid="{00000000-0005-0000-0000-000031000000}"/>
    <cellStyle name="20% - Accent6" xfId="45" builtinId="50" customBuiltin="1"/>
    <cellStyle name="20% - Accent6 10" xfId="198" xr:uid="{00000000-0005-0000-0000-000033000000}"/>
    <cellStyle name="20% - Accent6 2" xfId="70" xr:uid="{00000000-0005-0000-0000-000034000000}"/>
    <cellStyle name="20% - Accent6 3" xfId="86" xr:uid="{00000000-0005-0000-0000-000035000000}"/>
    <cellStyle name="20% - Accent6 4" xfId="102" xr:uid="{00000000-0005-0000-0000-000036000000}"/>
    <cellStyle name="20% - Accent6 5" xfId="118" xr:uid="{00000000-0005-0000-0000-000037000000}"/>
    <cellStyle name="20% - Accent6 6" xfId="134" xr:uid="{00000000-0005-0000-0000-000038000000}"/>
    <cellStyle name="20% - Accent6 7" xfId="150" xr:uid="{00000000-0005-0000-0000-000039000000}"/>
    <cellStyle name="20% - Accent6 8" xfId="166" xr:uid="{00000000-0005-0000-0000-00003A000000}"/>
    <cellStyle name="20% - Accent6 9" xfId="182" xr:uid="{00000000-0005-0000-0000-00003B000000}"/>
    <cellStyle name="40% - Accent1" xfId="26" builtinId="31" customBuiltin="1"/>
    <cellStyle name="40% - Accent1 10" xfId="189" xr:uid="{00000000-0005-0000-0000-00003D000000}"/>
    <cellStyle name="40% - Accent1 2" xfId="61" xr:uid="{00000000-0005-0000-0000-00003E000000}"/>
    <cellStyle name="40% - Accent1 3" xfId="77" xr:uid="{00000000-0005-0000-0000-00003F000000}"/>
    <cellStyle name="40% - Accent1 4" xfId="93" xr:uid="{00000000-0005-0000-0000-000040000000}"/>
    <cellStyle name="40% - Accent1 5" xfId="109" xr:uid="{00000000-0005-0000-0000-000041000000}"/>
    <cellStyle name="40% - Accent1 6" xfId="125" xr:uid="{00000000-0005-0000-0000-000042000000}"/>
    <cellStyle name="40% - Accent1 7" xfId="141" xr:uid="{00000000-0005-0000-0000-000043000000}"/>
    <cellStyle name="40% - Accent1 8" xfId="157" xr:uid="{00000000-0005-0000-0000-000044000000}"/>
    <cellStyle name="40% - Accent1 9" xfId="173" xr:uid="{00000000-0005-0000-0000-000045000000}"/>
    <cellStyle name="40% - Accent2" xfId="30" builtinId="35" customBuiltin="1"/>
    <cellStyle name="40% - Accent2 10" xfId="191" xr:uid="{00000000-0005-0000-0000-000047000000}"/>
    <cellStyle name="40% - Accent2 2" xfId="63" xr:uid="{00000000-0005-0000-0000-000048000000}"/>
    <cellStyle name="40% - Accent2 3" xfId="79" xr:uid="{00000000-0005-0000-0000-000049000000}"/>
    <cellStyle name="40% - Accent2 4" xfId="95" xr:uid="{00000000-0005-0000-0000-00004A000000}"/>
    <cellStyle name="40% - Accent2 5" xfId="111" xr:uid="{00000000-0005-0000-0000-00004B000000}"/>
    <cellStyle name="40% - Accent2 6" xfId="127" xr:uid="{00000000-0005-0000-0000-00004C000000}"/>
    <cellStyle name="40% - Accent2 7" xfId="143" xr:uid="{00000000-0005-0000-0000-00004D000000}"/>
    <cellStyle name="40% - Accent2 8" xfId="159" xr:uid="{00000000-0005-0000-0000-00004E000000}"/>
    <cellStyle name="40% - Accent2 9" xfId="175" xr:uid="{00000000-0005-0000-0000-00004F000000}"/>
    <cellStyle name="40% - Accent3" xfId="34" builtinId="39" customBuiltin="1"/>
    <cellStyle name="40% - Accent3 10" xfId="193" xr:uid="{00000000-0005-0000-0000-000051000000}"/>
    <cellStyle name="40% - Accent3 2" xfId="65" xr:uid="{00000000-0005-0000-0000-000052000000}"/>
    <cellStyle name="40% - Accent3 3" xfId="81" xr:uid="{00000000-0005-0000-0000-000053000000}"/>
    <cellStyle name="40% - Accent3 4" xfId="97" xr:uid="{00000000-0005-0000-0000-000054000000}"/>
    <cellStyle name="40% - Accent3 5" xfId="113" xr:uid="{00000000-0005-0000-0000-000055000000}"/>
    <cellStyle name="40% - Accent3 6" xfId="129" xr:uid="{00000000-0005-0000-0000-000056000000}"/>
    <cellStyle name="40% - Accent3 7" xfId="145" xr:uid="{00000000-0005-0000-0000-000057000000}"/>
    <cellStyle name="40% - Accent3 8" xfId="161" xr:uid="{00000000-0005-0000-0000-000058000000}"/>
    <cellStyle name="40% - Accent3 9" xfId="177" xr:uid="{00000000-0005-0000-0000-000059000000}"/>
    <cellStyle name="40% - Accent4" xfId="38" builtinId="43" customBuiltin="1"/>
    <cellStyle name="40% - Accent4 10" xfId="195" xr:uid="{00000000-0005-0000-0000-00005B000000}"/>
    <cellStyle name="40% - Accent4 2" xfId="67" xr:uid="{00000000-0005-0000-0000-00005C000000}"/>
    <cellStyle name="40% - Accent4 3" xfId="83" xr:uid="{00000000-0005-0000-0000-00005D000000}"/>
    <cellStyle name="40% - Accent4 4" xfId="99" xr:uid="{00000000-0005-0000-0000-00005E000000}"/>
    <cellStyle name="40% - Accent4 5" xfId="115" xr:uid="{00000000-0005-0000-0000-00005F000000}"/>
    <cellStyle name="40% - Accent4 6" xfId="131" xr:uid="{00000000-0005-0000-0000-000060000000}"/>
    <cellStyle name="40% - Accent4 7" xfId="147" xr:uid="{00000000-0005-0000-0000-000061000000}"/>
    <cellStyle name="40% - Accent4 8" xfId="163" xr:uid="{00000000-0005-0000-0000-000062000000}"/>
    <cellStyle name="40% - Accent4 9" xfId="179" xr:uid="{00000000-0005-0000-0000-000063000000}"/>
    <cellStyle name="40% - Accent5" xfId="42" builtinId="47" customBuiltin="1"/>
    <cellStyle name="40% - Accent5 10" xfId="197" xr:uid="{00000000-0005-0000-0000-000065000000}"/>
    <cellStyle name="40% - Accent5 2" xfId="69" xr:uid="{00000000-0005-0000-0000-000066000000}"/>
    <cellStyle name="40% - Accent5 3" xfId="85" xr:uid="{00000000-0005-0000-0000-000067000000}"/>
    <cellStyle name="40% - Accent5 4" xfId="101" xr:uid="{00000000-0005-0000-0000-000068000000}"/>
    <cellStyle name="40% - Accent5 5" xfId="117" xr:uid="{00000000-0005-0000-0000-000069000000}"/>
    <cellStyle name="40% - Accent5 6" xfId="133" xr:uid="{00000000-0005-0000-0000-00006A000000}"/>
    <cellStyle name="40% - Accent5 7" xfId="149" xr:uid="{00000000-0005-0000-0000-00006B000000}"/>
    <cellStyle name="40% - Accent5 8" xfId="165" xr:uid="{00000000-0005-0000-0000-00006C000000}"/>
    <cellStyle name="40% - Accent5 9" xfId="181" xr:uid="{00000000-0005-0000-0000-00006D000000}"/>
    <cellStyle name="40% - Accent6" xfId="46" builtinId="51" customBuiltin="1"/>
    <cellStyle name="40% - Accent6 10" xfId="199" xr:uid="{00000000-0005-0000-0000-00006F000000}"/>
    <cellStyle name="40% - Accent6 2" xfId="71" xr:uid="{00000000-0005-0000-0000-000070000000}"/>
    <cellStyle name="40% - Accent6 3" xfId="87" xr:uid="{00000000-0005-0000-0000-000071000000}"/>
    <cellStyle name="40% - Accent6 4" xfId="103" xr:uid="{00000000-0005-0000-0000-000072000000}"/>
    <cellStyle name="40% - Accent6 5" xfId="119" xr:uid="{00000000-0005-0000-0000-000073000000}"/>
    <cellStyle name="40% - Accent6 6" xfId="135" xr:uid="{00000000-0005-0000-0000-000074000000}"/>
    <cellStyle name="40% - Accent6 7" xfId="151" xr:uid="{00000000-0005-0000-0000-000075000000}"/>
    <cellStyle name="40% - Accent6 8" xfId="167" xr:uid="{00000000-0005-0000-0000-000076000000}"/>
    <cellStyle name="40% - Accent6 9" xfId="183" xr:uid="{00000000-0005-0000-0000-000077000000}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 xr:uid="{00000000-0005-0000-0000-000088000000}"/>
    <cellStyle name="Currency" xfId="2" builtinId="4"/>
    <cellStyle name="Currency 2" xfId="3" xr:uid="{00000000-0005-0000-0000-00008A000000}"/>
    <cellStyle name="Currency 2 2" xfId="53" xr:uid="{00000000-0005-0000-0000-00008B000000}"/>
    <cellStyle name="Currency 3" xfId="52" xr:uid="{00000000-0005-0000-0000-00008C000000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 xr:uid="{00000000-0005-0000-0000-000097000000}"/>
    <cellStyle name="Normal 11" xfId="122" xr:uid="{00000000-0005-0000-0000-000098000000}"/>
    <cellStyle name="Normal 12" xfId="138" xr:uid="{00000000-0005-0000-0000-000099000000}"/>
    <cellStyle name="Normal 13" xfId="154" xr:uid="{00000000-0005-0000-0000-00009A000000}"/>
    <cellStyle name="Normal 14" xfId="170" xr:uid="{00000000-0005-0000-0000-00009B000000}"/>
    <cellStyle name="Normal 15" xfId="186" xr:uid="{00000000-0005-0000-0000-00009C000000}"/>
    <cellStyle name="Normal 2" xfId="4" xr:uid="{00000000-0005-0000-0000-00009D000000}"/>
    <cellStyle name="Normal 2 2" xfId="54" xr:uid="{00000000-0005-0000-0000-00009E000000}"/>
    <cellStyle name="Normal 3" xfId="6" xr:uid="{00000000-0005-0000-0000-00009F000000}"/>
    <cellStyle name="Normal 3 10" xfId="184" xr:uid="{00000000-0005-0000-0000-0000A0000000}"/>
    <cellStyle name="Normal 3 11" xfId="200" xr:uid="{00000000-0005-0000-0000-0000A1000000}"/>
    <cellStyle name="Normal 3 2" xfId="56" xr:uid="{00000000-0005-0000-0000-0000A2000000}"/>
    <cellStyle name="Normal 3 3" xfId="72" xr:uid="{00000000-0005-0000-0000-0000A3000000}"/>
    <cellStyle name="Normal 3 4" xfId="88" xr:uid="{00000000-0005-0000-0000-0000A4000000}"/>
    <cellStyle name="Normal 3 5" xfId="104" xr:uid="{00000000-0005-0000-0000-0000A5000000}"/>
    <cellStyle name="Normal 3 6" xfId="120" xr:uid="{00000000-0005-0000-0000-0000A6000000}"/>
    <cellStyle name="Normal 3 7" xfId="136" xr:uid="{00000000-0005-0000-0000-0000A7000000}"/>
    <cellStyle name="Normal 3 8" xfId="152" xr:uid="{00000000-0005-0000-0000-0000A8000000}"/>
    <cellStyle name="Normal 3 9" xfId="168" xr:uid="{00000000-0005-0000-0000-0000A9000000}"/>
    <cellStyle name="Normal 4" xfId="7" xr:uid="{00000000-0005-0000-0000-0000AA000000}"/>
    <cellStyle name="Normal 4 10" xfId="185" xr:uid="{00000000-0005-0000-0000-0000AB000000}"/>
    <cellStyle name="Normal 4 11" xfId="201" xr:uid="{00000000-0005-0000-0000-0000AC000000}"/>
    <cellStyle name="Normal 4 2" xfId="57" xr:uid="{00000000-0005-0000-0000-0000AD000000}"/>
    <cellStyle name="Normal 4 3" xfId="73" xr:uid="{00000000-0005-0000-0000-0000AE000000}"/>
    <cellStyle name="Normal 4 4" xfId="89" xr:uid="{00000000-0005-0000-0000-0000AF000000}"/>
    <cellStyle name="Normal 4 5" xfId="105" xr:uid="{00000000-0005-0000-0000-0000B0000000}"/>
    <cellStyle name="Normal 4 6" xfId="121" xr:uid="{00000000-0005-0000-0000-0000B1000000}"/>
    <cellStyle name="Normal 4 7" xfId="137" xr:uid="{00000000-0005-0000-0000-0000B2000000}"/>
    <cellStyle name="Normal 4 8" xfId="153" xr:uid="{00000000-0005-0000-0000-0000B3000000}"/>
    <cellStyle name="Normal 4 9" xfId="169" xr:uid="{00000000-0005-0000-0000-0000B4000000}"/>
    <cellStyle name="Normal 5" xfId="50" xr:uid="{00000000-0005-0000-0000-0000B5000000}"/>
    <cellStyle name="Normal 6" xfId="48" xr:uid="{00000000-0005-0000-0000-0000B6000000}"/>
    <cellStyle name="Normal 7" xfId="58" xr:uid="{00000000-0005-0000-0000-0000B7000000}"/>
    <cellStyle name="Normal 8" xfId="74" xr:uid="{00000000-0005-0000-0000-0000B8000000}"/>
    <cellStyle name="Normal 9" xfId="90" xr:uid="{00000000-0005-0000-0000-0000B9000000}"/>
    <cellStyle name="Note 10" xfId="171" xr:uid="{00000000-0005-0000-0000-0000BA000000}"/>
    <cellStyle name="Note 11" xfId="187" xr:uid="{00000000-0005-0000-0000-0000BB000000}"/>
    <cellStyle name="Note 2" xfId="49" xr:uid="{00000000-0005-0000-0000-0000BC000000}"/>
    <cellStyle name="Note 3" xfId="59" xr:uid="{00000000-0005-0000-0000-0000BD000000}"/>
    <cellStyle name="Note 4" xfId="75" xr:uid="{00000000-0005-0000-0000-0000BE000000}"/>
    <cellStyle name="Note 5" xfId="91" xr:uid="{00000000-0005-0000-0000-0000BF000000}"/>
    <cellStyle name="Note 6" xfId="107" xr:uid="{00000000-0005-0000-0000-0000C0000000}"/>
    <cellStyle name="Note 7" xfId="123" xr:uid="{00000000-0005-0000-0000-0000C1000000}"/>
    <cellStyle name="Note 8" xfId="139" xr:uid="{00000000-0005-0000-0000-0000C2000000}"/>
    <cellStyle name="Note 9" xfId="155" xr:uid="{00000000-0005-0000-0000-0000C3000000}"/>
    <cellStyle name="Output" xfId="17" builtinId="21" customBuiltin="1"/>
    <cellStyle name="Percent" xfId="5" builtinId="5"/>
    <cellStyle name="Percent 2" xfId="55" xr:uid="{00000000-0005-0000-0000-0000C6000000}"/>
    <cellStyle name="Title" xfId="8" builtinId="15" customBuiltin="1"/>
    <cellStyle name="Total" xfId="23" builtinId="25" customBuiltin="1"/>
    <cellStyle name="Warning Text" xfId="21" builtinId="11" customBuiltin="1"/>
  </cellStyles>
  <dxfs count="97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man, James" refreshedDate="41317.56648854167" createdVersion="4" refreshedVersion="4" minRefreshableVersion="3" recordCount="1086" xr:uid="{00000000-000A-0000-FFFF-FFFF00000000}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9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R596" totalsRowShown="0" headerRowDxfId="95">
  <autoFilter ref="A3:AR596" xr:uid="{00000000-0009-0000-0100-000001000000}"/>
  <sortState xmlns:xlrd2="http://schemas.microsoft.com/office/spreadsheetml/2017/richdata2" ref="A4:AR596">
    <sortCondition ref="A4"/>
  </sortState>
  <tableColumns count="44">
    <tableColumn id="1" xr3:uid="{00000000-0010-0000-0000-000001000000}" name="Buyer" dataDxfId="94"/>
    <tableColumn id="24" xr3:uid="{00000000-0010-0000-0000-000018000000}" name="Team" dataDxfId="93"/>
    <tableColumn id="25" xr3:uid="{00000000-0010-0000-0000-000019000000}" name="Priority" dataDxfId="92"/>
    <tableColumn id="2" xr3:uid="{00000000-0010-0000-0000-000002000000}" name="Master Blanket Number" dataDxfId="91"/>
    <tableColumn id="3" xr3:uid="{00000000-0010-0000-0000-000003000000}" name="Agency" dataDxfId="90"/>
    <tableColumn id="4" xr3:uid="{00000000-0010-0000-0000-000004000000}" name="Contract No." dataDxfId="89"/>
    <tableColumn id="5" xr3:uid="{00000000-0010-0000-0000-000005000000}" name="Title" dataDxfId="88"/>
    <tableColumn id="6" xr3:uid="{00000000-0010-0000-0000-000006000000}" name="Vendor Name" dataDxfId="87"/>
    <tableColumn id="7" xr3:uid="{00000000-0010-0000-0000-000007000000}" name="Total Award Amount (A)" dataDxfId="86" dataCellStyle="Currency"/>
    <tableColumn id="15" xr3:uid="{00000000-0010-0000-0000-00000F000000}" name="Amount Spent to Date (B)*" dataDxfId="85" dataCellStyle="Currency">
      <calculatedColumnFormula>-K2189/0.0833333333333333</calculatedColumnFormula>
    </tableColumn>
    <tableColumn id="16" xr3:uid="{00000000-0010-0000-0000-000010000000}" name="Amount Left (A-B)*" dataDxfId="84" dataCellStyle="Currency"/>
    <tableColumn id="8" xr3:uid="{00000000-0010-0000-0000-000008000000}" name="Latest BOE Approval Date" dataDxfId="83"/>
    <tableColumn id="9" xr3:uid="{00000000-0010-0000-0000-000009000000}" name="Current Start Date" dataDxfId="82"/>
    <tableColumn id="10" xr3:uid="{00000000-0010-0000-0000-00000A000000}" name="Current Expiration _x000a_Date" dataDxfId="81"/>
    <tableColumn id="17" xr3:uid="{00000000-0010-0000-0000-000011000000}" name="Year" dataDxfId="80" dataCellStyle="Comma">
      <calculatedColumnFormula>YEAR(N4)</calculatedColumnFormula>
    </tableColumn>
    <tableColumn id="18" xr3:uid="{00000000-0010-0000-0000-000012000000}" name="Month" dataDxfId="79">
      <calculatedColumnFormula>MONTH(N4)</calculatedColumnFormula>
    </tableColumn>
    <tableColumn id="19" xr3:uid="{00000000-0010-0000-0000-000013000000}" name="Year-Mo" dataDxfId="78">
      <calculatedColumnFormula>IF(P4&gt;9,CONCATENATE(O4,P4),CONCATENATE(O4,"0",P4))</calculatedColumnFormula>
    </tableColumn>
    <tableColumn id="11" xr3:uid="{00000000-0010-0000-0000-00000B000000}" name="Renew Options Remaining" dataDxfId="77"/>
    <tableColumn id="12" xr3:uid="{00000000-0010-0000-0000-00000C000000}" name="MBE Goal" dataDxfId="76" dataCellStyle="Percent"/>
    <tableColumn id="13" xr3:uid="{00000000-0010-0000-0000-00000D000000}" name="WBE Goal" dataDxfId="75" dataCellStyle="Percent"/>
    <tableColumn id="14" xr3:uid="{00000000-0010-0000-0000-00000E000000}" name="Notes / Status" dataDxfId="74"/>
    <tableColumn id="20" xr3:uid="{00000000-0010-0000-0000-000014000000}" name="Requires Additional Quotes to make Release POs?" dataDxfId="73"/>
    <tableColumn id="21" xr3:uid="{00000000-0010-0000-0000-000015000000}" name="Has 1st, 2nd, etc. Call Awarded Vendors?" dataDxfId="72"/>
    <tableColumn id="22" xr3:uid="{00000000-0010-0000-0000-000016000000}" name="Has &quot;Blanket within a Blanket&quot; Authority?" dataDxfId="71"/>
    <tableColumn id="23" xr3:uid="{00000000-0010-0000-0000-000017000000}" name="Special Compliance?" dataDxfId="70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xr3:uid="{00000000-0010-0000-0000-00001A000000}" name="Column1" dataDxfId="69"/>
    <tableColumn id="27" xr3:uid="{00000000-0010-0000-0000-00001B000000}" name="Column2" dataDxfId="68"/>
    <tableColumn id="28" xr3:uid="{00000000-0010-0000-0000-00001C000000}" name="Column3" dataDxfId="67"/>
    <tableColumn id="29" xr3:uid="{00000000-0010-0000-0000-00001D000000}" name="Column4" dataDxfId="66"/>
    <tableColumn id="30" xr3:uid="{00000000-0010-0000-0000-00001E000000}" name="Column5" dataDxfId="65"/>
    <tableColumn id="31" xr3:uid="{00000000-0010-0000-0000-00001F000000}" name="Column6" dataDxfId="64"/>
    <tableColumn id="32" xr3:uid="{00000000-0010-0000-0000-000020000000}" name="Column7" dataDxfId="63"/>
    <tableColumn id="33" xr3:uid="{00000000-0010-0000-0000-000021000000}" name="Column8" dataDxfId="62"/>
    <tableColumn id="34" xr3:uid="{00000000-0010-0000-0000-000022000000}" name="Column9" dataDxfId="61"/>
    <tableColumn id="35" xr3:uid="{00000000-0010-0000-0000-000023000000}" name="Column10" dataDxfId="60"/>
    <tableColumn id="36" xr3:uid="{00000000-0010-0000-0000-000024000000}" name="Column11" dataDxfId="59"/>
    <tableColumn id="37" xr3:uid="{00000000-0010-0000-0000-000025000000}" name="Column12" dataDxfId="58"/>
    <tableColumn id="38" xr3:uid="{00000000-0010-0000-0000-000026000000}" name="Column13" dataDxfId="57"/>
    <tableColumn id="39" xr3:uid="{00000000-0010-0000-0000-000027000000}" name="Column14" dataDxfId="56"/>
    <tableColumn id="40" xr3:uid="{00000000-0010-0000-0000-000028000000}" name="Column15" dataDxfId="55"/>
    <tableColumn id="41" xr3:uid="{00000000-0010-0000-0000-000029000000}" name="Column16" dataDxfId="54"/>
    <tableColumn id="42" xr3:uid="{00000000-0010-0000-0000-00002A000000}" name="Column17" dataDxfId="53"/>
    <tableColumn id="43" xr3:uid="{00000000-0010-0000-0000-00002B000000}" name="Column18" dataDxfId="52"/>
    <tableColumn id="44" xr3:uid="{00000000-0010-0000-0000-00002C000000}" name="Column19" dataDxfId="5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318" t="s">
        <v>243</v>
      </c>
      <c r="B3" s="318" t="s">
        <v>229</v>
      </c>
    </row>
    <row r="4" spans="1:60" x14ac:dyDescent="0.2">
      <c r="A4" s="318" t="s">
        <v>228</v>
      </c>
      <c r="B4" t="s">
        <v>156</v>
      </c>
      <c r="C4" t="s">
        <v>157</v>
      </c>
      <c r="D4" t="s">
        <v>158</v>
      </c>
      <c r="E4" t="s">
        <v>159</v>
      </c>
      <c r="F4" t="s">
        <v>160</v>
      </c>
      <c r="G4" t="s">
        <v>161</v>
      </c>
      <c r="H4" t="s">
        <v>162</v>
      </c>
      <c r="I4" t="s">
        <v>163</v>
      </c>
      <c r="J4" t="s">
        <v>164</v>
      </c>
      <c r="K4" t="s">
        <v>165</v>
      </c>
      <c r="L4" t="s">
        <v>166</v>
      </c>
      <c r="M4" t="s">
        <v>167</v>
      </c>
      <c r="N4" t="s">
        <v>168</v>
      </c>
      <c r="O4" t="s">
        <v>169</v>
      </c>
      <c r="P4" t="s">
        <v>170</v>
      </c>
      <c r="Q4" t="s">
        <v>171</v>
      </c>
      <c r="R4" t="s">
        <v>172</v>
      </c>
      <c r="S4" t="s">
        <v>173</v>
      </c>
      <c r="T4" t="s">
        <v>174</v>
      </c>
      <c r="U4" t="s">
        <v>175</v>
      </c>
      <c r="V4" t="s">
        <v>176</v>
      </c>
      <c r="W4" t="s">
        <v>177</v>
      </c>
      <c r="X4" t="s">
        <v>178</v>
      </c>
      <c r="Y4" t="s">
        <v>179</v>
      </c>
      <c r="Z4" t="s">
        <v>180</v>
      </c>
      <c r="AA4" t="s">
        <v>181</v>
      </c>
      <c r="AB4" t="s">
        <v>182</v>
      </c>
      <c r="AC4" t="s">
        <v>183</v>
      </c>
      <c r="AD4" t="s">
        <v>184</v>
      </c>
      <c r="AE4" t="s">
        <v>185</v>
      </c>
      <c r="AF4" t="s">
        <v>186</v>
      </c>
      <c r="AG4" t="s">
        <v>187</v>
      </c>
      <c r="AH4" t="s">
        <v>188</v>
      </c>
      <c r="AI4" t="s">
        <v>189</v>
      </c>
      <c r="AJ4" t="s">
        <v>190</v>
      </c>
      <c r="AK4" t="s">
        <v>191</v>
      </c>
      <c r="AL4" t="s">
        <v>192</v>
      </c>
      <c r="AM4" t="s">
        <v>193</v>
      </c>
      <c r="AN4" t="s">
        <v>194</v>
      </c>
      <c r="AO4" t="s">
        <v>195</v>
      </c>
      <c r="AP4" t="s">
        <v>196</v>
      </c>
      <c r="AQ4" t="s">
        <v>197</v>
      </c>
      <c r="AR4" t="s">
        <v>226</v>
      </c>
      <c r="AS4" t="s">
        <v>198</v>
      </c>
      <c r="AT4" t="s">
        <v>199</v>
      </c>
      <c r="AU4" t="s">
        <v>200</v>
      </c>
      <c r="AV4" t="s">
        <v>201</v>
      </c>
      <c r="AW4" t="s">
        <v>202</v>
      </c>
      <c r="AX4" t="s">
        <v>203</v>
      </c>
      <c r="AY4" t="s">
        <v>204</v>
      </c>
      <c r="AZ4" t="s">
        <v>205</v>
      </c>
      <c r="BA4" t="s">
        <v>206</v>
      </c>
      <c r="BB4" t="s">
        <v>207</v>
      </c>
      <c r="BC4" t="s">
        <v>208</v>
      </c>
      <c r="BD4" t="s">
        <v>209</v>
      </c>
      <c r="BE4" t="s">
        <v>210</v>
      </c>
      <c r="BF4" t="s">
        <v>211</v>
      </c>
      <c r="BG4" t="s">
        <v>234</v>
      </c>
      <c r="BH4" t="s">
        <v>155</v>
      </c>
    </row>
    <row r="5" spans="1:60" x14ac:dyDescent="0.2">
      <c r="A5" s="319">
        <v>0</v>
      </c>
      <c r="B5" s="327"/>
      <c r="C5" s="327">
        <v>2</v>
      </c>
      <c r="D5" s="327">
        <v>3</v>
      </c>
      <c r="E5" s="327">
        <v>2</v>
      </c>
      <c r="F5" s="327">
        <v>3</v>
      </c>
      <c r="G5" s="327">
        <v>1</v>
      </c>
      <c r="H5" s="327">
        <v>1</v>
      </c>
      <c r="I5" s="327">
        <v>4</v>
      </c>
      <c r="J5" s="327">
        <v>6</v>
      </c>
      <c r="K5" s="327">
        <v>10</v>
      </c>
      <c r="L5" s="327">
        <v>6</v>
      </c>
      <c r="M5" s="327">
        <v>20</v>
      </c>
      <c r="N5" s="327">
        <v>25</v>
      </c>
      <c r="O5" s="327">
        <v>12</v>
      </c>
      <c r="P5" s="327">
        <v>43</v>
      </c>
      <c r="Q5" s="327">
        <v>13</v>
      </c>
      <c r="R5" s="327">
        <v>18</v>
      </c>
      <c r="S5" s="327">
        <v>36</v>
      </c>
      <c r="T5" s="327">
        <v>20</v>
      </c>
      <c r="U5" s="327">
        <v>23</v>
      </c>
      <c r="V5" s="327">
        <v>35</v>
      </c>
      <c r="W5" s="327">
        <v>17</v>
      </c>
      <c r="X5" s="327">
        <v>16</v>
      </c>
      <c r="Y5" s="327">
        <v>11</v>
      </c>
      <c r="Z5" s="327">
        <v>3</v>
      </c>
      <c r="AA5" s="327">
        <v>6</v>
      </c>
      <c r="AB5" s="327">
        <v>6</v>
      </c>
      <c r="AC5" s="327">
        <v>3</v>
      </c>
      <c r="AD5" s="327"/>
      <c r="AE5" s="327">
        <v>4</v>
      </c>
      <c r="AF5" s="327">
        <v>10</v>
      </c>
      <c r="AG5" s="327">
        <v>3</v>
      </c>
      <c r="AH5" s="327">
        <v>2</v>
      </c>
      <c r="AI5" s="327">
        <v>1</v>
      </c>
      <c r="AJ5" s="327">
        <v>1</v>
      </c>
      <c r="AK5" s="327">
        <v>2</v>
      </c>
      <c r="AL5" s="327">
        <v>1</v>
      </c>
      <c r="AM5" s="327">
        <v>1</v>
      </c>
      <c r="AN5" s="327">
        <v>4</v>
      </c>
      <c r="AO5" s="327"/>
      <c r="AP5" s="327">
        <v>1</v>
      </c>
      <c r="AQ5" s="327"/>
      <c r="AR5" s="327">
        <v>1</v>
      </c>
      <c r="AS5" s="327">
        <v>1</v>
      </c>
      <c r="AT5" s="327">
        <v>2</v>
      </c>
      <c r="AU5" s="327">
        <v>3</v>
      </c>
      <c r="AV5" s="327">
        <v>2</v>
      </c>
      <c r="AW5" s="327">
        <v>2</v>
      </c>
      <c r="AX5" s="327"/>
      <c r="AY5" s="327">
        <v>1</v>
      </c>
      <c r="AZ5" s="327"/>
      <c r="BA5" s="327"/>
      <c r="BB5" s="327"/>
      <c r="BC5" s="327">
        <v>3</v>
      </c>
      <c r="BD5" s="327">
        <v>1</v>
      </c>
      <c r="BE5" s="327">
        <v>1</v>
      </c>
      <c r="BF5" s="327"/>
      <c r="BG5" s="327">
        <v>2</v>
      </c>
      <c r="BH5" s="327">
        <v>394</v>
      </c>
    </row>
    <row r="6" spans="1:60" x14ac:dyDescent="0.2">
      <c r="A6" s="319" t="s">
        <v>135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>
        <v>1</v>
      </c>
      <c r="Q6" s="327"/>
      <c r="R6" s="327"/>
      <c r="S6" s="327"/>
      <c r="T6" s="327"/>
      <c r="U6" s="327"/>
      <c r="V6" s="327"/>
      <c r="W6" s="327"/>
      <c r="X6" s="327"/>
      <c r="Y6" s="327">
        <v>1</v>
      </c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>
        <v>2</v>
      </c>
    </row>
    <row r="7" spans="1:60" x14ac:dyDescent="0.2">
      <c r="A7" s="319" t="s">
        <v>214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>
        <v>1</v>
      </c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>
        <v>1</v>
      </c>
    </row>
    <row r="8" spans="1:60" x14ac:dyDescent="0.2">
      <c r="A8" s="319" t="s">
        <v>62</v>
      </c>
      <c r="B8" s="327"/>
      <c r="C8" s="327"/>
      <c r="D8" s="327"/>
      <c r="E8" s="327"/>
      <c r="F8" s="327"/>
      <c r="G8" s="327"/>
      <c r="H8" s="327"/>
      <c r="I8" s="327"/>
      <c r="J8" s="327"/>
      <c r="K8" s="327">
        <v>1</v>
      </c>
      <c r="L8" s="327">
        <v>8</v>
      </c>
      <c r="M8" s="327">
        <v>12</v>
      </c>
      <c r="N8" s="327">
        <v>11</v>
      </c>
      <c r="O8" s="327">
        <v>7</v>
      </c>
      <c r="P8" s="327">
        <v>22</v>
      </c>
      <c r="Q8" s="327">
        <v>16</v>
      </c>
      <c r="R8" s="327">
        <v>13</v>
      </c>
      <c r="S8" s="327">
        <v>11</v>
      </c>
      <c r="T8" s="327">
        <v>9</v>
      </c>
      <c r="U8" s="327">
        <v>15</v>
      </c>
      <c r="V8" s="327">
        <v>17</v>
      </c>
      <c r="W8" s="327">
        <v>11</v>
      </c>
      <c r="X8" s="327">
        <v>2</v>
      </c>
      <c r="Y8" s="327">
        <v>2</v>
      </c>
      <c r="Z8" s="327"/>
      <c r="AA8" s="327"/>
      <c r="AB8" s="327"/>
      <c r="AC8" s="327">
        <v>1</v>
      </c>
      <c r="AD8" s="327"/>
      <c r="AE8" s="327"/>
      <c r="AF8" s="327"/>
      <c r="AG8" s="327"/>
      <c r="AH8" s="327"/>
      <c r="AI8" s="327"/>
      <c r="AJ8" s="327">
        <v>1</v>
      </c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>
        <v>159</v>
      </c>
    </row>
    <row r="9" spans="1:60" x14ac:dyDescent="0.2">
      <c r="A9" s="319" t="s">
        <v>124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>
        <v>1</v>
      </c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>
        <v>1</v>
      </c>
    </row>
    <row r="10" spans="1:60" x14ac:dyDescent="0.2">
      <c r="A10" s="319" t="s">
        <v>109</v>
      </c>
      <c r="B10" s="327"/>
      <c r="C10" s="327"/>
      <c r="D10" s="327"/>
      <c r="E10" s="327"/>
      <c r="F10" s="327"/>
      <c r="G10" s="327"/>
      <c r="H10" s="327"/>
      <c r="I10" s="327"/>
      <c r="J10" s="327">
        <v>1</v>
      </c>
      <c r="K10" s="327"/>
      <c r="L10" s="327"/>
      <c r="M10" s="327"/>
      <c r="N10" s="327"/>
      <c r="O10" s="327"/>
      <c r="P10" s="327">
        <v>2</v>
      </c>
      <c r="Q10" s="327"/>
      <c r="R10" s="327"/>
      <c r="S10" s="327"/>
      <c r="T10" s="327"/>
      <c r="U10" s="327"/>
      <c r="V10" s="327"/>
      <c r="W10" s="327">
        <v>1</v>
      </c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>
        <v>4</v>
      </c>
    </row>
    <row r="11" spans="1:60" x14ac:dyDescent="0.2">
      <c r="A11" s="319" t="s">
        <v>29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>
        <v>1</v>
      </c>
      <c r="M11" s="327"/>
      <c r="N11" s="327">
        <v>1</v>
      </c>
      <c r="O11" s="327"/>
      <c r="P11" s="327">
        <v>1</v>
      </c>
      <c r="Q11" s="327"/>
      <c r="R11" s="327"/>
      <c r="S11" s="327"/>
      <c r="T11" s="327"/>
      <c r="U11" s="327">
        <v>3</v>
      </c>
      <c r="V11" s="327">
        <v>4</v>
      </c>
      <c r="W11" s="327">
        <v>1</v>
      </c>
      <c r="X11" s="327">
        <v>2</v>
      </c>
      <c r="Y11" s="327">
        <v>1</v>
      </c>
      <c r="Z11" s="327"/>
      <c r="AA11" s="327"/>
      <c r="AB11" s="327">
        <v>1</v>
      </c>
      <c r="AC11" s="327">
        <v>5</v>
      </c>
      <c r="AD11" s="327">
        <v>2</v>
      </c>
      <c r="AE11" s="327">
        <v>1</v>
      </c>
      <c r="AF11" s="327">
        <v>1</v>
      </c>
      <c r="AG11" s="327">
        <v>2</v>
      </c>
      <c r="AH11" s="327"/>
      <c r="AI11" s="327">
        <v>5</v>
      </c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>
        <v>1</v>
      </c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>
        <v>32</v>
      </c>
    </row>
    <row r="12" spans="1:60" x14ac:dyDescent="0.2">
      <c r="A12" s="319" t="s">
        <v>52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>
        <v>9</v>
      </c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>
        <v>9</v>
      </c>
    </row>
    <row r="13" spans="1:60" x14ac:dyDescent="0.2">
      <c r="A13" s="319" t="s">
        <v>54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>
        <v>1</v>
      </c>
      <c r="AG13" s="327"/>
      <c r="AH13" s="327"/>
      <c r="AI13" s="327"/>
      <c r="AJ13" s="327">
        <v>1</v>
      </c>
      <c r="AK13" s="327">
        <v>1</v>
      </c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>
        <v>1</v>
      </c>
      <c r="BA13" s="327"/>
      <c r="BB13" s="327"/>
      <c r="BC13" s="327"/>
      <c r="BD13" s="327"/>
      <c r="BE13" s="327"/>
      <c r="BF13" s="327"/>
      <c r="BG13" s="327"/>
      <c r="BH13" s="327">
        <v>4</v>
      </c>
    </row>
    <row r="14" spans="1:60" x14ac:dyDescent="0.2">
      <c r="A14" s="319" t="s">
        <v>34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>
        <v>1</v>
      </c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>
        <v>1</v>
      </c>
      <c r="AI14" s="327"/>
      <c r="AJ14" s="327"/>
      <c r="AK14" s="327"/>
      <c r="AL14" s="327">
        <v>1</v>
      </c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>
        <v>1</v>
      </c>
      <c r="BA14" s="327"/>
      <c r="BB14" s="327"/>
      <c r="BC14" s="327"/>
      <c r="BD14" s="327"/>
      <c r="BE14" s="327"/>
      <c r="BF14" s="327"/>
      <c r="BG14" s="327"/>
      <c r="BH14" s="327">
        <v>4</v>
      </c>
    </row>
    <row r="15" spans="1:60" x14ac:dyDescent="0.2">
      <c r="A15" s="319" t="s">
        <v>239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>
        <v>1</v>
      </c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>
        <v>1</v>
      </c>
    </row>
    <row r="16" spans="1:60" x14ac:dyDescent="0.2">
      <c r="A16" s="319" t="s">
        <v>231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>
        <v>1</v>
      </c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>
        <v>1</v>
      </c>
    </row>
    <row r="17" spans="1:60" x14ac:dyDescent="0.2">
      <c r="A17" s="319" t="s">
        <v>42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>
        <v>3</v>
      </c>
      <c r="O17" s="327"/>
      <c r="P17" s="327"/>
      <c r="Q17" s="327"/>
      <c r="R17" s="327"/>
      <c r="S17" s="327"/>
      <c r="T17" s="327"/>
      <c r="U17" s="327"/>
      <c r="V17" s="327">
        <v>1</v>
      </c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>
        <v>4</v>
      </c>
    </row>
    <row r="18" spans="1:60" x14ac:dyDescent="0.2">
      <c r="A18" s="319" t="s">
        <v>118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>
        <v>1</v>
      </c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>
        <v>1</v>
      </c>
    </row>
    <row r="19" spans="1:60" x14ac:dyDescent="0.2">
      <c r="A19" s="319" t="s">
        <v>21</v>
      </c>
      <c r="B19" s="327">
        <v>4</v>
      </c>
      <c r="C19" s="327"/>
      <c r="D19" s="327"/>
      <c r="E19" s="327"/>
      <c r="F19" s="327"/>
      <c r="G19" s="327"/>
      <c r="H19" s="327"/>
      <c r="I19" s="327">
        <v>3</v>
      </c>
      <c r="J19" s="327"/>
      <c r="K19" s="327">
        <v>2</v>
      </c>
      <c r="L19" s="327">
        <v>1</v>
      </c>
      <c r="M19" s="327">
        <v>4</v>
      </c>
      <c r="N19" s="327">
        <v>4</v>
      </c>
      <c r="O19" s="327">
        <v>9</v>
      </c>
      <c r="P19" s="327">
        <v>8</v>
      </c>
      <c r="Q19" s="327">
        <v>11</v>
      </c>
      <c r="R19" s="327">
        <v>29</v>
      </c>
      <c r="S19" s="327">
        <v>16</v>
      </c>
      <c r="T19" s="327">
        <v>10</v>
      </c>
      <c r="U19" s="327">
        <v>14</v>
      </c>
      <c r="V19" s="327">
        <v>14</v>
      </c>
      <c r="W19" s="327">
        <v>12</v>
      </c>
      <c r="X19" s="327">
        <v>4</v>
      </c>
      <c r="Y19" s="327"/>
      <c r="Z19" s="327">
        <v>2</v>
      </c>
      <c r="AA19" s="327">
        <v>1</v>
      </c>
      <c r="AB19" s="327">
        <v>5</v>
      </c>
      <c r="AC19" s="327">
        <v>1</v>
      </c>
      <c r="AD19" s="327">
        <v>5</v>
      </c>
      <c r="AE19" s="327">
        <v>6</v>
      </c>
      <c r="AF19" s="327">
        <v>12</v>
      </c>
      <c r="AG19" s="327">
        <v>2</v>
      </c>
      <c r="AH19" s="327">
        <v>11</v>
      </c>
      <c r="AI19" s="327"/>
      <c r="AJ19" s="327">
        <v>4</v>
      </c>
      <c r="AK19" s="327">
        <v>5</v>
      </c>
      <c r="AL19" s="327">
        <v>21</v>
      </c>
      <c r="AM19" s="327">
        <v>3</v>
      </c>
      <c r="AN19" s="327">
        <v>7</v>
      </c>
      <c r="AO19" s="327">
        <v>4</v>
      </c>
      <c r="AP19" s="327">
        <v>11</v>
      </c>
      <c r="AQ19" s="327">
        <v>1</v>
      </c>
      <c r="AR19" s="327">
        <v>4</v>
      </c>
      <c r="AS19" s="327">
        <v>4</v>
      </c>
      <c r="AT19" s="327">
        <v>8</v>
      </c>
      <c r="AU19" s="327">
        <v>8</v>
      </c>
      <c r="AV19" s="327"/>
      <c r="AW19" s="327"/>
      <c r="AX19" s="327"/>
      <c r="AY19" s="327"/>
      <c r="AZ19" s="327"/>
      <c r="BA19" s="327">
        <v>1</v>
      </c>
      <c r="BB19" s="327"/>
      <c r="BC19" s="327"/>
      <c r="BD19" s="327"/>
      <c r="BE19" s="327"/>
      <c r="BF19" s="327"/>
      <c r="BG19" s="327"/>
      <c r="BH19" s="327">
        <v>271</v>
      </c>
    </row>
    <row r="20" spans="1:60" x14ac:dyDescent="0.2">
      <c r="A20" s="319" t="s">
        <v>40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>
        <v>1</v>
      </c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>
        <v>1</v>
      </c>
    </row>
    <row r="21" spans="1:60" x14ac:dyDescent="0.2">
      <c r="A21" s="319" t="s">
        <v>212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>
        <v>1</v>
      </c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>
        <v>1</v>
      </c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>
        <v>1</v>
      </c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>
        <v>3</v>
      </c>
    </row>
    <row r="22" spans="1:60" x14ac:dyDescent="0.2">
      <c r="A22" s="319" t="s">
        <v>33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>
        <v>1</v>
      </c>
      <c r="L22" s="327"/>
      <c r="M22" s="327"/>
      <c r="N22" s="327"/>
      <c r="O22" s="327">
        <v>2</v>
      </c>
      <c r="P22" s="327">
        <v>1</v>
      </c>
      <c r="Q22" s="327">
        <v>1</v>
      </c>
      <c r="R22" s="327"/>
      <c r="S22" s="327"/>
      <c r="T22" s="327">
        <v>13</v>
      </c>
      <c r="U22" s="327">
        <v>1</v>
      </c>
      <c r="V22" s="327"/>
      <c r="W22" s="327"/>
      <c r="X22" s="327"/>
      <c r="Y22" s="327">
        <v>1</v>
      </c>
      <c r="Z22" s="327"/>
      <c r="AA22" s="327">
        <v>1</v>
      </c>
      <c r="AB22" s="327">
        <v>1</v>
      </c>
      <c r="AC22" s="327"/>
      <c r="AD22" s="327"/>
      <c r="AE22" s="327"/>
      <c r="AF22" s="327">
        <v>1</v>
      </c>
      <c r="AG22" s="327"/>
      <c r="AH22" s="327"/>
      <c r="AI22" s="327">
        <v>2</v>
      </c>
      <c r="AJ22" s="327">
        <v>1</v>
      </c>
      <c r="AK22" s="327"/>
      <c r="AL22" s="327"/>
      <c r="AM22" s="327"/>
      <c r="AN22" s="327"/>
      <c r="AO22" s="327"/>
      <c r="AP22" s="327">
        <v>1</v>
      </c>
      <c r="AQ22" s="327"/>
      <c r="AR22" s="327"/>
      <c r="AS22" s="327">
        <v>1</v>
      </c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>
        <v>28</v>
      </c>
    </row>
    <row r="23" spans="1:60" x14ac:dyDescent="0.2">
      <c r="A23" s="319" t="s">
        <v>102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>
        <v>1</v>
      </c>
    </row>
    <row r="24" spans="1:60" x14ac:dyDescent="0.2">
      <c r="A24" s="319" t="s">
        <v>110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>
        <v>4</v>
      </c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>
        <v>1</v>
      </c>
      <c r="BG24" s="327"/>
      <c r="BH24" s="327">
        <v>5</v>
      </c>
    </row>
    <row r="25" spans="1:60" x14ac:dyDescent="0.2">
      <c r="A25" s="319" t="s">
        <v>46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>
        <v>1</v>
      </c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>
        <v>1</v>
      </c>
    </row>
    <row r="26" spans="1:60" x14ac:dyDescent="0.2">
      <c r="A26" s="319" t="s">
        <v>65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>
        <v>1</v>
      </c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>
        <v>1</v>
      </c>
    </row>
    <row r="27" spans="1:60" x14ac:dyDescent="0.2">
      <c r="A27" s="319" t="s">
        <v>27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>
        <v>10</v>
      </c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>
        <v>10</v>
      </c>
    </row>
    <row r="28" spans="1:60" x14ac:dyDescent="0.2">
      <c r="A28" s="319" t="s">
        <v>69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>
        <v>1</v>
      </c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>
        <v>1</v>
      </c>
    </row>
    <row r="29" spans="1:60" x14ac:dyDescent="0.2">
      <c r="A29" s="319" t="s">
        <v>20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>
        <v>1</v>
      </c>
      <c r="L29" s="327">
        <v>3</v>
      </c>
      <c r="M29" s="327">
        <v>10</v>
      </c>
      <c r="N29" s="327">
        <v>4</v>
      </c>
      <c r="O29" s="327">
        <v>2</v>
      </c>
      <c r="P29" s="327">
        <v>13</v>
      </c>
      <c r="Q29" s="327">
        <v>6</v>
      </c>
      <c r="R29" s="327">
        <v>8</v>
      </c>
      <c r="S29" s="327">
        <v>4</v>
      </c>
      <c r="T29" s="327">
        <v>8</v>
      </c>
      <c r="U29" s="327">
        <v>5</v>
      </c>
      <c r="V29" s="327">
        <v>10</v>
      </c>
      <c r="W29" s="327">
        <v>6</v>
      </c>
      <c r="X29" s="327">
        <v>1</v>
      </c>
      <c r="Y29" s="327">
        <v>1</v>
      </c>
      <c r="Z29" s="327">
        <v>3</v>
      </c>
      <c r="AA29" s="327">
        <v>1</v>
      </c>
      <c r="AB29" s="327"/>
      <c r="AC29" s="327"/>
      <c r="AD29" s="327"/>
      <c r="AE29" s="327"/>
      <c r="AF29" s="327"/>
      <c r="AG29" s="327"/>
      <c r="AH29" s="327">
        <v>1</v>
      </c>
      <c r="AI29" s="327"/>
      <c r="AJ29" s="327"/>
      <c r="AK29" s="327">
        <v>1</v>
      </c>
      <c r="AL29" s="327"/>
      <c r="AM29" s="327"/>
      <c r="AN29" s="327">
        <v>2</v>
      </c>
      <c r="AO29" s="327"/>
      <c r="AP29" s="327"/>
      <c r="AQ29" s="327"/>
      <c r="AR29" s="327"/>
      <c r="AS29" s="327"/>
      <c r="AT29" s="327">
        <v>4</v>
      </c>
      <c r="AU29" s="327"/>
      <c r="AV29" s="327"/>
      <c r="AW29" s="327"/>
      <c r="AX29" s="327"/>
      <c r="AY29" s="327"/>
      <c r="AZ29" s="327"/>
      <c r="BA29" s="327">
        <v>1</v>
      </c>
      <c r="BB29" s="327">
        <v>1</v>
      </c>
      <c r="BC29" s="327"/>
      <c r="BD29" s="327"/>
      <c r="BE29" s="327"/>
      <c r="BF29" s="327"/>
      <c r="BG29" s="327"/>
      <c r="BH29" s="327">
        <v>96</v>
      </c>
    </row>
    <row r="30" spans="1:60" x14ac:dyDescent="0.2">
      <c r="A30" s="319" t="s">
        <v>120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>
        <v>1</v>
      </c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>
        <v>1</v>
      </c>
    </row>
    <row r="31" spans="1:60" x14ac:dyDescent="0.2">
      <c r="A31" s="319" t="s">
        <v>41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>
        <v>2</v>
      </c>
      <c r="AG31" s="327"/>
      <c r="AH31" s="327"/>
      <c r="AI31" s="327">
        <v>1</v>
      </c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>
        <v>3</v>
      </c>
    </row>
    <row r="32" spans="1:60" x14ac:dyDescent="0.2">
      <c r="A32" s="319" t="s">
        <v>22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>
        <v>1</v>
      </c>
      <c r="M32" s="327"/>
      <c r="N32" s="327">
        <v>4</v>
      </c>
      <c r="O32" s="327">
        <v>1</v>
      </c>
      <c r="P32" s="327">
        <v>5</v>
      </c>
      <c r="Q32" s="327">
        <v>3</v>
      </c>
      <c r="R32" s="327">
        <v>1</v>
      </c>
      <c r="S32" s="327">
        <v>4</v>
      </c>
      <c r="T32" s="327"/>
      <c r="U32" s="327"/>
      <c r="V32" s="327">
        <v>18</v>
      </c>
      <c r="W32" s="327">
        <v>1</v>
      </c>
      <c r="X32" s="327">
        <v>1</v>
      </c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>
        <v>39</v>
      </c>
    </row>
    <row r="33" spans="1:60" x14ac:dyDescent="0.2">
      <c r="A33" s="319" t="s">
        <v>30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>
        <v>1</v>
      </c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>
        <v>1</v>
      </c>
      <c r="AJ33" s="327"/>
      <c r="AK33" s="327">
        <v>1</v>
      </c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>
        <v>1</v>
      </c>
      <c r="BG33" s="327"/>
      <c r="BH33" s="327">
        <v>4</v>
      </c>
    </row>
    <row r="34" spans="1:60" x14ac:dyDescent="0.2">
      <c r="A34" s="319" t="s">
        <v>136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>
        <v>1</v>
      </c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>
        <v>1</v>
      </c>
    </row>
    <row r="35" spans="1:60" x14ac:dyDescent="0.2">
      <c r="A35" s="319" t="s">
        <v>99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>
        <v>1</v>
      </c>
      <c r="AY35" s="327"/>
      <c r="AZ35" s="327"/>
      <c r="BA35" s="327"/>
      <c r="BB35" s="327"/>
      <c r="BC35" s="327"/>
      <c r="BD35" s="327"/>
      <c r="BE35" s="327"/>
      <c r="BF35" s="327"/>
      <c r="BG35" s="327"/>
      <c r="BH35" s="327">
        <v>1</v>
      </c>
    </row>
    <row r="36" spans="1:60" x14ac:dyDescent="0.2">
      <c r="A36" s="319" t="s">
        <v>213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>
        <v>1</v>
      </c>
      <c r="T36" s="327"/>
      <c r="U36" s="327"/>
      <c r="V36" s="327"/>
      <c r="W36" s="327">
        <v>1</v>
      </c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>
        <v>2</v>
      </c>
    </row>
    <row r="37" spans="1:60" x14ac:dyDescent="0.2">
      <c r="A37" s="319" t="s">
        <v>155</v>
      </c>
      <c r="B37" s="327">
        <v>4</v>
      </c>
      <c r="C37" s="327">
        <v>2</v>
      </c>
      <c r="D37" s="327">
        <v>3</v>
      </c>
      <c r="E37" s="327">
        <v>2</v>
      </c>
      <c r="F37" s="327">
        <v>3</v>
      </c>
      <c r="G37" s="327">
        <v>1</v>
      </c>
      <c r="H37" s="327">
        <v>1</v>
      </c>
      <c r="I37" s="327">
        <v>7</v>
      </c>
      <c r="J37" s="327">
        <v>7</v>
      </c>
      <c r="K37" s="327">
        <v>16</v>
      </c>
      <c r="L37" s="327">
        <v>20</v>
      </c>
      <c r="M37" s="327">
        <v>46</v>
      </c>
      <c r="N37" s="327">
        <v>52</v>
      </c>
      <c r="O37" s="327">
        <v>35</v>
      </c>
      <c r="P37" s="327">
        <v>98</v>
      </c>
      <c r="Q37" s="327">
        <v>60</v>
      </c>
      <c r="R37" s="327">
        <v>70</v>
      </c>
      <c r="S37" s="327">
        <v>72</v>
      </c>
      <c r="T37" s="327">
        <v>71</v>
      </c>
      <c r="U37" s="327">
        <v>62</v>
      </c>
      <c r="V37" s="327">
        <v>99</v>
      </c>
      <c r="W37" s="327">
        <v>50</v>
      </c>
      <c r="X37" s="327">
        <v>27</v>
      </c>
      <c r="Y37" s="327">
        <v>18</v>
      </c>
      <c r="Z37" s="327">
        <v>8</v>
      </c>
      <c r="AA37" s="327">
        <v>9</v>
      </c>
      <c r="AB37" s="327">
        <v>14</v>
      </c>
      <c r="AC37" s="327">
        <v>10</v>
      </c>
      <c r="AD37" s="327">
        <v>7</v>
      </c>
      <c r="AE37" s="327">
        <v>12</v>
      </c>
      <c r="AF37" s="327">
        <v>31</v>
      </c>
      <c r="AG37" s="327">
        <v>8</v>
      </c>
      <c r="AH37" s="327">
        <v>15</v>
      </c>
      <c r="AI37" s="327">
        <v>10</v>
      </c>
      <c r="AJ37" s="327">
        <v>8</v>
      </c>
      <c r="AK37" s="327">
        <v>11</v>
      </c>
      <c r="AL37" s="327">
        <v>24</v>
      </c>
      <c r="AM37" s="327">
        <v>4</v>
      </c>
      <c r="AN37" s="327">
        <v>13</v>
      </c>
      <c r="AO37" s="327">
        <v>4</v>
      </c>
      <c r="AP37" s="327">
        <v>13</v>
      </c>
      <c r="AQ37" s="327">
        <v>1</v>
      </c>
      <c r="AR37" s="327">
        <v>6</v>
      </c>
      <c r="AS37" s="327">
        <v>6</v>
      </c>
      <c r="AT37" s="327">
        <v>15</v>
      </c>
      <c r="AU37" s="327">
        <v>11</v>
      </c>
      <c r="AV37" s="327">
        <v>2</v>
      </c>
      <c r="AW37" s="327">
        <v>2</v>
      </c>
      <c r="AX37" s="327">
        <v>1</v>
      </c>
      <c r="AY37" s="327">
        <v>1</v>
      </c>
      <c r="AZ37" s="327">
        <v>2</v>
      </c>
      <c r="BA37" s="327">
        <v>2</v>
      </c>
      <c r="BB37" s="327">
        <v>1</v>
      </c>
      <c r="BC37" s="327">
        <v>3</v>
      </c>
      <c r="BD37" s="327">
        <v>1</v>
      </c>
      <c r="BE37" s="327">
        <v>1</v>
      </c>
      <c r="BF37" s="327">
        <v>2</v>
      </c>
      <c r="BG37" s="327">
        <v>2</v>
      </c>
      <c r="BH37" s="327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N597"/>
  <sheetViews>
    <sheetView tabSelected="1" topLeftCell="A3" zoomScale="115" zoomScaleNormal="115" zoomScaleSheetLayoutView="100" workbookViewId="0">
      <pane ySplit="1" topLeftCell="A139" activePane="bottomLeft" state="frozen"/>
      <selection activeCell="A3" sqref="A3"/>
      <selection pane="bottomLeft" activeCell="A4" sqref="A4"/>
    </sheetView>
  </sheetViews>
  <sheetFormatPr defaultColWidth="9.140625" defaultRowHeight="43.5" customHeight="1" x14ac:dyDescent="0.2"/>
  <cols>
    <col min="1" max="1" width="15" style="375" customWidth="1"/>
    <col min="2" max="2" width="8.140625" style="375" hidden="1" customWidth="1"/>
    <col min="3" max="3" width="7.7109375" style="375" hidden="1" customWidth="1"/>
    <col min="4" max="4" width="12.7109375" style="375" bestFit="1" customWidth="1"/>
    <col min="5" max="5" width="15.85546875" style="375" bestFit="1" customWidth="1"/>
    <col min="6" max="6" width="19.7109375" style="97" bestFit="1" customWidth="1"/>
    <col min="7" max="7" width="38.7109375" style="397" customWidth="1"/>
    <col min="8" max="8" width="20.7109375" style="397" customWidth="1"/>
    <col min="9" max="9" width="17.140625" style="368" bestFit="1" customWidth="1"/>
    <col min="10" max="11" width="17.7109375" style="99" hidden="1" customWidth="1"/>
    <col min="12" max="12" width="11" style="179" customWidth="1"/>
    <col min="13" max="13" width="10.5703125" style="242" customWidth="1"/>
    <col min="14" max="14" width="14.85546875" style="242" bestFit="1" customWidth="1"/>
    <col min="15" max="15" width="9.7109375" style="282" hidden="1" customWidth="1"/>
    <col min="16" max="16" width="11.140625" style="282" hidden="1" customWidth="1"/>
    <col min="17" max="17" width="13" style="282" hidden="1" customWidth="1"/>
    <col min="18" max="18" width="14.140625" style="180" customWidth="1"/>
    <col min="19" max="19" width="13.140625" style="60" bestFit="1" customWidth="1"/>
    <col min="20" max="20" width="5.42578125" style="60" customWidth="1"/>
    <col min="21" max="21" width="17.140625" style="401" customWidth="1"/>
    <col min="22" max="22" width="9.140625" style="102" hidden="1" customWidth="1"/>
    <col min="23" max="23" width="5.85546875" style="100" hidden="1" customWidth="1"/>
    <col min="24" max="24" width="10.7109375" style="288" hidden="1" customWidth="1"/>
    <col min="25" max="25" width="14.5703125" style="58" hidden="1" customWidth="1"/>
    <col min="26" max="26" width="9.140625" style="78" hidden="1" customWidth="1"/>
    <col min="27" max="44" width="9.140625" style="103" hidden="1" customWidth="1"/>
    <col min="45" max="16384" width="9.140625" style="103"/>
  </cols>
  <sheetData>
    <row r="1" spans="1:100" ht="20.25" hidden="1" customHeight="1" x14ac:dyDescent="0.2">
      <c r="A1" s="376" t="s">
        <v>147</v>
      </c>
      <c r="B1" s="376"/>
      <c r="C1" s="377"/>
      <c r="D1" s="371"/>
      <c r="E1" s="371"/>
      <c r="F1" s="257"/>
      <c r="G1" s="378"/>
      <c r="H1" s="378"/>
      <c r="I1" s="360"/>
      <c r="J1" s="258"/>
      <c r="K1" s="258"/>
      <c r="L1" s="429"/>
      <c r="M1" s="259"/>
      <c r="N1" s="259"/>
      <c r="O1" s="273"/>
      <c r="P1" s="273"/>
      <c r="Q1" s="260"/>
      <c r="R1" s="260"/>
      <c r="S1" s="261"/>
      <c r="T1" s="261"/>
      <c r="U1" s="398"/>
      <c r="V1" s="295"/>
      <c r="W1" s="296"/>
      <c r="X1" s="297"/>
      <c r="Y1" s="298"/>
    </row>
    <row r="2" spans="1:100" ht="18" hidden="1" x14ac:dyDescent="0.2">
      <c r="A2" s="379" t="s">
        <v>150</v>
      </c>
      <c r="B2" s="379"/>
      <c r="C2" s="380"/>
      <c r="D2" s="371"/>
      <c r="E2" s="371"/>
      <c r="F2" s="257"/>
      <c r="G2" s="378"/>
      <c r="H2" s="378"/>
      <c r="I2" s="360"/>
      <c r="J2" s="258"/>
      <c r="K2" s="258"/>
      <c r="L2" s="429"/>
      <c r="M2" s="259"/>
      <c r="N2" s="259"/>
      <c r="O2" s="273"/>
      <c r="P2" s="273"/>
      <c r="Q2" s="260"/>
      <c r="R2" s="260"/>
      <c r="S2" s="261"/>
      <c r="T2" s="261"/>
      <c r="U2" s="398"/>
      <c r="V2" s="295"/>
      <c r="W2" s="296"/>
      <c r="X2" s="297"/>
      <c r="Y2" s="298"/>
    </row>
    <row r="3" spans="1:100" s="230" customFormat="1" ht="48" customHeight="1" x14ac:dyDescent="0.2">
      <c r="A3" s="381" t="s">
        <v>502</v>
      </c>
      <c r="B3" s="381" t="s">
        <v>236</v>
      </c>
      <c r="C3" s="382" t="s">
        <v>222</v>
      </c>
      <c r="D3" s="372" t="s">
        <v>16</v>
      </c>
      <c r="E3" s="372" t="s">
        <v>125</v>
      </c>
      <c r="F3" s="246" t="s">
        <v>126</v>
      </c>
      <c r="G3" s="372" t="s">
        <v>7</v>
      </c>
      <c r="H3" s="372" t="s">
        <v>127</v>
      </c>
      <c r="I3" s="357" t="s">
        <v>146</v>
      </c>
      <c r="J3" s="256" t="s">
        <v>148</v>
      </c>
      <c r="K3" s="256" t="s">
        <v>149</v>
      </c>
      <c r="L3" s="428" t="s">
        <v>128</v>
      </c>
      <c r="M3" s="247" t="s">
        <v>18</v>
      </c>
      <c r="N3" s="247" t="s">
        <v>144</v>
      </c>
      <c r="O3" s="274" t="s">
        <v>152</v>
      </c>
      <c r="P3" s="274" t="s">
        <v>153</v>
      </c>
      <c r="Q3" s="247" t="s">
        <v>154</v>
      </c>
      <c r="R3" s="248" t="s">
        <v>129</v>
      </c>
      <c r="S3" s="249" t="s">
        <v>130</v>
      </c>
      <c r="T3" s="250" t="s">
        <v>131</v>
      </c>
      <c r="U3" s="372" t="s">
        <v>145</v>
      </c>
      <c r="V3" s="369" t="s">
        <v>215</v>
      </c>
      <c r="W3" s="369" t="s">
        <v>216</v>
      </c>
      <c r="X3" s="369" t="s">
        <v>217</v>
      </c>
      <c r="Y3" s="248" t="s">
        <v>221</v>
      </c>
      <c r="Z3" s="248" t="s">
        <v>291</v>
      </c>
      <c r="AA3" s="245" t="s">
        <v>292</v>
      </c>
      <c r="AB3" s="245" t="s">
        <v>293</v>
      </c>
      <c r="AC3" s="245" t="s">
        <v>294</v>
      </c>
      <c r="AD3" s="245" t="s">
        <v>295</v>
      </c>
      <c r="AE3" s="245" t="s">
        <v>296</v>
      </c>
      <c r="AF3" s="245" t="s">
        <v>297</v>
      </c>
      <c r="AG3" s="245" t="s">
        <v>298</v>
      </c>
      <c r="AH3" s="245" t="s">
        <v>299</v>
      </c>
      <c r="AI3" s="245" t="s">
        <v>300</v>
      </c>
      <c r="AJ3" s="245" t="s">
        <v>301</v>
      </c>
      <c r="AK3" s="245" t="s">
        <v>302</v>
      </c>
      <c r="AL3" s="245" t="s">
        <v>303</v>
      </c>
      <c r="AM3" s="245" t="s">
        <v>304</v>
      </c>
      <c r="AN3" s="245" t="s">
        <v>305</v>
      </c>
      <c r="AO3" s="245" t="s">
        <v>306</v>
      </c>
      <c r="AP3" s="245" t="s">
        <v>307</v>
      </c>
      <c r="AQ3" s="245" t="s">
        <v>308</v>
      </c>
      <c r="AR3" s="245" t="s">
        <v>542</v>
      </c>
    </row>
    <row r="4" spans="1:100" s="8" customFormat="1" ht="38.25" customHeight="1" x14ac:dyDescent="0.2">
      <c r="A4" s="307" t="s">
        <v>465</v>
      </c>
      <c r="B4" s="316"/>
      <c r="C4" s="308"/>
      <c r="D4" s="316" t="s">
        <v>1304</v>
      </c>
      <c r="E4" s="307" t="s">
        <v>75</v>
      </c>
      <c r="F4" s="300" t="s">
        <v>19</v>
      </c>
      <c r="G4" s="383" t="s">
        <v>1305</v>
      </c>
      <c r="H4" s="383" t="s">
        <v>1306</v>
      </c>
      <c r="I4" s="359">
        <v>35749.24</v>
      </c>
      <c r="J4" s="309">
        <f>-K2121/0.0833333333333333</f>
        <v>0</v>
      </c>
      <c r="K4" s="309"/>
      <c r="L4" s="310">
        <v>43656</v>
      </c>
      <c r="M4" s="310">
        <v>43656</v>
      </c>
      <c r="N4" s="310">
        <v>44396</v>
      </c>
      <c r="O4" s="321">
        <f>YEAR(N4)</f>
        <v>2021</v>
      </c>
      <c r="P4" s="312">
        <f>MONTH(N4)</f>
        <v>7</v>
      </c>
      <c r="Q4" s="322" t="str">
        <f>IF(P4&gt;9,CONCATENATE(O4,P4),CONCATENATE(O4,"0",P4))</f>
        <v>202107</v>
      </c>
      <c r="R4" s="299">
        <v>0</v>
      </c>
      <c r="S4" s="314">
        <v>0</v>
      </c>
      <c r="T4" s="314">
        <v>0</v>
      </c>
      <c r="U4" s="383"/>
      <c r="V4" s="294"/>
      <c r="W4" s="293"/>
      <c r="X4" s="294"/>
      <c r="Y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339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</row>
    <row r="5" spans="1:100" s="8" customFormat="1" ht="38.25" customHeight="1" x14ac:dyDescent="0.2">
      <c r="A5" s="317" t="s">
        <v>465</v>
      </c>
      <c r="B5" s="316" t="s">
        <v>237</v>
      </c>
      <c r="C5" s="308" t="s">
        <v>225</v>
      </c>
      <c r="D5" s="317" t="s">
        <v>517</v>
      </c>
      <c r="E5" s="317" t="s">
        <v>86</v>
      </c>
      <c r="F5" s="305" t="s">
        <v>373</v>
      </c>
      <c r="G5" s="384" t="s">
        <v>1397</v>
      </c>
      <c r="H5" s="387" t="s">
        <v>26</v>
      </c>
      <c r="I5" s="363">
        <v>300000</v>
      </c>
      <c r="J5" s="323">
        <f>-K1857/0.0833333333333333</f>
        <v>0</v>
      </c>
      <c r="K5" s="323"/>
      <c r="L5" s="270">
        <v>43978</v>
      </c>
      <c r="M5" s="270">
        <v>44033</v>
      </c>
      <c r="N5" s="271">
        <v>44397</v>
      </c>
      <c r="O5" s="324">
        <f>YEAR(N5)</f>
        <v>2021</v>
      </c>
      <c r="P5" s="312">
        <f>MONTH(N5)</f>
        <v>7</v>
      </c>
      <c r="Q5" s="325" t="str">
        <f>IF(P5&gt;9,CONCATENATE(O5,P5),CONCATENATE(O5,"0",P5))</f>
        <v>202107</v>
      </c>
      <c r="R5" s="299">
        <v>0</v>
      </c>
      <c r="S5" s="267">
        <v>0</v>
      </c>
      <c r="T5" s="267">
        <v>0</v>
      </c>
      <c r="U5" s="383"/>
      <c r="V5" s="294"/>
      <c r="W5" s="293"/>
      <c r="X5" s="339"/>
      <c r="Y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</row>
    <row r="6" spans="1:100" s="8" customFormat="1" ht="38.25" customHeight="1" x14ac:dyDescent="0.2">
      <c r="A6" s="317" t="s">
        <v>465</v>
      </c>
      <c r="B6" s="307"/>
      <c r="C6" s="328"/>
      <c r="D6" s="317" t="s">
        <v>1396</v>
      </c>
      <c r="E6" s="317" t="s">
        <v>86</v>
      </c>
      <c r="F6" s="305" t="s">
        <v>373</v>
      </c>
      <c r="G6" s="384" t="s">
        <v>1397</v>
      </c>
      <c r="H6" s="384" t="s">
        <v>1107</v>
      </c>
      <c r="I6" s="362">
        <v>1600000</v>
      </c>
      <c r="J6" s="264">
        <f>-K2116/0.0833333333333333</f>
        <v>0</v>
      </c>
      <c r="K6" s="264"/>
      <c r="L6" s="270">
        <v>43978</v>
      </c>
      <c r="M6" s="270">
        <v>44033</v>
      </c>
      <c r="N6" s="271">
        <v>44397</v>
      </c>
      <c r="O6" s="283">
        <f>YEAR(N6)</f>
        <v>2021</v>
      </c>
      <c r="P6" s="283">
        <f>MONTH(N6)</f>
        <v>7</v>
      </c>
      <c r="Q6" s="277" t="str">
        <f>IF(P6&gt;9,CONCATENATE(O6,P6),CONCATENATE(O6,"0",P6))</f>
        <v>202107</v>
      </c>
      <c r="R6" s="299">
        <v>0</v>
      </c>
      <c r="S6" s="267">
        <v>0</v>
      </c>
      <c r="T6" s="267">
        <v>0</v>
      </c>
      <c r="U6" s="383"/>
      <c r="V6" s="303"/>
      <c r="W6" s="301"/>
      <c r="X6" s="303"/>
      <c r="Y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320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293"/>
    </row>
    <row r="7" spans="1:100" s="8" customFormat="1" ht="38.25" customHeight="1" x14ac:dyDescent="0.2">
      <c r="A7" s="316" t="s">
        <v>465</v>
      </c>
      <c r="B7" s="307" t="s">
        <v>237</v>
      </c>
      <c r="C7" s="316" t="s">
        <v>225</v>
      </c>
      <c r="D7" s="315" t="s">
        <v>516</v>
      </c>
      <c r="E7" s="373" t="s">
        <v>86</v>
      </c>
      <c r="F7" s="239" t="s">
        <v>23</v>
      </c>
      <c r="G7" s="389" t="s">
        <v>355</v>
      </c>
      <c r="H7" s="388" t="s">
        <v>101</v>
      </c>
      <c r="I7" s="358">
        <v>118500</v>
      </c>
      <c r="J7" s="254">
        <f>-K1764/0.0833333333333333</f>
        <v>0</v>
      </c>
      <c r="K7" s="254"/>
      <c r="L7" s="251">
        <v>43992</v>
      </c>
      <c r="M7" s="251">
        <v>44036</v>
      </c>
      <c r="N7" s="252">
        <v>44400</v>
      </c>
      <c r="O7" s="275">
        <f>YEAR(N7)</f>
        <v>2021</v>
      </c>
      <c r="P7" s="275">
        <f>MONTH(N7)</f>
        <v>7</v>
      </c>
      <c r="Q7" s="276" t="str">
        <f>IF(P7&gt;9,CONCATENATE(O7,P7),CONCATENATE(O7,"0",P7))</f>
        <v>202107</v>
      </c>
      <c r="R7" s="299" t="s">
        <v>109</v>
      </c>
      <c r="S7" s="243">
        <v>0</v>
      </c>
      <c r="T7" s="243">
        <v>0</v>
      </c>
      <c r="U7" s="383"/>
      <c r="V7" s="289"/>
      <c r="W7" s="291"/>
      <c r="X7" s="289" t="s">
        <v>219</v>
      </c>
      <c r="Y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" s="339"/>
      <c r="AA7" s="339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3"/>
    </row>
    <row r="8" spans="1:100" s="8" customFormat="1" ht="38.25" customHeight="1" x14ac:dyDescent="0.2">
      <c r="A8" s="307" t="s">
        <v>465</v>
      </c>
      <c r="B8" s="316"/>
      <c r="C8" s="308"/>
      <c r="D8" s="315" t="s">
        <v>867</v>
      </c>
      <c r="E8" s="316" t="s">
        <v>77</v>
      </c>
      <c r="F8" s="300" t="s">
        <v>868</v>
      </c>
      <c r="G8" s="383" t="s">
        <v>869</v>
      </c>
      <c r="H8" s="393" t="s">
        <v>870</v>
      </c>
      <c r="I8" s="359">
        <v>250000</v>
      </c>
      <c r="J8" s="309">
        <f>-K2114/0.0833333333333333</f>
        <v>0</v>
      </c>
      <c r="K8" s="309"/>
      <c r="L8" s="310">
        <v>43250</v>
      </c>
      <c r="M8" s="310">
        <v>43313</v>
      </c>
      <c r="N8" s="311">
        <v>44408</v>
      </c>
      <c r="O8" s="312">
        <f>YEAR(N8)</f>
        <v>2021</v>
      </c>
      <c r="P8" s="312">
        <f>MONTH(N8)</f>
        <v>7</v>
      </c>
      <c r="Q8" s="313" t="str">
        <f>IF(P8&gt;9,CONCATENATE(O8,P8),CONCATENATE(O8,"0",P8))</f>
        <v>202107</v>
      </c>
      <c r="R8" s="299">
        <v>0</v>
      </c>
      <c r="S8" s="314">
        <v>0</v>
      </c>
      <c r="T8" s="314">
        <v>0</v>
      </c>
      <c r="U8" s="383"/>
      <c r="V8" s="294"/>
      <c r="W8" s="293"/>
      <c r="X8" s="294"/>
      <c r="Y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339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4"/>
    </row>
    <row r="9" spans="1:100" s="8" customFormat="1" ht="38.25" customHeight="1" x14ac:dyDescent="0.2">
      <c r="A9" s="307" t="s">
        <v>465</v>
      </c>
      <c r="B9" s="316"/>
      <c r="C9" s="308"/>
      <c r="D9" s="316" t="s">
        <v>1721</v>
      </c>
      <c r="E9" s="307" t="s">
        <v>75</v>
      </c>
      <c r="F9" s="300" t="s">
        <v>23</v>
      </c>
      <c r="G9" s="383" t="s">
        <v>1722</v>
      </c>
      <c r="H9" s="383" t="s">
        <v>1723</v>
      </c>
      <c r="I9" s="359">
        <v>9000</v>
      </c>
      <c r="J9" s="309">
        <f>-K2173/0.0833333333333333</f>
        <v>0</v>
      </c>
      <c r="K9" s="309"/>
      <c r="L9" s="310">
        <v>44006</v>
      </c>
      <c r="M9" s="310">
        <v>44057</v>
      </c>
      <c r="N9" s="310">
        <v>44421</v>
      </c>
      <c r="O9" s="321">
        <f>YEAR(N9)</f>
        <v>2021</v>
      </c>
      <c r="P9" s="312">
        <f>MONTH(N9)</f>
        <v>8</v>
      </c>
      <c r="Q9" s="322" t="str">
        <f>IF(P9&gt;9,CONCATENATE(O9,P9),CONCATENATE(O9,"0",P9))</f>
        <v>202108</v>
      </c>
      <c r="R9" s="299">
        <v>0</v>
      </c>
      <c r="S9" s="314">
        <v>0</v>
      </c>
      <c r="T9" s="314">
        <v>0</v>
      </c>
      <c r="U9" s="383"/>
      <c r="V9" s="294"/>
      <c r="W9" s="293"/>
      <c r="X9" s="294"/>
      <c r="Y9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39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</row>
    <row r="10" spans="1:100" s="8" customFormat="1" ht="38.25" customHeight="1" x14ac:dyDescent="0.2">
      <c r="A10" s="307" t="s">
        <v>465</v>
      </c>
      <c r="B10" s="316"/>
      <c r="C10" s="308"/>
      <c r="D10" s="315" t="s">
        <v>993</v>
      </c>
      <c r="E10" s="307" t="s">
        <v>75</v>
      </c>
      <c r="F10" s="300" t="s">
        <v>19</v>
      </c>
      <c r="G10" s="383" t="s">
        <v>994</v>
      </c>
      <c r="H10" s="383" t="s">
        <v>995</v>
      </c>
      <c r="I10" s="359">
        <v>40000</v>
      </c>
      <c r="J10" s="309">
        <f>-K2147/0.0833333333333333</f>
        <v>0</v>
      </c>
      <c r="K10" s="309"/>
      <c r="L10" s="310">
        <v>44003</v>
      </c>
      <c r="M10" s="310">
        <v>44062</v>
      </c>
      <c r="N10" s="310">
        <v>44426</v>
      </c>
      <c r="O10" s="321">
        <f>YEAR(N10)</f>
        <v>2021</v>
      </c>
      <c r="P10" s="312">
        <f>MONTH(N10)</f>
        <v>8</v>
      </c>
      <c r="Q10" s="322" t="str">
        <f>IF(P10&gt;9,CONCATENATE(O10,P10),CONCATENATE(O10,"0",P10))</f>
        <v>202108</v>
      </c>
      <c r="R10" s="299">
        <v>0</v>
      </c>
      <c r="S10" s="314">
        <v>0</v>
      </c>
      <c r="T10" s="314">
        <v>0</v>
      </c>
      <c r="U10" s="383"/>
      <c r="V10" s="294"/>
      <c r="W10" s="293"/>
      <c r="X10" s="294"/>
      <c r="Y1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339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</row>
    <row r="11" spans="1:100" s="8" customFormat="1" ht="38.25" customHeight="1" x14ac:dyDescent="0.2">
      <c r="A11" s="307" t="s">
        <v>465</v>
      </c>
      <c r="B11" s="316"/>
      <c r="C11" s="308"/>
      <c r="D11" s="315" t="s">
        <v>996</v>
      </c>
      <c r="E11" s="307" t="s">
        <v>75</v>
      </c>
      <c r="F11" s="300" t="s">
        <v>19</v>
      </c>
      <c r="G11" s="383" t="s">
        <v>994</v>
      </c>
      <c r="H11" s="383" t="s">
        <v>997</v>
      </c>
      <c r="I11" s="359">
        <v>40000</v>
      </c>
      <c r="J11" s="309">
        <f>-K2148/0.0833333333333333</f>
        <v>0</v>
      </c>
      <c r="K11" s="309"/>
      <c r="L11" s="310">
        <v>44006</v>
      </c>
      <c r="M11" s="310">
        <v>44062</v>
      </c>
      <c r="N11" s="310">
        <v>44426</v>
      </c>
      <c r="O11" s="321">
        <f>YEAR(N11)</f>
        <v>2021</v>
      </c>
      <c r="P11" s="312">
        <f>MONTH(N11)</f>
        <v>8</v>
      </c>
      <c r="Q11" s="322" t="str">
        <f>IF(P11&gt;9,CONCATENATE(O11,P11),CONCATENATE(O11,"0",P11))</f>
        <v>202108</v>
      </c>
      <c r="R11" s="299">
        <v>0</v>
      </c>
      <c r="S11" s="314">
        <v>0</v>
      </c>
      <c r="T11" s="314">
        <v>0</v>
      </c>
      <c r="U11" s="383"/>
      <c r="V11" s="294"/>
      <c r="W11" s="293"/>
      <c r="X11" s="294"/>
      <c r="Y1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39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</row>
    <row r="12" spans="1:100" s="8" customFormat="1" ht="38.25" customHeight="1" x14ac:dyDescent="0.2">
      <c r="A12" s="307" t="s">
        <v>465</v>
      </c>
      <c r="B12" s="316"/>
      <c r="C12" s="308"/>
      <c r="D12" s="315" t="s">
        <v>1310</v>
      </c>
      <c r="E12" s="316" t="s">
        <v>86</v>
      </c>
      <c r="F12" s="300" t="s">
        <v>1311</v>
      </c>
      <c r="G12" s="383" t="s">
        <v>1069</v>
      </c>
      <c r="H12" s="383" t="s">
        <v>1312</v>
      </c>
      <c r="I12" s="359">
        <v>428069.65</v>
      </c>
      <c r="J12" s="309">
        <f>-K2164/0.0833333333333333</f>
        <v>0</v>
      </c>
      <c r="K12" s="309"/>
      <c r="L12" s="310">
        <v>43698</v>
      </c>
      <c r="M12" s="310">
        <v>43698</v>
      </c>
      <c r="N12" s="310">
        <v>44428</v>
      </c>
      <c r="O12" s="321">
        <f>YEAR(N12)</f>
        <v>2021</v>
      </c>
      <c r="P12" s="312">
        <f>MONTH(N12)</f>
        <v>8</v>
      </c>
      <c r="Q12" s="322" t="str">
        <f>IF(P12&gt;9,CONCATENATE(O12,P12),CONCATENATE(O12,"0",P12))</f>
        <v>202108</v>
      </c>
      <c r="R12" s="299">
        <v>0</v>
      </c>
      <c r="S12" s="314">
        <v>0</v>
      </c>
      <c r="T12" s="314">
        <v>0</v>
      </c>
      <c r="U12" s="383"/>
      <c r="V12" s="294"/>
      <c r="W12" s="293"/>
      <c r="X12" s="294"/>
      <c r="Y1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339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</row>
    <row r="13" spans="1:100" s="8" customFormat="1" ht="38.25" customHeight="1" x14ac:dyDescent="0.2">
      <c r="A13" s="317" t="s">
        <v>465</v>
      </c>
      <c r="B13" s="317"/>
      <c r="C13" s="308"/>
      <c r="D13" s="317" t="s">
        <v>896</v>
      </c>
      <c r="E13" s="317" t="s">
        <v>78</v>
      </c>
      <c r="F13" s="305" t="s">
        <v>897</v>
      </c>
      <c r="G13" s="387" t="s">
        <v>898</v>
      </c>
      <c r="H13" s="387" t="s">
        <v>899</v>
      </c>
      <c r="I13" s="363">
        <v>119000</v>
      </c>
      <c r="J13" s="323">
        <f>-K1920/0.0833333333333333</f>
        <v>0</v>
      </c>
      <c r="K13" s="323"/>
      <c r="L13" s="306">
        <v>44006</v>
      </c>
      <c r="M13" s="306">
        <v>44072</v>
      </c>
      <c r="N13" s="306">
        <v>44436</v>
      </c>
      <c r="O13" s="324">
        <f>YEAR(N13)</f>
        <v>2021</v>
      </c>
      <c r="P13" s="312">
        <f>MONTH(N13)</f>
        <v>8</v>
      </c>
      <c r="Q13" s="325" t="str">
        <f>IF(P13&gt;9,CONCATENATE(O13,P13),CONCATENATE(O13,"0",P13))</f>
        <v>202108</v>
      </c>
      <c r="R13" s="299">
        <v>0</v>
      </c>
      <c r="S13" s="326">
        <v>0</v>
      </c>
      <c r="T13" s="326">
        <v>0</v>
      </c>
      <c r="U13" s="383"/>
      <c r="V13" s="294"/>
      <c r="W13" s="293"/>
      <c r="X13" s="294"/>
      <c r="Y13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339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</row>
    <row r="14" spans="1:100" s="8" customFormat="1" ht="38.25" customHeight="1" x14ac:dyDescent="0.2">
      <c r="A14" s="307" t="s">
        <v>465</v>
      </c>
      <c r="B14" s="374" t="s">
        <v>237</v>
      </c>
      <c r="C14" s="394" t="s">
        <v>225</v>
      </c>
      <c r="D14" s="418" t="s">
        <v>407</v>
      </c>
      <c r="E14" s="374" t="s">
        <v>75</v>
      </c>
      <c r="F14" s="407" t="s">
        <v>19</v>
      </c>
      <c r="G14" s="395" t="s">
        <v>409</v>
      </c>
      <c r="H14" s="432" t="s">
        <v>408</v>
      </c>
      <c r="I14" s="367">
        <v>90000</v>
      </c>
      <c r="J14" s="347">
        <f>-K2175/0.0833333333333333</f>
        <v>0</v>
      </c>
      <c r="K14" s="347"/>
      <c r="L14" s="430">
        <v>43999</v>
      </c>
      <c r="M14" s="352">
        <v>44075</v>
      </c>
      <c r="N14" s="353">
        <v>44439</v>
      </c>
      <c r="O14" s="346">
        <f>YEAR(N14)</f>
        <v>2021</v>
      </c>
      <c r="P14" s="346">
        <f>MONTH(N14)</f>
        <v>8</v>
      </c>
      <c r="Q14" s="354" t="str">
        <f>IF(P14&gt;9,CONCATENATE(O14,P14),CONCATENATE(O14,"0",P14))</f>
        <v>202108</v>
      </c>
      <c r="R14" s="299" t="s">
        <v>109</v>
      </c>
      <c r="S14" s="267">
        <v>0</v>
      </c>
      <c r="T14" s="267">
        <v>0</v>
      </c>
      <c r="U14" s="395"/>
      <c r="V14" s="348"/>
      <c r="W14" s="349"/>
      <c r="X14" s="348"/>
      <c r="Y14" s="3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51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294"/>
    </row>
    <row r="15" spans="1:100" s="8" customFormat="1" ht="38.25" customHeight="1" x14ac:dyDescent="0.2">
      <c r="A15" s="307" t="s">
        <v>465</v>
      </c>
      <c r="B15" s="316"/>
      <c r="C15" s="308"/>
      <c r="D15" s="315" t="s">
        <v>1886</v>
      </c>
      <c r="E15" s="316" t="s">
        <v>76</v>
      </c>
      <c r="F15" s="300" t="s">
        <v>1887</v>
      </c>
      <c r="G15" s="383" t="s">
        <v>1888</v>
      </c>
      <c r="H15" s="383" t="s">
        <v>758</v>
      </c>
      <c r="I15" s="359">
        <v>3500000</v>
      </c>
      <c r="J15" s="309">
        <f>-K2199/0.0833333333333333</f>
        <v>0</v>
      </c>
      <c r="K15" s="309"/>
      <c r="L15" s="310">
        <v>44258</v>
      </c>
      <c r="M15" s="310">
        <v>43145</v>
      </c>
      <c r="N15" s="311">
        <v>44439</v>
      </c>
      <c r="O15" s="312">
        <f>YEAR(N15)</f>
        <v>2021</v>
      </c>
      <c r="P15" s="312">
        <f>MONTH(N15)</f>
        <v>8</v>
      </c>
      <c r="Q15" s="313" t="str">
        <f>IF(P15&gt;9,CONCATENATE(O15,P15),CONCATENATE(O15,"0",P15))</f>
        <v>202108</v>
      </c>
      <c r="R15" s="299">
        <v>0</v>
      </c>
      <c r="S15" s="314">
        <v>0</v>
      </c>
      <c r="T15" s="314">
        <v>0</v>
      </c>
      <c r="U15" s="383"/>
      <c r="V15" s="294"/>
      <c r="W15" s="293"/>
      <c r="X15" s="294"/>
      <c r="Y1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39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4"/>
    </row>
    <row r="16" spans="1:100" s="8" customFormat="1" ht="38.25" customHeight="1" x14ac:dyDescent="0.2">
      <c r="A16" s="307" t="s">
        <v>465</v>
      </c>
      <c r="B16" s="307" t="s">
        <v>237</v>
      </c>
      <c r="C16" s="328" t="s">
        <v>225</v>
      </c>
      <c r="D16" s="304" t="s">
        <v>404</v>
      </c>
      <c r="E16" s="307" t="s">
        <v>75</v>
      </c>
      <c r="F16" s="262" t="s">
        <v>405</v>
      </c>
      <c r="G16" s="383" t="s">
        <v>1398</v>
      </c>
      <c r="H16" s="384" t="s">
        <v>406</v>
      </c>
      <c r="I16" s="361">
        <v>100000</v>
      </c>
      <c r="J16" s="269">
        <f>-K2151/0.0833333333333333</f>
        <v>0</v>
      </c>
      <c r="K16" s="269"/>
      <c r="L16" s="270">
        <v>44048</v>
      </c>
      <c r="M16" s="270">
        <v>44087</v>
      </c>
      <c r="N16" s="271">
        <v>44451</v>
      </c>
      <c r="O16" s="283">
        <f>YEAR(N16)</f>
        <v>2021</v>
      </c>
      <c r="P16" s="283">
        <f>MONTH(N16)</f>
        <v>9</v>
      </c>
      <c r="Q16" s="277" t="str">
        <f>IF(P16&gt;9,CONCATENATE(O16,P16),CONCATENATE(O16,"0",P16))</f>
        <v>202109</v>
      </c>
      <c r="R16" s="299">
        <v>0</v>
      </c>
      <c r="S16" s="272">
        <v>0</v>
      </c>
      <c r="T16" s="272">
        <v>0</v>
      </c>
      <c r="U16" s="386"/>
      <c r="V16" s="303"/>
      <c r="W16" s="301"/>
      <c r="X16" s="303"/>
      <c r="Y1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20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294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</row>
    <row r="17" spans="1:100" s="8" customFormat="1" ht="38.25" customHeight="1" x14ac:dyDescent="0.2">
      <c r="A17" s="307" t="s">
        <v>465</v>
      </c>
      <c r="B17" s="316"/>
      <c r="C17" s="308"/>
      <c r="D17" s="316" t="s">
        <v>1939</v>
      </c>
      <c r="E17" s="316" t="s">
        <v>77</v>
      </c>
      <c r="F17" s="300" t="s">
        <v>1940</v>
      </c>
      <c r="G17" s="383" t="s">
        <v>1941</v>
      </c>
      <c r="H17" s="383" t="s">
        <v>1508</v>
      </c>
      <c r="I17" s="359">
        <v>67610</v>
      </c>
      <c r="J17" s="309">
        <f>-K2199/0.0833333333333333</f>
        <v>0</v>
      </c>
      <c r="K17" s="309"/>
      <c r="L17" s="310">
        <v>44097</v>
      </c>
      <c r="M17" s="310">
        <v>44090</v>
      </c>
      <c r="N17" s="311">
        <v>44454</v>
      </c>
      <c r="O17" s="312">
        <f>YEAR(N17)</f>
        <v>2021</v>
      </c>
      <c r="P17" s="312">
        <f>MONTH(N17)</f>
        <v>9</v>
      </c>
      <c r="Q17" s="313" t="str">
        <f>IF(P17&gt;9,CONCATENATE(O17,P17),CONCATENATE(O17,"0",P17))</f>
        <v>202109</v>
      </c>
      <c r="R17" s="299">
        <v>0</v>
      </c>
      <c r="S17" s="314">
        <v>0</v>
      </c>
      <c r="T17" s="314">
        <v>0</v>
      </c>
      <c r="U17" s="383"/>
      <c r="V17" s="294"/>
      <c r="W17" s="293"/>
      <c r="X17" s="294"/>
      <c r="Y1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39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4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</row>
    <row r="18" spans="1:100" s="8" customFormat="1" ht="38.25" customHeight="1" x14ac:dyDescent="0.2">
      <c r="A18" s="307" t="s">
        <v>465</v>
      </c>
      <c r="B18" s="307"/>
      <c r="C18" s="328"/>
      <c r="D18" s="307" t="s">
        <v>1763</v>
      </c>
      <c r="E18" s="307" t="s">
        <v>72</v>
      </c>
      <c r="F18" s="268" t="s">
        <v>19</v>
      </c>
      <c r="G18" s="384" t="s">
        <v>1764</v>
      </c>
      <c r="H18" s="384" t="s">
        <v>1391</v>
      </c>
      <c r="I18" s="361">
        <v>40000</v>
      </c>
      <c r="J18" s="269">
        <f>-K2189/0.0833333333333333</f>
        <v>0</v>
      </c>
      <c r="K18" s="269"/>
      <c r="L18" s="270">
        <v>44041</v>
      </c>
      <c r="M18" s="270">
        <v>44092</v>
      </c>
      <c r="N18" s="271">
        <v>44456</v>
      </c>
      <c r="O18" s="283">
        <f>YEAR(N18)</f>
        <v>2021</v>
      </c>
      <c r="P18" s="283">
        <f>MONTH(N18)</f>
        <v>9</v>
      </c>
      <c r="Q18" s="277" t="str">
        <f>IF(P18&gt;9,CONCATENATE(O18,P18),CONCATENATE(O18,"0",P18))</f>
        <v>202109</v>
      </c>
      <c r="R18" s="299" t="s">
        <v>1765</v>
      </c>
      <c r="S18" s="272">
        <v>0</v>
      </c>
      <c r="T18" s="272">
        <v>0</v>
      </c>
      <c r="U18" s="384"/>
      <c r="V18" s="303"/>
      <c r="W18" s="301"/>
      <c r="X18" s="303"/>
      <c r="Y1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320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3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</row>
    <row r="19" spans="1:100" s="8" customFormat="1" ht="38.25" customHeight="1" x14ac:dyDescent="0.2">
      <c r="A19" s="307" t="s">
        <v>465</v>
      </c>
      <c r="B19" s="316"/>
      <c r="C19" s="308"/>
      <c r="D19" s="315" t="s">
        <v>1927</v>
      </c>
      <c r="E19" s="316" t="s">
        <v>77</v>
      </c>
      <c r="F19" s="300" t="s">
        <v>1928</v>
      </c>
      <c r="G19" s="383" t="s">
        <v>1929</v>
      </c>
      <c r="H19" s="383" t="s">
        <v>142</v>
      </c>
      <c r="I19" s="359">
        <v>4000000</v>
      </c>
      <c r="J19" s="309">
        <f>-K2204/0.0833333333333333</f>
        <v>0</v>
      </c>
      <c r="K19" s="309"/>
      <c r="L19" s="310">
        <v>44104</v>
      </c>
      <c r="M19" s="310">
        <v>44105</v>
      </c>
      <c r="N19" s="311">
        <v>44469</v>
      </c>
      <c r="O19" s="312">
        <f>YEAR(N19)</f>
        <v>2021</v>
      </c>
      <c r="P19" s="312">
        <f>MONTH(N19)</f>
        <v>9</v>
      </c>
      <c r="Q19" s="313" t="str">
        <f>IF(P19&gt;9,CONCATENATE(O19,P19),CONCATENATE(O19,"0",P19))</f>
        <v>202109</v>
      </c>
      <c r="R19" s="299">
        <v>0</v>
      </c>
      <c r="S19" s="314">
        <v>0.03</v>
      </c>
      <c r="T19" s="314">
        <v>0.02</v>
      </c>
      <c r="U19" s="383"/>
      <c r="V19" s="294"/>
      <c r="W19" s="293"/>
      <c r="X19" s="294"/>
      <c r="Y1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39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4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</row>
    <row r="20" spans="1:100" s="8" customFormat="1" ht="38.25" customHeight="1" thickBot="1" x14ac:dyDescent="0.25">
      <c r="A20" s="307" t="s">
        <v>465</v>
      </c>
      <c r="B20" s="316"/>
      <c r="C20" s="308"/>
      <c r="D20" s="404" t="s">
        <v>833</v>
      </c>
      <c r="E20" s="316" t="s">
        <v>76</v>
      </c>
      <c r="F20" s="300" t="s">
        <v>834</v>
      </c>
      <c r="G20" s="383" t="s">
        <v>804</v>
      </c>
      <c r="H20" s="383" t="s">
        <v>56</v>
      </c>
      <c r="I20" s="359">
        <v>150000</v>
      </c>
      <c r="J20" s="309">
        <f>-K2119/0.0833333333333333</f>
        <v>0</v>
      </c>
      <c r="K20" s="309"/>
      <c r="L20" s="310">
        <v>44321</v>
      </c>
      <c r="M20" s="310">
        <v>44276</v>
      </c>
      <c r="N20" s="311">
        <v>44469</v>
      </c>
      <c r="O20" s="312">
        <f>YEAR(N20)</f>
        <v>2021</v>
      </c>
      <c r="P20" s="312">
        <f>MONTH(N20)</f>
        <v>9</v>
      </c>
      <c r="Q20" s="313" t="str">
        <f>IF(P20&gt;9,CONCATENATE(O20,P20),CONCATENATE(O20,"0",P20))</f>
        <v>202109</v>
      </c>
      <c r="R20" s="299">
        <v>0</v>
      </c>
      <c r="S20" s="314">
        <v>0</v>
      </c>
      <c r="T20" s="314">
        <v>0</v>
      </c>
      <c r="U20" s="383"/>
      <c r="V20" s="294"/>
      <c r="W20" s="293"/>
      <c r="X20" s="294"/>
      <c r="Y2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339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4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</row>
    <row r="21" spans="1:100" s="8" customFormat="1" ht="38.25" customHeight="1" thickBot="1" x14ac:dyDescent="0.25">
      <c r="A21" s="307" t="s">
        <v>465</v>
      </c>
      <c r="B21" s="316"/>
      <c r="C21" s="308"/>
      <c r="D21" s="404" t="s">
        <v>835</v>
      </c>
      <c r="E21" s="316" t="s">
        <v>76</v>
      </c>
      <c r="F21" s="300" t="s">
        <v>834</v>
      </c>
      <c r="G21" s="383" t="s">
        <v>804</v>
      </c>
      <c r="H21" s="393" t="s">
        <v>836</v>
      </c>
      <c r="I21" s="359">
        <v>150000</v>
      </c>
      <c r="J21" s="309">
        <f>-K2118/0.0833333333333333</f>
        <v>0</v>
      </c>
      <c r="K21" s="309"/>
      <c r="L21" s="310">
        <v>44321</v>
      </c>
      <c r="M21" s="310">
        <v>44276</v>
      </c>
      <c r="N21" s="311">
        <v>44469</v>
      </c>
      <c r="O21" s="312">
        <f>YEAR(N21)</f>
        <v>2021</v>
      </c>
      <c r="P21" s="312">
        <f>MONTH(N21)</f>
        <v>9</v>
      </c>
      <c r="Q21" s="313" t="str">
        <f>IF(P21&gt;9,CONCATENATE(O21,P21),CONCATENATE(O21,"0",P21))</f>
        <v>202109</v>
      </c>
      <c r="R21" s="299">
        <v>0</v>
      </c>
      <c r="S21" s="314">
        <v>0</v>
      </c>
      <c r="T21" s="314">
        <v>0</v>
      </c>
      <c r="U21" s="383"/>
      <c r="V21" s="294"/>
      <c r="W21" s="293"/>
      <c r="X21" s="294"/>
      <c r="Y2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339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</row>
    <row r="22" spans="1:100" s="8" customFormat="1" ht="38.25" customHeight="1" thickBot="1" x14ac:dyDescent="0.25">
      <c r="A22" s="307" t="s">
        <v>465</v>
      </c>
      <c r="B22" s="316"/>
      <c r="C22" s="308"/>
      <c r="D22" s="404" t="s">
        <v>939</v>
      </c>
      <c r="E22" s="316" t="s">
        <v>72</v>
      </c>
      <c r="F22" s="300" t="s">
        <v>940</v>
      </c>
      <c r="G22" s="383" t="s">
        <v>941</v>
      </c>
      <c r="H22" s="444" t="s">
        <v>535</v>
      </c>
      <c r="I22" s="359">
        <v>45000</v>
      </c>
      <c r="J22" s="309">
        <f>-K2154/0.0833333333333333</f>
        <v>0</v>
      </c>
      <c r="K22" s="309"/>
      <c r="L22" s="310">
        <v>43390</v>
      </c>
      <c r="M22" s="310">
        <v>43383</v>
      </c>
      <c r="N22" s="311">
        <v>44478</v>
      </c>
      <c r="O22" s="312">
        <f>YEAR(N22)</f>
        <v>2021</v>
      </c>
      <c r="P22" s="312">
        <f>MONTH(N22)</f>
        <v>10</v>
      </c>
      <c r="Q22" s="313" t="str">
        <f>IF(P22&gt;9,CONCATENATE(O22,P22),CONCATENATE(O22,"0",P22))</f>
        <v>202110</v>
      </c>
      <c r="R22" s="299">
        <v>0</v>
      </c>
      <c r="S22" s="314">
        <v>0</v>
      </c>
      <c r="T22" s="314">
        <v>0</v>
      </c>
      <c r="U22" s="383"/>
      <c r="V22" s="294"/>
      <c r="W22" s="293"/>
      <c r="X22" s="294"/>
      <c r="Y2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339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4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</row>
    <row r="23" spans="1:100" s="8" customFormat="1" ht="38.25" customHeight="1" thickBot="1" x14ac:dyDescent="0.25">
      <c r="A23" s="307" t="s">
        <v>465</v>
      </c>
      <c r="B23" s="316"/>
      <c r="C23" s="308"/>
      <c r="D23" s="404" t="s">
        <v>1754</v>
      </c>
      <c r="E23" s="316" t="s">
        <v>75</v>
      </c>
      <c r="F23" s="300" t="s">
        <v>19</v>
      </c>
      <c r="G23" s="383" t="s">
        <v>1755</v>
      </c>
      <c r="H23" s="393" t="s">
        <v>1756</v>
      </c>
      <c r="I23" s="359">
        <v>34288</v>
      </c>
      <c r="J23" s="309">
        <f>-K2192/0.0833333333333333</f>
        <v>0</v>
      </c>
      <c r="K23" s="309"/>
      <c r="L23" s="310">
        <v>44055</v>
      </c>
      <c r="M23" s="310">
        <v>44129</v>
      </c>
      <c r="N23" s="311">
        <v>44493</v>
      </c>
      <c r="O23" s="312">
        <f>YEAR(N23)</f>
        <v>2021</v>
      </c>
      <c r="P23" s="312">
        <f>MONTH(N23)</f>
        <v>10</v>
      </c>
      <c r="Q23" s="313" t="str">
        <f>IF(P23&gt;9,CONCATENATE(O23,P23),CONCATENATE(O23,"0",P23))</f>
        <v>202110</v>
      </c>
      <c r="R23" s="299">
        <v>0</v>
      </c>
      <c r="S23" s="314">
        <v>0</v>
      </c>
      <c r="T23" s="314">
        <v>0</v>
      </c>
      <c r="U23" s="383"/>
      <c r="V23" s="294"/>
      <c r="W23" s="293"/>
      <c r="X23" s="294"/>
      <c r="Y2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39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4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</row>
    <row r="24" spans="1:100" s="8" customFormat="1" ht="38.25" customHeight="1" thickBot="1" x14ac:dyDescent="0.25">
      <c r="A24" s="307" t="s">
        <v>465</v>
      </c>
      <c r="B24" s="316"/>
      <c r="C24" s="308"/>
      <c r="D24" s="404" t="s">
        <v>961</v>
      </c>
      <c r="E24" s="307" t="s">
        <v>75</v>
      </c>
      <c r="F24" s="300" t="s">
        <v>23</v>
      </c>
      <c r="G24" s="383" t="s">
        <v>962</v>
      </c>
      <c r="H24" s="383" t="s">
        <v>963</v>
      </c>
      <c r="I24" s="359">
        <v>411771</v>
      </c>
      <c r="J24" s="309">
        <f>-K2155/0.0833333333333333</f>
        <v>0</v>
      </c>
      <c r="K24" s="309"/>
      <c r="L24" s="310">
        <v>44111</v>
      </c>
      <c r="M24" s="310">
        <v>44142</v>
      </c>
      <c r="N24" s="310">
        <v>44506</v>
      </c>
      <c r="O24" s="321">
        <f>YEAR(N24)</f>
        <v>2021</v>
      </c>
      <c r="P24" s="312">
        <f>MONTH(N24)</f>
        <v>11</v>
      </c>
      <c r="Q24" s="322" t="str">
        <f>IF(P24&gt;9,CONCATENATE(O24,P24),CONCATENATE(O24,"0",P24))</f>
        <v>202111</v>
      </c>
      <c r="R24" s="299">
        <v>0</v>
      </c>
      <c r="S24" s="314">
        <v>0</v>
      </c>
      <c r="T24" s="314">
        <v>0</v>
      </c>
      <c r="U24" s="383"/>
      <c r="V24" s="294"/>
      <c r="W24" s="293"/>
      <c r="X24" s="294"/>
      <c r="Y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39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</row>
    <row r="25" spans="1:100" s="8" customFormat="1" ht="38.25" customHeight="1" x14ac:dyDescent="0.2">
      <c r="A25" s="317" t="s">
        <v>465</v>
      </c>
      <c r="B25" s="317"/>
      <c r="C25" s="308"/>
      <c r="D25" s="315" t="s">
        <v>973</v>
      </c>
      <c r="E25" s="373" t="s">
        <v>78</v>
      </c>
      <c r="F25" s="305" t="s">
        <v>19</v>
      </c>
      <c r="G25" s="387" t="s">
        <v>974</v>
      </c>
      <c r="H25" s="387" t="s">
        <v>975</v>
      </c>
      <c r="I25" s="363">
        <v>933263.8</v>
      </c>
      <c r="J25" s="323">
        <f>-K1936/0.0833333333333333</f>
        <v>0</v>
      </c>
      <c r="K25" s="323"/>
      <c r="L25" s="306">
        <v>44097</v>
      </c>
      <c r="M25" s="306">
        <v>44149</v>
      </c>
      <c r="N25" s="306">
        <v>44513</v>
      </c>
      <c r="O25" s="324">
        <f>YEAR(N25)</f>
        <v>2021</v>
      </c>
      <c r="P25" s="312">
        <f>MONTH(N25)</f>
        <v>11</v>
      </c>
      <c r="Q25" s="325" t="str">
        <f>IF(P25&gt;9,CONCATENATE(O25,P25),CONCATENATE(O25,"0",P25))</f>
        <v>202111</v>
      </c>
      <c r="R25" s="299">
        <v>0</v>
      </c>
      <c r="S25" s="326">
        <v>0</v>
      </c>
      <c r="T25" s="326">
        <v>0</v>
      </c>
      <c r="U25" s="383"/>
      <c r="V25" s="294"/>
      <c r="W25" s="293"/>
      <c r="X25" s="294"/>
      <c r="Y2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293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</row>
    <row r="26" spans="1:100" s="8" customFormat="1" ht="38.25" customHeight="1" x14ac:dyDescent="0.2">
      <c r="A26" s="307" t="s">
        <v>465</v>
      </c>
      <c r="B26" s="316"/>
      <c r="C26" s="308"/>
      <c r="D26" s="316" t="s">
        <v>979</v>
      </c>
      <c r="E26" s="316" t="s">
        <v>75</v>
      </c>
      <c r="F26" s="300" t="s">
        <v>980</v>
      </c>
      <c r="G26" s="383" t="s">
        <v>981</v>
      </c>
      <c r="H26" s="383" t="s">
        <v>934</v>
      </c>
      <c r="I26" s="359">
        <v>45910.07</v>
      </c>
      <c r="J26" s="309">
        <f>-K2139/0.0833333333333333</f>
        <v>0</v>
      </c>
      <c r="K26" s="309"/>
      <c r="L26" s="310">
        <v>43425</v>
      </c>
      <c r="M26" s="310">
        <v>43425</v>
      </c>
      <c r="N26" s="310">
        <v>44520</v>
      </c>
      <c r="O26" s="321">
        <f>YEAR(N26)</f>
        <v>2021</v>
      </c>
      <c r="P26" s="312">
        <f>MONTH(N26)</f>
        <v>11</v>
      </c>
      <c r="Q26" s="322" t="str">
        <f>IF(P26&gt;9,CONCATENATE(O26,P26),CONCATENATE(O26,"0",P26))</f>
        <v>202111</v>
      </c>
      <c r="R26" s="299">
        <v>0</v>
      </c>
      <c r="S26" s="314">
        <v>0</v>
      </c>
      <c r="T26" s="314">
        <v>0</v>
      </c>
      <c r="U26" s="383"/>
      <c r="V26" s="294"/>
      <c r="W26" s="293"/>
      <c r="X26" s="294"/>
      <c r="Y2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339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</row>
    <row r="27" spans="1:100" s="8" customFormat="1" ht="38.25" customHeight="1" x14ac:dyDescent="0.2">
      <c r="A27" s="307" t="s">
        <v>465</v>
      </c>
      <c r="B27" s="316"/>
      <c r="C27" s="308"/>
      <c r="D27" s="316" t="s">
        <v>976</v>
      </c>
      <c r="E27" s="316" t="s">
        <v>75</v>
      </c>
      <c r="F27" s="300" t="s">
        <v>977</v>
      </c>
      <c r="G27" s="383" t="s">
        <v>978</v>
      </c>
      <c r="H27" s="383" t="s">
        <v>230</v>
      </c>
      <c r="I27" s="408">
        <v>94317.68</v>
      </c>
      <c r="J27" s="309">
        <f>-K2132/0.0833333333333333</f>
        <v>0</v>
      </c>
      <c r="K27" s="309"/>
      <c r="L27" s="310">
        <v>44097</v>
      </c>
      <c r="M27" s="310">
        <v>44156</v>
      </c>
      <c r="N27" s="310">
        <v>44520</v>
      </c>
      <c r="O27" s="321">
        <f>YEAR(N27)</f>
        <v>2021</v>
      </c>
      <c r="P27" s="312">
        <f>MONTH(N27)</f>
        <v>11</v>
      </c>
      <c r="Q27" s="322" t="str">
        <f>IF(P27&gt;9,CONCATENATE(O27,P27),CONCATENATE(O27,"0",P27))</f>
        <v>202111</v>
      </c>
      <c r="R27" s="299">
        <v>0</v>
      </c>
      <c r="S27" s="314">
        <v>0</v>
      </c>
      <c r="T27" s="314">
        <v>0</v>
      </c>
      <c r="U27" s="383"/>
      <c r="V27" s="294"/>
      <c r="W27" s="293"/>
      <c r="X27" s="294"/>
      <c r="Y2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339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</row>
    <row r="28" spans="1:100" s="8" customFormat="1" ht="38.25" customHeight="1" x14ac:dyDescent="0.2">
      <c r="A28" s="316" t="s">
        <v>465</v>
      </c>
      <c r="B28" s="316"/>
      <c r="C28" s="308"/>
      <c r="D28" s="315" t="s">
        <v>1011</v>
      </c>
      <c r="E28" s="316" t="s">
        <v>76</v>
      </c>
      <c r="F28" s="300" t="s">
        <v>1006</v>
      </c>
      <c r="G28" s="383" t="s">
        <v>1007</v>
      </c>
      <c r="H28" s="383" t="s">
        <v>1012</v>
      </c>
      <c r="I28" s="359">
        <v>1000000</v>
      </c>
      <c r="J28" s="309">
        <f>-K2051/0.0833333333333333</f>
        <v>0</v>
      </c>
      <c r="K28" s="309"/>
      <c r="L28" s="310">
        <v>43453</v>
      </c>
      <c r="M28" s="310">
        <v>43453</v>
      </c>
      <c r="N28" s="311">
        <v>44548</v>
      </c>
      <c r="O28" s="321">
        <f>YEAR(N28)</f>
        <v>2021</v>
      </c>
      <c r="P28" s="416">
        <f>MONTH(N28)</f>
        <v>12</v>
      </c>
      <c r="Q28" s="417" t="str">
        <f>IF(P28&gt;9,CONCATENATE(O28,P28),CONCATENATE(O28,"0",P28))</f>
        <v>202112</v>
      </c>
      <c r="R28" s="266" t="s">
        <v>212</v>
      </c>
      <c r="S28" s="272">
        <v>0</v>
      </c>
      <c r="T28" s="272">
        <v>0</v>
      </c>
      <c r="U28" s="383"/>
      <c r="V28" s="293"/>
      <c r="W28" s="293"/>
      <c r="X28" s="293"/>
      <c r="Y2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39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s="8" customFormat="1" ht="38.25" customHeight="1" x14ac:dyDescent="0.2">
      <c r="A29" s="316" t="s">
        <v>465</v>
      </c>
      <c r="B29" s="316"/>
      <c r="C29" s="308"/>
      <c r="D29" s="315" t="s">
        <v>1009</v>
      </c>
      <c r="E29" s="316" t="s">
        <v>76</v>
      </c>
      <c r="F29" s="300" t="s">
        <v>1006</v>
      </c>
      <c r="G29" s="383" t="s">
        <v>1007</v>
      </c>
      <c r="H29" s="383" t="s">
        <v>1010</v>
      </c>
      <c r="I29" s="359">
        <v>1000000</v>
      </c>
      <c r="J29" s="309">
        <f>-K2054/0.0833333333333333</f>
        <v>0</v>
      </c>
      <c r="K29" s="309"/>
      <c r="L29" s="310">
        <v>43453</v>
      </c>
      <c r="M29" s="310">
        <v>43453</v>
      </c>
      <c r="N29" s="311">
        <v>44548</v>
      </c>
      <c r="O29" s="266" t="s">
        <v>212</v>
      </c>
      <c r="P29" s="314">
        <v>0</v>
      </c>
      <c r="Q29" s="314">
        <v>0</v>
      </c>
      <c r="R29" s="266" t="s">
        <v>212</v>
      </c>
      <c r="S29" s="272">
        <v>0</v>
      </c>
      <c r="T29" s="272">
        <v>0</v>
      </c>
      <c r="U29" s="383"/>
      <c r="V29" s="293"/>
      <c r="W29" s="293"/>
      <c r="X29" s="293"/>
      <c r="Y2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339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</row>
    <row r="30" spans="1:100" s="8" customFormat="1" ht="38.25" customHeight="1" x14ac:dyDescent="0.2">
      <c r="A30" s="316" t="s">
        <v>465</v>
      </c>
      <c r="B30" s="316"/>
      <c r="C30" s="308"/>
      <c r="D30" s="315" t="s">
        <v>1005</v>
      </c>
      <c r="E30" s="316" t="s">
        <v>76</v>
      </c>
      <c r="F30" s="300" t="s">
        <v>1006</v>
      </c>
      <c r="G30" s="383" t="s">
        <v>1007</v>
      </c>
      <c r="H30" s="383" t="s">
        <v>1008</v>
      </c>
      <c r="I30" s="359">
        <v>1000000</v>
      </c>
      <c r="J30" s="309">
        <f>-K2051/0.0833333333333333</f>
        <v>0</v>
      </c>
      <c r="K30" s="309"/>
      <c r="L30" s="310">
        <v>43453</v>
      </c>
      <c r="M30" s="310">
        <v>43453</v>
      </c>
      <c r="N30" s="311">
        <v>44548</v>
      </c>
      <c r="O30" s="312">
        <f>YEAR(N30)</f>
        <v>2021</v>
      </c>
      <c r="P30" s="312">
        <f>MONTH(N30)</f>
        <v>12</v>
      </c>
      <c r="Q30" s="313" t="str">
        <f>IF(P30&gt;9,CONCATENATE(O30,P30),CONCATENATE(O30,"0",P30))</f>
        <v>202112</v>
      </c>
      <c r="R30" s="266" t="s">
        <v>212</v>
      </c>
      <c r="S30" s="314">
        <v>0</v>
      </c>
      <c r="T30" s="314">
        <v>0</v>
      </c>
      <c r="U30" s="383"/>
      <c r="V30" s="293"/>
      <c r="W30" s="293"/>
      <c r="X30" s="293"/>
      <c r="Y3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339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s="8" customFormat="1" ht="38.25" customHeight="1" x14ac:dyDescent="0.2">
      <c r="A31" s="316" t="s">
        <v>465</v>
      </c>
      <c r="B31" s="316"/>
      <c r="C31" s="308"/>
      <c r="D31" s="315" t="s">
        <v>1013</v>
      </c>
      <c r="E31" s="316" t="s">
        <v>76</v>
      </c>
      <c r="F31" s="300" t="s">
        <v>1006</v>
      </c>
      <c r="G31" s="383" t="s">
        <v>1007</v>
      </c>
      <c r="H31" s="383" t="s">
        <v>1014</v>
      </c>
      <c r="I31" s="359">
        <v>1000000</v>
      </c>
      <c r="J31" s="309">
        <f>-K2055/0.0833333333333333</f>
        <v>0</v>
      </c>
      <c r="K31" s="309"/>
      <c r="L31" s="310">
        <v>43453</v>
      </c>
      <c r="M31" s="310">
        <v>43453</v>
      </c>
      <c r="N31" s="311">
        <v>44548</v>
      </c>
      <c r="O31" s="321">
        <f>YEAR(N31)</f>
        <v>2021</v>
      </c>
      <c r="P31" s="416">
        <f>MONTH(N31)</f>
        <v>12</v>
      </c>
      <c r="Q31" s="417" t="str">
        <f>IF(P31&gt;9,CONCATENATE(O31,P31),CONCATENATE(O31,"0",P31))</f>
        <v>202112</v>
      </c>
      <c r="R31" s="266" t="s">
        <v>212</v>
      </c>
      <c r="S31" s="272">
        <v>0</v>
      </c>
      <c r="T31" s="272">
        <v>0</v>
      </c>
      <c r="U31" s="383"/>
      <c r="V31" s="293"/>
      <c r="W31" s="293"/>
      <c r="X31" s="293"/>
      <c r="Y3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39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</row>
    <row r="32" spans="1:100" s="8" customFormat="1" ht="38.25" customHeight="1" x14ac:dyDescent="0.2">
      <c r="A32" s="307" t="s">
        <v>465</v>
      </c>
      <c r="B32" s="316"/>
      <c r="C32" s="308"/>
      <c r="D32" s="316" t="s">
        <v>1580</v>
      </c>
      <c r="E32" s="316" t="s">
        <v>75</v>
      </c>
      <c r="F32" s="300" t="s">
        <v>1581</v>
      </c>
      <c r="G32" s="383" t="s">
        <v>1582</v>
      </c>
      <c r="H32" s="383" t="s">
        <v>1583</v>
      </c>
      <c r="I32" s="359">
        <v>22140</v>
      </c>
      <c r="J32" s="309">
        <f>-K2182/0.0833333333333333</f>
        <v>0</v>
      </c>
      <c r="K32" s="309"/>
      <c r="L32" s="310">
        <v>37536</v>
      </c>
      <c r="M32" s="310">
        <v>44185</v>
      </c>
      <c r="N32" s="310">
        <v>44549</v>
      </c>
      <c r="O32" s="321">
        <f>YEAR(N32)</f>
        <v>2021</v>
      </c>
      <c r="P32" s="312">
        <f>MONTH(N32)</f>
        <v>12</v>
      </c>
      <c r="Q32" s="322" t="str">
        <f>IF(P32&gt;9,CONCATENATE(O32,P32),CONCATENATE(O32,"0",P32))</f>
        <v>202112</v>
      </c>
      <c r="R32" s="299" t="s">
        <v>109</v>
      </c>
      <c r="S32" s="314">
        <v>0</v>
      </c>
      <c r="T32" s="314">
        <v>0</v>
      </c>
      <c r="U32" s="383"/>
      <c r="V32" s="294"/>
      <c r="W32" s="293"/>
      <c r="X32" s="294"/>
      <c r="Y3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339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s="8" customFormat="1" ht="38.25" customHeight="1" x14ac:dyDescent="0.2">
      <c r="A33" s="307" t="s">
        <v>465</v>
      </c>
      <c r="B33" s="316"/>
      <c r="C33" s="308"/>
      <c r="D33" s="316" t="s">
        <v>1584</v>
      </c>
      <c r="E33" s="316" t="s">
        <v>75</v>
      </c>
      <c r="F33" s="300" t="s">
        <v>1581</v>
      </c>
      <c r="G33" s="383" t="s">
        <v>1582</v>
      </c>
      <c r="H33" s="383" t="s">
        <v>774</v>
      </c>
      <c r="I33" s="359">
        <v>4800</v>
      </c>
      <c r="J33" s="309">
        <f>-K2183/0.0833333333333333</f>
        <v>0</v>
      </c>
      <c r="K33" s="309"/>
      <c r="L33" s="310">
        <v>44111</v>
      </c>
      <c r="M33" s="310">
        <v>44185</v>
      </c>
      <c r="N33" s="310">
        <v>44550</v>
      </c>
      <c r="O33" s="321">
        <f>YEAR(N33)</f>
        <v>2021</v>
      </c>
      <c r="P33" s="312">
        <f>MONTH(N33)</f>
        <v>12</v>
      </c>
      <c r="Q33" s="322" t="str">
        <f>IF(P33&gt;9,CONCATENATE(O33,P33),CONCATENATE(O33,"0",P33))</f>
        <v>202112</v>
      </c>
      <c r="R33" s="299" t="s">
        <v>109</v>
      </c>
      <c r="S33" s="314">
        <v>0</v>
      </c>
      <c r="T33" s="314">
        <v>0</v>
      </c>
      <c r="U33" s="383"/>
      <c r="V33" s="294"/>
      <c r="W33" s="293"/>
      <c r="X33" s="294"/>
      <c r="Y3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339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</row>
    <row r="34" spans="1:100" s="8" customFormat="1" ht="38.25" customHeight="1" x14ac:dyDescent="0.2">
      <c r="A34" s="316" t="s">
        <v>465</v>
      </c>
      <c r="B34" s="307" t="s">
        <v>220</v>
      </c>
      <c r="C34" s="328" t="s">
        <v>225</v>
      </c>
      <c r="D34" s="307" t="s">
        <v>530</v>
      </c>
      <c r="E34" s="307" t="s">
        <v>74</v>
      </c>
      <c r="F34" s="268" t="s">
        <v>462</v>
      </c>
      <c r="G34" s="384" t="s">
        <v>463</v>
      </c>
      <c r="H34" s="384" t="s">
        <v>143</v>
      </c>
      <c r="I34" s="361">
        <v>250000</v>
      </c>
      <c r="J34" s="269">
        <f>-K2435/0.0833333333333333</f>
        <v>0</v>
      </c>
      <c r="K34" s="269"/>
      <c r="L34" s="270">
        <v>44237</v>
      </c>
      <c r="M34" s="310">
        <v>44197</v>
      </c>
      <c r="N34" s="271">
        <v>44561</v>
      </c>
      <c r="O34" s="299">
        <v>0</v>
      </c>
      <c r="P34" s="283">
        <f>MONTH(N34)</f>
        <v>12</v>
      </c>
      <c r="Q34" s="277" t="str">
        <f>IF(P34&gt;9,CONCATENATE(O34,P34),CONCATENATE(O34,"0",P34))</f>
        <v>012</v>
      </c>
      <c r="R34" s="299">
        <v>0</v>
      </c>
      <c r="S34" s="272">
        <v>0</v>
      </c>
      <c r="T34" s="272">
        <v>0</v>
      </c>
      <c r="U34" s="400"/>
      <c r="V34" s="301"/>
      <c r="W34" s="301" t="s">
        <v>219</v>
      </c>
      <c r="X34" s="301"/>
      <c r="Y3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4"/>
    </row>
    <row r="35" spans="1:100" s="8" customFormat="1" ht="38.25" customHeight="1" x14ac:dyDescent="0.2">
      <c r="A35" s="316" t="s">
        <v>465</v>
      </c>
      <c r="B35" s="307" t="s">
        <v>220</v>
      </c>
      <c r="C35" s="328" t="s">
        <v>225</v>
      </c>
      <c r="D35" s="307" t="s">
        <v>529</v>
      </c>
      <c r="E35" s="307" t="s">
        <v>74</v>
      </c>
      <c r="F35" s="268" t="s">
        <v>462</v>
      </c>
      <c r="G35" s="384" t="s">
        <v>463</v>
      </c>
      <c r="H35" s="384" t="s">
        <v>24</v>
      </c>
      <c r="I35" s="361">
        <v>265000</v>
      </c>
      <c r="J35" s="269">
        <f>-K2436/0.0833333333333333</f>
        <v>0</v>
      </c>
      <c r="K35" s="269"/>
      <c r="L35" s="270">
        <v>44237</v>
      </c>
      <c r="M35" s="310">
        <v>44197</v>
      </c>
      <c r="N35" s="271">
        <v>44561</v>
      </c>
      <c r="O35" s="283">
        <f>YEAR(N35)</f>
        <v>2021</v>
      </c>
      <c r="P35" s="283">
        <f>MONTH(N35)</f>
        <v>12</v>
      </c>
      <c r="Q35" s="277" t="str">
        <f>IF(P35&gt;9,CONCATENATE(O35,P35),CONCATENATE(O35,"0",P35))</f>
        <v>202112</v>
      </c>
      <c r="R35" s="299">
        <v>0</v>
      </c>
      <c r="S35" s="272">
        <v>0</v>
      </c>
      <c r="T35" s="272">
        <v>0</v>
      </c>
      <c r="U35" s="400"/>
      <c r="V35" s="303"/>
      <c r="W35" s="301" t="s">
        <v>219</v>
      </c>
      <c r="X35" s="303"/>
      <c r="Y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4"/>
    </row>
    <row r="36" spans="1:100" s="8" customFormat="1" ht="38.25" customHeight="1" x14ac:dyDescent="0.2">
      <c r="A36" s="316" t="s">
        <v>465</v>
      </c>
      <c r="B36" s="316"/>
      <c r="C36" s="308"/>
      <c r="D36" s="315" t="s">
        <v>837</v>
      </c>
      <c r="E36" s="307" t="s">
        <v>77</v>
      </c>
      <c r="F36" s="300" t="s">
        <v>838</v>
      </c>
      <c r="G36" s="383" t="s">
        <v>839</v>
      </c>
      <c r="H36" s="383" t="s">
        <v>840</v>
      </c>
      <c r="I36" s="359">
        <v>2000000</v>
      </c>
      <c r="J36" s="309">
        <f>-K2141/0.0833333333333333</f>
        <v>0</v>
      </c>
      <c r="K36" s="309"/>
      <c r="L36" s="310">
        <v>44335</v>
      </c>
      <c r="M36" s="310">
        <v>44317</v>
      </c>
      <c r="N36" s="311">
        <v>44561</v>
      </c>
      <c r="O36" s="312">
        <f>YEAR(N36)</f>
        <v>2021</v>
      </c>
      <c r="P36" s="312">
        <f>MONTH(N36)</f>
        <v>12</v>
      </c>
      <c r="Q36" s="313" t="str">
        <f>IF(P36&gt;9,CONCATENATE(O36,P36),CONCATENATE(O36,"0",P36))</f>
        <v>202112</v>
      </c>
      <c r="R36" s="299">
        <v>0</v>
      </c>
      <c r="S36" s="314">
        <v>0.03</v>
      </c>
      <c r="T36" s="314">
        <v>0.01</v>
      </c>
      <c r="U36" s="383"/>
      <c r="V36" s="294"/>
      <c r="W36" s="293"/>
      <c r="X36" s="294"/>
      <c r="Y3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293"/>
      <c r="AQ36" s="293"/>
      <c r="AR36" s="294"/>
    </row>
    <row r="37" spans="1:100" s="8" customFormat="1" ht="38.25" customHeight="1" x14ac:dyDescent="0.2">
      <c r="A37" s="316" t="s">
        <v>465</v>
      </c>
      <c r="B37" s="316"/>
      <c r="C37" s="308"/>
      <c r="D37" s="315" t="s">
        <v>841</v>
      </c>
      <c r="E37" s="307" t="s">
        <v>77</v>
      </c>
      <c r="F37" s="300" t="s">
        <v>838</v>
      </c>
      <c r="G37" s="383" t="s">
        <v>839</v>
      </c>
      <c r="H37" s="383" t="s">
        <v>842</v>
      </c>
      <c r="I37" s="359">
        <v>2000000</v>
      </c>
      <c r="J37" s="309">
        <f>-K2142/0.0833333333333333</f>
        <v>0</v>
      </c>
      <c r="K37" s="309"/>
      <c r="L37" s="310">
        <v>44335</v>
      </c>
      <c r="M37" s="310">
        <v>44317</v>
      </c>
      <c r="N37" s="311">
        <v>44561</v>
      </c>
      <c r="O37" s="312">
        <f>YEAR(N37)</f>
        <v>2021</v>
      </c>
      <c r="P37" s="312">
        <f>MONTH(N37)</f>
        <v>12</v>
      </c>
      <c r="Q37" s="313" t="str">
        <f>IF(P37&gt;9,CONCATENATE(O37,P37),CONCATENATE(O37,"0",P37))</f>
        <v>202112</v>
      </c>
      <c r="R37" s="299">
        <v>0</v>
      </c>
      <c r="S37" s="314">
        <v>0.03</v>
      </c>
      <c r="T37" s="314">
        <v>0.01</v>
      </c>
      <c r="U37" s="383"/>
      <c r="V37" s="294"/>
      <c r="W37" s="293"/>
      <c r="X37" s="294"/>
      <c r="Y3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293"/>
      <c r="AQ37" s="293"/>
      <c r="AR37" s="294"/>
    </row>
    <row r="38" spans="1:100" s="8" customFormat="1" ht="38.25" customHeight="1" x14ac:dyDescent="0.2">
      <c r="A38" s="316" t="s">
        <v>465</v>
      </c>
      <c r="B38" s="316"/>
      <c r="C38" s="308"/>
      <c r="D38" s="315" t="s">
        <v>843</v>
      </c>
      <c r="E38" s="307" t="s">
        <v>77</v>
      </c>
      <c r="F38" s="300" t="s">
        <v>838</v>
      </c>
      <c r="G38" s="383" t="s">
        <v>839</v>
      </c>
      <c r="H38" s="383" t="s">
        <v>844</v>
      </c>
      <c r="I38" s="359">
        <v>2000000</v>
      </c>
      <c r="J38" s="309">
        <f>-K2143/0.0833333333333333</f>
        <v>0</v>
      </c>
      <c r="K38" s="309"/>
      <c r="L38" s="310">
        <v>44335</v>
      </c>
      <c r="M38" s="310">
        <v>44317</v>
      </c>
      <c r="N38" s="311">
        <v>44561</v>
      </c>
      <c r="O38" s="312">
        <f>YEAR(N38)</f>
        <v>2021</v>
      </c>
      <c r="P38" s="312">
        <f>MONTH(N38)</f>
        <v>12</v>
      </c>
      <c r="Q38" s="313" t="str">
        <f>IF(P38&gt;9,CONCATENATE(O38,P38),CONCATENATE(O38,"0",P38))</f>
        <v>202112</v>
      </c>
      <c r="R38" s="299">
        <v>0</v>
      </c>
      <c r="S38" s="314">
        <v>0.03</v>
      </c>
      <c r="T38" s="314">
        <v>0.01</v>
      </c>
      <c r="U38" s="383"/>
      <c r="V38" s="294"/>
      <c r="W38" s="293"/>
      <c r="X38" s="294"/>
      <c r="Y3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293"/>
      <c r="AQ38" s="293"/>
      <c r="AR38" s="294"/>
    </row>
    <row r="39" spans="1:100" s="8" customFormat="1" ht="38.25" customHeight="1" x14ac:dyDescent="0.2">
      <c r="A39" s="316" t="s">
        <v>465</v>
      </c>
      <c r="B39" s="316"/>
      <c r="C39" s="308"/>
      <c r="D39" s="315" t="s">
        <v>845</v>
      </c>
      <c r="E39" s="307" t="s">
        <v>77</v>
      </c>
      <c r="F39" s="300" t="s">
        <v>838</v>
      </c>
      <c r="G39" s="383" t="s">
        <v>839</v>
      </c>
      <c r="H39" s="383" t="s">
        <v>647</v>
      </c>
      <c r="I39" s="359">
        <v>1000000</v>
      </c>
      <c r="J39" s="309">
        <f>-K2144/0.0833333333333333</f>
        <v>0</v>
      </c>
      <c r="K39" s="309"/>
      <c r="L39" s="310">
        <v>44335</v>
      </c>
      <c r="M39" s="310">
        <v>44317</v>
      </c>
      <c r="N39" s="311">
        <v>44561</v>
      </c>
      <c r="O39" s="312">
        <f>YEAR(N39)</f>
        <v>2021</v>
      </c>
      <c r="P39" s="312">
        <f>MONTH(N39)</f>
        <v>12</v>
      </c>
      <c r="Q39" s="313" t="str">
        <f>IF(P39&gt;9,CONCATENATE(O39,P39),CONCATENATE(O39,"0",P39))</f>
        <v>202112</v>
      </c>
      <c r="R39" s="299">
        <v>0</v>
      </c>
      <c r="S39" s="314">
        <v>0.03</v>
      </c>
      <c r="T39" s="314">
        <v>0.01</v>
      </c>
      <c r="U39" s="383"/>
      <c r="V39" s="294"/>
      <c r="W39" s="293"/>
      <c r="X39" s="294"/>
      <c r="Y3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4"/>
    </row>
    <row r="40" spans="1:100" s="8" customFormat="1" ht="38.25" customHeight="1" x14ac:dyDescent="0.2">
      <c r="A40" s="316" t="s">
        <v>465</v>
      </c>
      <c r="B40" s="316"/>
      <c r="C40" s="308"/>
      <c r="D40" s="315" t="s">
        <v>846</v>
      </c>
      <c r="E40" s="307" t="s">
        <v>77</v>
      </c>
      <c r="F40" s="300" t="s">
        <v>838</v>
      </c>
      <c r="G40" s="383" t="s">
        <v>839</v>
      </c>
      <c r="H40" s="383" t="s">
        <v>63</v>
      </c>
      <c r="I40" s="359">
        <v>1000000</v>
      </c>
      <c r="J40" s="309">
        <f>-K2143/0.0833333333333333</f>
        <v>0</v>
      </c>
      <c r="K40" s="309"/>
      <c r="L40" s="310">
        <v>44335</v>
      </c>
      <c r="M40" s="310">
        <v>44317</v>
      </c>
      <c r="N40" s="311">
        <v>44561</v>
      </c>
      <c r="O40" s="312">
        <f>YEAR(N40)</f>
        <v>2021</v>
      </c>
      <c r="P40" s="312">
        <f>MONTH(N40)</f>
        <v>12</v>
      </c>
      <c r="Q40" s="313" t="str">
        <f>IF(P40&gt;9,CONCATENATE(O40,P40),CONCATENATE(O40,"0",P40))</f>
        <v>202112</v>
      </c>
      <c r="R40" s="299">
        <v>0</v>
      </c>
      <c r="S40" s="314">
        <v>0.03</v>
      </c>
      <c r="T40" s="314">
        <v>0.01</v>
      </c>
      <c r="U40" s="383"/>
      <c r="V40" s="294"/>
      <c r="W40" s="293"/>
      <c r="X40" s="294"/>
      <c r="Y4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4"/>
    </row>
    <row r="41" spans="1:100" s="8" customFormat="1" ht="38.25" customHeight="1" thickBot="1" x14ac:dyDescent="0.25">
      <c r="A41" s="316" t="s">
        <v>465</v>
      </c>
      <c r="B41" s="316"/>
      <c r="C41" s="308"/>
      <c r="D41" s="404" t="s">
        <v>847</v>
      </c>
      <c r="E41" s="307" t="s">
        <v>77</v>
      </c>
      <c r="F41" s="300" t="s">
        <v>838</v>
      </c>
      <c r="G41" s="383" t="s">
        <v>839</v>
      </c>
      <c r="H41" s="383" t="s">
        <v>757</v>
      </c>
      <c r="I41" s="359">
        <v>1000000</v>
      </c>
      <c r="J41" s="309">
        <f>-K2143/0.0833333333333333</f>
        <v>0</v>
      </c>
      <c r="K41" s="309"/>
      <c r="L41" s="310">
        <v>44335</v>
      </c>
      <c r="M41" s="310">
        <v>44317</v>
      </c>
      <c r="N41" s="311">
        <v>44561</v>
      </c>
      <c r="O41" s="321">
        <f>YEAR(N41)</f>
        <v>2021</v>
      </c>
      <c r="P41" s="356">
        <f>MONTH(N41)</f>
        <v>12</v>
      </c>
      <c r="Q41" s="322" t="str">
        <f>IF(P41&gt;9,CONCATENATE(O41,P41),CONCATENATE(O41,"0",P41))</f>
        <v>202112</v>
      </c>
      <c r="R41" s="299">
        <v>0</v>
      </c>
      <c r="S41" s="314">
        <v>0.03</v>
      </c>
      <c r="T41" s="314">
        <v>0.01</v>
      </c>
      <c r="U41" s="383"/>
      <c r="V41" s="294"/>
      <c r="W41" s="294"/>
      <c r="X41" s="339"/>
      <c r="Y4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339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</row>
    <row r="42" spans="1:100" s="8" customFormat="1" ht="38.25" customHeight="1" thickBot="1" x14ac:dyDescent="0.25">
      <c r="A42" s="316" t="s">
        <v>465</v>
      </c>
      <c r="B42" s="316"/>
      <c r="C42" s="308"/>
      <c r="D42" s="404" t="s">
        <v>848</v>
      </c>
      <c r="E42" s="307" t="s">
        <v>77</v>
      </c>
      <c r="F42" s="300" t="s">
        <v>838</v>
      </c>
      <c r="G42" s="383" t="s">
        <v>839</v>
      </c>
      <c r="H42" s="383" t="s">
        <v>758</v>
      </c>
      <c r="I42" s="359">
        <v>1000000</v>
      </c>
      <c r="J42" s="309">
        <f>-K2143/0.0833333333333333</f>
        <v>0</v>
      </c>
      <c r="K42" s="309"/>
      <c r="L42" s="310">
        <v>44335</v>
      </c>
      <c r="M42" s="310">
        <v>44317</v>
      </c>
      <c r="N42" s="311">
        <v>44561</v>
      </c>
      <c r="O42" s="321">
        <f>YEAR(N42)</f>
        <v>2021</v>
      </c>
      <c r="P42" s="356">
        <f>MONTH(N42)</f>
        <v>12</v>
      </c>
      <c r="Q42" s="322" t="str">
        <f>IF(P42&gt;9,CONCATENATE(O42,P42),CONCATENATE(O42,"0",P42))</f>
        <v>202112</v>
      </c>
      <c r="R42" s="299">
        <v>0</v>
      </c>
      <c r="S42" s="314">
        <v>0.03</v>
      </c>
      <c r="T42" s="314">
        <v>0.01</v>
      </c>
      <c r="U42" s="383"/>
      <c r="V42" s="294"/>
      <c r="W42" s="294"/>
      <c r="X42" s="339"/>
      <c r="Y4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39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</row>
    <row r="43" spans="1:100" s="8" customFormat="1" ht="38.25" customHeight="1" thickBot="1" x14ac:dyDescent="0.25">
      <c r="A43" s="316" t="s">
        <v>465</v>
      </c>
      <c r="B43" s="316"/>
      <c r="C43" s="308"/>
      <c r="D43" s="404" t="s">
        <v>849</v>
      </c>
      <c r="E43" s="307" t="s">
        <v>77</v>
      </c>
      <c r="F43" s="300" t="s">
        <v>838</v>
      </c>
      <c r="G43" s="383" t="s">
        <v>839</v>
      </c>
      <c r="H43" s="383" t="s">
        <v>850</v>
      </c>
      <c r="I43" s="359">
        <v>1000000</v>
      </c>
      <c r="J43" s="309">
        <f>-K2144/0.0833333333333333</f>
        <v>0</v>
      </c>
      <c r="K43" s="309"/>
      <c r="L43" s="310">
        <v>44335</v>
      </c>
      <c r="M43" s="310">
        <v>44317</v>
      </c>
      <c r="N43" s="311">
        <v>44561</v>
      </c>
      <c r="O43" s="321">
        <f>YEAR(N43)</f>
        <v>2021</v>
      </c>
      <c r="P43" s="356">
        <f>MONTH(N43)</f>
        <v>12</v>
      </c>
      <c r="Q43" s="322" t="str">
        <f>IF(P43&gt;9,CONCATENATE(O43,P43),CONCATENATE(O43,"0",P43))</f>
        <v>202112</v>
      </c>
      <c r="R43" s="299">
        <v>0</v>
      </c>
      <c r="S43" s="314">
        <v>0.03</v>
      </c>
      <c r="T43" s="314">
        <v>0.01</v>
      </c>
      <c r="U43" s="383"/>
      <c r="V43" s="294"/>
      <c r="W43" s="294"/>
      <c r="X43" s="339"/>
      <c r="Y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39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</row>
    <row r="44" spans="1:100" s="8" customFormat="1" ht="38.25" customHeight="1" thickBot="1" x14ac:dyDescent="0.25">
      <c r="A44" s="316" t="s">
        <v>465</v>
      </c>
      <c r="B44" s="316"/>
      <c r="C44" s="308"/>
      <c r="D44" s="404" t="s">
        <v>851</v>
      </c>
      <c r="E44" s="307" t="s">
        <v>77</v>
      </c>
      <c r="F44" s="300" t="s">
        <v>838</v>
      </c>
      <c r="G44" s="383" t="s">
        <v>839</v>
      </c>
      <c r="H44" s="383" t="s">
        <v>852</v>
      </c>
      <c r="I44" s="359">
        <v>1000000</v>
      </c>
      <c r="J44" s="309">
        <f>-K2144/0.0833333333333333</f>
        <v>0</v>
      </c>
      <c r="K44" s="309"/>
      <c r="L44" s="310">
        <v>44335</v>
      </c>
      <c r="M44" s="310">
        <v>44317</v>
      </c>
      <c r="N44" s="311">
        <v>44561</v>
      </c>
      <c r="O44" s="321">
        <f>YEAR(N44)</f>
        <v>2021</v>
      </c>
      <c r="P44" s="356">
        <f>MONTH(N44)</f>
        <v>12</v>
      </c>
      <c r="Q44" s="322" t="str">
        <f>IF(P44&gt;9,CONCATENATE(O44,P44),CONCATENATE(O44,"0",P44))</f>
        <v>202112</v>
      </c>
      <c r="R44" s="299">
        <v>0</v>
      </c>
      <c r="S44" s="314">
        <v>0.03</v>
      </c>
      <c r="T44" s="314">
        <v>0.01</v>
      </c>
      <c r="U44" s="383"/>
      <c r="V44" s="294"/>
      <c r="W44" s="294"/>
      <c r="X44" s="339"/>
      <c r="Y4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339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</row>
    <row r="45" spans="1:100" s="8" customFormat="1" ht="38.25" customHeight="1" thickBot="1" x14ac:dyDescent="0.25">
      <c r="A45" s="316" t="s">
        <v>465</v>
      </c>
      <c r="B45" s="316"/>
      <c r="C45" s="308"/>
      <c r="D45" s="404" t="s">
        <v>853</v>
      </c>
      <c r="E45" s="307" t="s">
        <v>77</v>
      </c>
      <c r="F45" s="300" t="s">
        <v>838</v>
      </c>
      <c r="G45" s="383" t="s">
        <v>839</v>
      </c>
      <c r="H45" s="383" t="s">
        <v>854</v>
      </c>
      <c r="I45" s="359">
        <v>1000000</v>
      </c>
      <c r="J45" s="309">
        <f>-K2145/0.0833333333333333</f>
        <v>0</v>
      </c>
      <c r="K45" s="309"/>
      <c r="L45" s="310">
        <v>44335</v>
      </c>
      <c r="M45" s="310">
        <v>44317</v>
      </c>
      <c r="N45" s="311">
        <v>44561</v>
      </c>
      <c r="O45" s="321">
        <f>YEAR(N45)</f>
        <v>2021</v>
      </c>
      <c r="P45" s="356">
        <f>MONTH(N45)</f>
        <v>12</v>
      </c>
      <c r="Q45" s="322" t="str">
        <f>IF(P45&gt;9,CONCATENATE(O45,P45),CONCATENATE(O45,"0",P45))</f>
        <v>202112</v>
      </c>
      <c r="R45" s="299">
        <v>0</v>
      </c>
      <c r="S45" s="314">
        <v>0.03</v>
      </c>
      <c r="T45" s="314">
        <v>0.01</v>
      </c>
      <c r="U45" s="383"/>
      <c r="V45" s="294"/>
      <c r="W45" s="294"/>
      <c r="X45" s="339"/>
      <c r="Y4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339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</row>
    <row r="46" spans="1:100" s="8" customFormat="1" ht="38.25" customHeight="1" thickBot="1" x14ac:dyDescent="0.25">
      <c r="A46" s="316" t="s">
        <v>465</v>
      </c>
      <c r="B46" s="316"/>
      <c r="C46" s="308"/>
      <c r="D46" s="404" t="s">
        <v>856</v>
      </c>
      <c r="E46" s="307" t="s">
        <v>77</v>
      </c>
      <c r="F46" s="300" t="s">
        <v>838</v>
      </c>
      <c r="G46" s="383" t="s">
        <v>839</v>
      </c>
      <c r="H46" s="383" t="s">
        <v>855</v>
      </c>
      <c r="I46" s="359">
        <v>1000000</v>
      </c>
      <c r="J46" s="309">
        <f>-K2146/0.0833333333333333</f>
        <v>0</v>
      </c>
      <c r="K46" s="309"/>
      <c r="L46" s="310">
        <v>44335</v>
      </c>
      <c r="M46" s="310">
        <v>44317</v>
      </c>
      <c r="N46" s="311">
        <v>44561</v>
      </c>
      <c r="O46" s="321">
        <f>YEAR(N46)</f>
        <v>2021</v>
      </c>
      <c r="P46" s="356">
        <f>MONTH(N46)</f>
        <v>12</v>
      </c>
      <c r="Q46" s="322" t="str">
        <f>IF(P46&gt;9,CONCATENATE(O46,P46),CONCATENATE(O46,"0",P46))</f>
        <v>202112</v>
      </c>
      <c r="R46" s="299">
        <v>0</v>
      </c>
      <c r="S46" s="314">
        <v>0.03</v>
      </c>
      <c r="T46" s="314">
        <v>0.01</v>
      </c>
      <c r="U46" s="383"/>
      <c r="V46" s="294"/>
      <c r="W46" s="294"/>
      <c r="X46" s="339"/>
      <c r="Y4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339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</row>
    <row r="47" spans="1:100" s="8" customFormat="1" ht="38.25" customHeight="1" thickBot="1" x14ac:dyDescent="0.25">
      <c r="A47" s="316" t="s">
        <v>465</v>
      </c>
      <c r="B47" s="316"/>
      <c r="C47" s="308"/>
      <c r="D47" s="404" t="s">
        <v>857</v>
      </c>
      <c r="E47" s="307" t="s">
        <v>77</v>
      </c>
      <c r="F47" s="300" t="s">
        <v>838</v>
      </c>
      <c r="G47" s="383" t="s">
        <v>839</v>
      </c>
      <c r="H47" s="383" t="s">
        <v>858</v>
      </c>
      <c r="I47" s="359">
        <v>1000000</v>
      </c>
      <c r="J47" s="309">
        <f>-K2147/0.0833333333333333</f>
        <v>0</v>
      </c>
      <c r="K47" s="309"/>
      <c r="L47" s="310">
        <v>44335</v>
      </c>
      <c r="M47" s="310">
        <v>44317</v>
      </c>
      <c r="N47" s="311">
        <v>44561</v>
      </c>
      <c r="O47" s="321">
        <f>YEAR(N47)</f>
        <v>2021</v>
      </c>
      <c r="P47" s="356">
        <f>MONTH(N47)</f>
        <v>12</v>
      </c>
      <c r="Q47" s="322" t="str">
        <f>IF(P47&gt;9,CONCATENATE(O47,P47),CONCATENATE(O47,"0",P47))</f>
        <v>202112</v>
      </c>
      <c r="R47" s="299">
        <v>0</v>
      </c>
      <c r="S47" s="314">
        <v>0.03</v>
      </c>
      <c r="T47" s="314">
        <v>0.01</v>
      </c>
      <c r="U47" s="383"/>
      <c r="V47" s="294"/>
      <c r="W47" s="294"/>
      <c r="X47" s="339"/>
      <c r="Y4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339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</row>
    <row r="48" spans="1:100" s="8" customFormat="1" ht="38.25" customHeight="1" thickBot="1" x14ac:dyDescent="0.25">
      <c r="A48" s="316" t="s">
        <v>465</v>
      </c>
      <c r="B48" s="316"/>
      <c r="C48" s="308"/>
      <c r="D48" s="404" t="s">
        <v>1564</v>
      </c>
      <c r="E48" s="316" t="s">
        <v>75</v>
      </c>
      <c r="F48" s="300" t="s">
        <v>19</v>
      </c>
      <c r="G48" s="383" t="s">
        <v>1565</v>
      </c>
      <c r="H48" s="383" t="s">
        <v>1566</v>
      </c>
      <c r="I48" s="359">
        <v>69845.009999999995</v>
      </c>
      <c r="J48" s="309">
        <f>-K2200/0.0833333333333333</f>
        <v>0</v>
      </c>
      <c r="K48" s="309"/>
      <c r="L48" s="310">
        <v>44111</v>
      </c>
      <c r="M48" s="310">
        <v>44197</v>
      </c>
      <c r="N48" s="311">
        <v>44561</v>
      </c>
      <c r="O48" s="312">
        <f>YEAR(N48)</f>
        <v>2021</v>
      </c>
      <c r="P48" s="312">
        <f>MONTH(N48)</f>
        <v>12</v>
      </c>
      <c r="Q48" s="313" t="str">
        <f>IF(P48&gt;9,CONCATENATE(O48,P48),CONCATENATE(O48,"0",P48))</f>
        <v>202112</v>
      </c>
      <c r="R48" s="299">
        <v>0</v>
      </c>
      <c r="S48" s="314">
        <v>0</v>
      </c>
      <c r="T48" s="314">
        <v>0</v>
      </c>
      <c r="U48" s="383"/>
      <c r="V48" s="294"/>
      <c r="W48" s="293"/>
      <c r="X48" s="294"/>
      <c r="Y4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4"/>
    </row>
    <row r="49" spans="1:100" s="8" customFormat="1" ht="38.25" customHeight="1" thickBot="1" x14ac:dyDescent="0.25">
      <c r="A49" s="316" t="s">
        <v>465</v>
      </c>
      <c r="B49" s="316"/>
      <c r="C49" s="308"/>
      <c r="D49" s="404" t="s">
        <v>1519</v>
      </c>
      <c r="E49" s="307" t="s">
        <v>86</v>
      </c>
      <c r="F49" s="300" t="s">
        <v>23</v>
      </c>
      <c r="G49" s="383" t="s">
        <v>1520</v>
      </c>
      <c r="H49" s="383" t="s">
        <v>1521</v>
      </c>
      <c r="I49" s="359">
        <v>143048</v>
      </c>
      <c r="J49" s="309">
        <f>-K2202/0.0833333333333333</f>
        <v>0</v>
      </c>
      <c r="K49" s="309"/>
      <c r="L49" s="310">
        <v>44328</v>
      </c>
      <c r="M49" s="310" t="s">
        <v>2044</v>
      </c>
      <c r="N49" s="311">
        <v>44561</v>
      </c>
      <c r="O49" s="312">
        <f>YEAR(N49)</f>
        <v>2021</v>
      </c>
      <c r="P49" s="312">
        <f>MONTH(N49)</f>
        <v>12</v>
      </c>
      <c r="Q49" s="313" t="str">
        <f>IF(P49&gt;9,CONCATENATE(O49,P49),CONCATENATE(O49,"0",P49))</f>
        <v>202112</v>
      </c>
      <c r="R49" s="299">
        <v>0</v>
      </c>
      <c r="S49" s="314">
        <v>0</v>
      </c>
      <c r="T49" s="314">
        <v>0</v>
      </c>
      <c r="U49" s="383"/>
      <c r="V49" s="294"/>
      <c r="W49" s="293"/>
      <c r="X49" s="294"/>
      <c r="Y4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4"/>
    </row>
    <row r="50" spans="1:100" s="8" customFormat="1" ht="38.25" customHeight="1" thickBot="1" x14ac:dyDescent="0.25">
      <c r="A50" s="307" t="s">
        <v>465</v>
      </c>
      <c r="B50" s="316"/>
      <c r="C50" s="308"/>
      <c r="D50" s="404" t="s">
        <v>1623</v>
      </c>
      <c r="E50" s="307" t="s">
        <v>75</v>
      </c>
      <c r="F50" s="300" t="s">
        <v>1624</v>
      </c>
      <c r="G50" s="383" t="s">
        <v>1625</v>
      </c>
      <c r="H50" s="383" t="s">
        <v>1626</v>
      </c>
      <c r="I50" s="359">
        <v>45090</v>
      </c>
      <c r="J50" s="309">
        <f>-K2188/0.0833333333333333</f>
        <v>0</v>
      </c>
      <c r="K50" s="309"/>
      <c r="L50" s="310">
        <v>43845</v>
      </c>
      <c r="M50" s="310">
        <v>43845</v>
      </c>
      <c r="N50" s="310">
        <v>44575</v>
      </c>
      <c r="O50" s="321">
        <f>YEAR(N50)</f>
        <v>2022</v>
      </c>
      <c r="P50" s="312">
        <f>MONTH(N50)</f>
        <v>1</v>
      </c>
      <c r="Q50" s="322" t="str">
        <f>IF(P50&gt;9,CONCATENATE(O50,P50),CONCATENATE(O50,"0",P50))</f>
        <v>202201</v>
      </c>
      <c r="R50" s="266" t="s">
        <v>212</v>
      </c>
      <c r="S50" s="314">
        <v>0</v>
      </c>
      <c r="T50" s="314">
        <v>0</v>
      </c>
      <c r="U50" s="383"/>
      <c r="V50" s="294"/>
      <c r="W50" s="293"/>
      <c r="X50" s="294"/>
      <c r="Y5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339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</row>
    <row r="51" spans="1:100" s="8" customFormat="1" ht="38.25" customHeight="1" thickBot="1" x14ac:dyDescent="0.25">
      <c r="A51" s="316" t="s">
        <v>465</v>
      </c>
      <c r="B51" s="316"/>
      <c r="C51" s="308"/>
      <c r="D51" s="404" t="s">
        <v>1560</v>
      </c>
      <c r="E51" s="316" t="s">
        <v>75</v>
      </c>
      <c r="F51" s="300" t="s">
        <v>1561</v>
      </c>
      <c r="G51" s="383" t="s">
        <v>1562</v>
      </c>
      <c r="H51" s="383" t="s">
        <v>1563</v>
      </c>
      <c r="I51" s="359">
        <v>49905</v>
      </c>
      <c r="J51" s="309">
        <f>-K2202/0.0833333333333333</f>
        <v>0</v>
      </c>
      <c r="K51" s="309"/>
      <c r="L51" s="310">
        <v>44198</v>
      </c>
      <c r="M51" s="310">
        <v>44225</v>
      </c>
      <c r="N51" s="311">
        <v>44589</v>
      </c>
      <c r="O51" s="312">
        <f>YEAR(N51)</f>
        <v>2022</v>
      </c>
      <c r="P51" s="312">
        <f>MONTH(N51)</f>
        <v>1</v>
      </c>
      <c r="Q51" s="313" t="str">
        <f>IF(P51&gt;9,CONCATENATE(O51,P51),CONCATENATE(O51,"0",P51))</f>
        <v>202201</v>
      </c>
      <c r="R51" s="299">
        <v>0</v>
      </c>
      <c r="S51" s="314">
        <v>0</v>
      </c>
      <c r="T51" s="314">
        <v>0</v>
      </c>
      <c r="U51" s="383"/>
      <c r="V51" s="294"/>
      <c r="W51" s="293"/>
      <c r="X51" s="294"/>
      <c r="Y5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4"/>
    </row>
    <row r="52" spans="1:100" s="8" customFormat="1" ht="38.25" customHeight="1" thickBot="1" x14ac:dyDescent="0.25">
      <c r="A52" s="316" t="s">
        <v>465</v>
      </c>
      <c r="B52" s="316"/>
      <c r="C52" s="308"/>
      <c r="D52" s="404" t="s">
        <v>1556</v>
      </c>
      <c r="E52" s="316" t="s">
        <v>75</v>
      </c>
      <c r="F52" s="300" t="s">
        <v>1557</v>
      </c>
      <c r="G52" s="383" t="s">
        <v>1558</v>
      </c>
      <c r="H52" s="383" t="s">
        <v>1559</v>
      </c>
      <c r="I52" s="359">
        <v>65718</v>
      </c>
      <c r="J52" s="309">
        <f>-K2204/0.0833333333333333</f>
        <v>0</v>
      </c>
      <c r="K52" s="309"/>
      <c r="L52" s="310">
        <v>44223</v>
      </c>
      <c r="M52" s="310">
        <v>44226</v>
      </c>
      <c r="N52" s="311">
        <v>44590</v>
      </c>
      <c r="O52" s="312">
        <f>YEAR(N52)</f>
        <v>2022</v>
      </c>
      <c r="P52" s="312">
        <f>MONTH(N52)</f>
        <v>1</v>
      </c>
      <c r="Q52" s="313" t="str">
        <f>IF(P52&gt;9,CONCATENATE(O52,P52),CONCATENATE(O52,"0",P52))</f>
        <v>202201</v>
      </c>
      <c r="R52" s="299">
        <v>0</v>
      </c>
      <c r="S52" s="314">
        <v>0</v>
      </c>
      <c r="T52" s="314">
        <v>0</v>
      </c>
      <c r="U52" s="383"/>
      <c r="V52" s="294"/>
      <c r="W52" s="293"/>
      <c r="X52" s="294"/>
      <c r="Y5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4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</row>
    <row r="53" spans="1:100" s="7" customFormat="1" ht="38.25" customHeight="1" thickBot="1" x14ac:dyDescent="0.25">
      <c r="A53" s="307" t="s">
        <v>465</v>
      </c>
      <c r="B53" s="316" t="s">
        <v>237</v>
      </c>
      <c r="C53" s="308" t="s">
        <v>225</v>
      </c>
      <c r="D53" s="402" t="s">
        <v>503</v>
      </c>
      <c r="E53" s="316" t="s">
        <v>75</v>
      </c>
      <c r="F53" s="300" t="s">
        <v>23</v>
      </c>
      <c r="G53" s="383" t="s">
        <v>477</v>
      </c>
      <c r="H53" s="383" t="s">
        <v>230</v>
      </c>
      <c r="I53" s="359">
        <v>360000</v>
      </c>
      <c r="J53" s="309">
        <f>-K2225/0.0833333333333333</f>
        <v>0</v>
      </c>
      <c r="K53" s="309"/>
      <c r="L53" s="310">
        <v>42802</v>
      </c>
      <c r="M53" s="310">
        <v>42802</v>
      </c>
      <c r="N53" s="311">
        <v>44627</v>
      </c>
      <c r="O53" s="312">
        <f>YEAR(N53)</f>
        <v>2022</v>
      </c>
      <c r="P53" s="312">
        <f>MONTH(N53)</f>
        <v>3</v>
      </c>
      <c r="Q53" s="313" t="str">
        <f>IF(P53&gt;9,CONCATENATE(O53,P53),CONCATENATE(O53,"0",P53))</f>
        <v>202203</v>
      </c>
      <c r="R53" s="299">
        <v>0</v>
      </c>
      <c r="S53" s="314">
        <v>0</v>
      </c>
      <c r="T53" s="314">
        <v>0</v>
      </c>
      <c r="U53" s="383"/>
      <c r="V53" s="294"/>
      <c r="W53" s="293"/>
      <c r="X53" s="294"/>
      <c r="Y5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339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</row>
    <row r="54" spans="1:100" s="7" customFormat="1" ht="38.25" customHeight="1" thickBot="1" x14ac:dyDescent="0.25">
      <c r="A54" s="307" t="s">
        <v>465</v>
      </c>
      <c r="B54" s="316"/>
      <c r="C54" s="308"/>
      <c r="D54" s="404" t="s">
        <v>1123</v>
      </c>
      <c r="E54" s="307" t="s">
        <v>75</v>
      </c>
      <c r="F54" s="300" t="s">
        <v>1124</v>
      </c>
      <c r="G54" s="383" t="s">
        <v>1125</v>
      </c>
      <c r="H54" s="383" t="s">
        <v>1126</v>
      </c>
      <c r="I54" s="359">
        <v>233561.77</v>
      </c>
      <c r="J54" s="309">
        <f>-K2200/0.0833333333333333</f>
        <v>0</v>
      </c>
      <c r="K54" s="309"/>
      <c r="L54" s="310">
        <v>44198</v>
      </c>
      <c r="M54" s="310">
        <v>44268</v>
      </c>
      <c r="N54" s="310">
        <v>44632</v>
      </c>
      <c r="O54" s="321">
        <f>YEAR(N54)</f>
        <v>2022</v>
      </c>
      <c r="P54" s="312">
        <f>MONTH(N54)</f>
        <v>3</v>
      </c>
      <c r="Q54" s="322" t="str">
        <f>IF(P54&gt;9,CONCATENATE(O54,P54),CONCATENATE(O54,"0",P54))</f>
        <v>202203</v>
      </c>
      <c r="R54" s="299">
        <v>0</v>
      </c>
      <c r="S54" s="314">
        <v>0</v>
      </c>
      <c r="T54" s="314">
        <v>0</v>
      </c>
      <c r="U54" s="383"/>
      <c r="V54" s="294"/>
      <c r="W54" s="293"/>
      <c r="X54" s="294"/>
      <c r="Y5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339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</row>
    <row r="55" spans="1:100" s="7" customFormat="1" ht="38.25" customHeight="1" thickBot="1" x14ac:dyDescent="0.25">
      <c r="A55" s="307" t="s">
        <v>465</v>
      </c>
      <c r="B55" s="307" t="s">
        <v>237</v>
      </c>
      <c r="C55" s="328" t="s">
        <v>225</v>
      </c>
      <c r="D55" s="402" t="s">
        <v>504</v>
      </c>
      <c r="E55" s="307" t="s">
        <v>75</v>
      </c>
      <c r="F55" s="268" t="s">
        <v>23</v>
      </c>
      <c r="G55" s="384" t="s">
        <v>482</v>
      </c>
      <c r="H55" s="384" t="s">
        <v>67</v>
      </c>
      <c r="I55" s="361">
        <v>225300</v>
      </c>
      <c r="J55" s="269">
        <f>-K2226/0.0833333333333333</f>
        <v>0</v>
      </c>
      <c r="K55" s="269"/>
      <c r="L55" s="270">
        <v>42816</v>
      </c>
      <c r="M55" s="270">
        <v>42816</v>
      </c>
      <c r="N55" s="271">
        <v>44641</v>
      </c>
      <c r="O55" s="283">
        <f>YEAR(N55)</f>
        <v>2022</v>
      </c>
      <c r="P55" s="283">
        <f>MONTH(N55)</f>
        <v>3</v>
      </c>
      <c r="Q55" s="277" t="str">
        <f>IF(P55&gt;9,CONCATENATE(O55,P55),CONCATENATE(O55,"0",P55))</f>
        <v>202203</v>
      </c>
      <c r="R55" s="266">
        <v>0</v>
      </c>
      <c r="S55" s="272">
        <v>0</v>
      </c>
      <c r="T55" s="272">
        <v>0</v>
      </c>
      <c r="U55" s="384"/>
      <c r="V55" s="303"/>
      <c r="W55" s="301"/>
      <c r="X55" s="303"/>
      <c r="Y5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294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</row>
    <row r="56" spans="1:100" s="7" customFormat="1" ht="38.25" customHeight="1" thickBot="1" x14ac:dyDescent="0.25">
      <c r="A56" s="316" t="s">
        <v>465</v>
      </c>
      <c r="B56" s="316"/>
      <c r="C56" s="308"/>
      <c r="D56" s="404" t="s">
        <v>1145</v>
      </c>
      <c r="E56" s="316" t="s">
        <v>76</v>
      </c>
      <c r="F56" s="300" t="s">
        <v>1146</v>
      </c>
      <c r="G56" s="383" t="s">
        <v>1147</v>
      </c>
      <c r="H56" s="393" t="s">
        <v>1148</v>
      </c>
      <c r="I56" s="359">
        <v>1300000</v>
      </c>
      <c r="J56" s="309">
        <f>-K2106/0.0833333333333333</f>
        <v>0</v>
      </c>
      <c r="K56" s="309"/>
      <c r="L56" s="310">
        <v>44076</v>
      </c>
      <c r="M56" s="310">
        <v>43545</v>
      </c>
      <c r="N56" s="311">
        <v>44646</v>
      </c>
      <c r="O56" s="312">
        <f>YEAR(N56)</f>
        <v>2022</v>
      </c>
      <c r="P56" s="312">
        <f>MONTH(N56)</f>
        <v>3</v>
      </c>
      <c r="Q56" s="313" t="str">
        <f>IF(P56&gt;9,CONCATENATE(O56,P56),CONCATENATE(O56,"0",P56))</f>
        <v>202203</v>
      </c>
      <c r="R56" s="299">
        <v>0</v>
      </c>
      <c r="S56" s="314">
        <v>0.16</v>
      </c>
      <c r="T56" s="314">
        <v>0.05</v>
      </c>
      <c r="U56" s="383"/>
      <c r="V56" s="294"/>
      <c r="W56" s="293"/>
      <c r="X56" s="294"/>
      <c r="Y5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339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3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s="7" customFormat="1" ht="38.25" customHeight="1" thickBot="1" x14ac:dyDescent="0.25">
      <c r="A57" s="316" t="s">
        <v>465</v>
      </c>
      <c r="B57" s="316"/>
      <c r="C57" s="308"/>
      <c r="D57" s="404" t="s">
        <v>1179</v>
      </c>
      <c r="E57" s="316" t="s">
        <v>76</v>
      </c>
      <c r="F57" s="300" t="s">
        <v>1178</v>
      </c>
      <c r="G57" s="383" t="s">
        <v>1180</v>
      </c>
      <c r="H57" s="383" t="s">
        <v>1181</v>
      </c>
      <c r="I57" s="359">
        <v>1300000</v>
      </c>
      <c r="J57" s="309">
        <f>-K2175/0.0833333333333333</f>
        <v>0</v>
      </c>
      <c r="K57" s="309"/>
      <c r="L57" s="310">
        <v>44090</v>
      </c>
      <c r="M57" s="310">
        <v>43553</v>
      </c>
      <c r="N57" s="310">
        <v>44648</v>
      </c>
      <c r="O57" s="321">
        <f>YEAR(N57)</f>
        <v>2022</v>
      </c>
      <c r="P57" s="312">
        <f>MONTH(N57)</f>
        <v>3</v>
      </c>
      <c r="Q57" s="322" t="str">
        <f>IF(P57&gt;9,CONCATENATE(O57,P57),CONCATENATE(O57,"0",P57))</f>
        <v>202203</v>
      </c>
      <c r="R57" s="299">
        <v>0</v>
      </c>
      <c r="S57" s="314">
        <v>0.37</v>
      </c>
      <c r="T57" s="314">
        <v>0.12</v>
      </c>
      <c r="U57" s="383"/>
      <c r="V57" s="294"/>
      <c r="W57" s="293"/>
      <c r="X57" s="294"/>
      <c r="Y5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39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3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s="329" customFormat="1" ht="38.25" customHeight="1" x14ac:dyDescent="0.2">
      <c r="A58" s="307" t="s">
        <v>465</v>
      </c>
      <c r="B58" s="316"/>
      <c r="C58" s="308"/>
      <c r="D58" s="316" t="s">
        <v>1634</v>
      </c>
      <c r="E58" s="307" t="s">
        <v>86</v>
      </c>
      <c r="F58" s="300" t="s">
        <v>23</v>
      </c>
      <c r="G58" s="383" t="s">
        <v>1635</v>
      </c>
      <c r="H58" s="383" t="s">
        <v>1636</v>
      </c>
      <c r="I58" s="359">
        <v>78000</v>
      </c>
      <c r="J58" s="309">
        <f>-K2208/0.0833333333333333</f>
        <v>0</v>
      </c>
      <c r="K58" s="309"/>
      <c r="L58" s="310">
        <v>44293</v>
      </c>
      <c r="M58" s="310">
        <v>44287</v>
      </c>
      <c r="N58" s="310">
        <v>44651</v>
      </c>
      <c r="O58" s="321">
        <f>YEAR(N58)</f>
        <v>2022</v>
      </c>
      <c r="P58" s="312">
        <f>MONTH(N58)</f>
        <v>3</v>
      </c>
      <c r="Q58" s="322" t="str">
        <f>IF(P58&gt;9,CONCATENATE(O58,P58),CONCATENATE(O58,"0",P58))</f>
        <v>202203</v>
      </c>
      <c r="R58" s="299">
        <v>0</v>
      </c>
      <c r="S58" s="314">
        <v>0</v>
      </c>
      <c r="T58" s="314">
        <v>0</v>
      </c>
      <c r="U58" s="383"/>
      <c r="V58" s="294"/>
      <c r="W58" s="293"/>
      <c r="X58" s="294"/>
      <c r="Y5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339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345"/>
      <c r="AT58" s="345"/>
      <c r="AU58" s="345"/>
      <c r="AV58" s="345"/>
      <c r="AW58" s="345"/>
      <c r="AX58" s="345"/>
      <c r="AY58" s="345"/>
      <c r="AZ58" s="345"/>
    </row>
    <row r="59" spans="1:100" s="329" customFormat="1" ht="38.25" customHeight="1" x14ac:dyDescent="0.2">
      <c r="A59" s="307" t="s">
        <v>465</v>
      </c>
      <c r="B59" s="316"/>
      <c r="C59" s="308"/>
      <c r="D59" s="317" t="s">
        <v>1709</v>
      </c>
      <c r="E59" s="317" t="s">
        <v>74</v>
      </c>
      <c r="F59" s="305" t="s">
        <v>23</v>
      </c>
      <c r="G59" s="387" t="s">
        <v>1710</v>
      </c>
      <c r="H59" s="387" t="s">
        <v>1711</v>
      </c>
      <c r="I59" s="363">
        <v>100000</v>
      </c>
      <c r="J59" s="323">
        <f>-K2214/0.0833333333333333</f>
        <v>0</v>
      </c>
      <c r="K59" s="323"/>
      <c r="L59" s="265">
        <v>43958</v>
      </c>
      <c r="M59" s="306">
        <v>43936</v>
      </c>
      <c r="N59" s="306">
        <v>44665</v>
      </c>
      <c r="O59" s="324">
        <f>YEAR(N59)</f>
        <v>2022</v>
      </c>
      <c r="P59" s="312">
        <f>MONTH(N59)</f>
        <v>4</v>
      </c>
      <c r="Q59" s="325" t="str">
        <f>IF(P59&gt;9,CONCATENATE(O59,P59),CONCATENATE(O59,"0",P59))</f>
        <v>202204</v>
      </c>
      <c r="R59" s="299">
        <v>0</v>
      </c>
      <c r="S59" s="326">
        <v>0</v>
      </c>
      <c r="T59" s="326">
        <v>0</v>
      </c>
      <c r="U59" s="383"/>
      <c r="V59" s="294"/>
      <c r="W59" s="293"/>
      <c r="X59" s="339"/>
      <c r="Y5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4"/>
      <c r="AS59" s="345"/>
      <c r="AT59" s="345"/>
      <c r="AU59" s="345"/>
      <c r="AV59" s="345"/>
      <c r="AW59" s="345"/>
      <c r="AX59" s="345"/>
      <c r="AY59" s="345"/>
      <c r="AZ59" s="345"/>
    </row>
    <row r="60" spans="1:100" s="329" customFormat="1" ht="38.25" customHeight="1" x14ac:dyDescent="0.2">
      <c r="A60" s="316" t="s">
        <v>465</v>
      </c>
      <c r="B60" s="316" t="s">
        <v>237</v>
      </c>
      <c r="C60" s="308" t="s">
        <v>225</v>
      </c>
      <c r="D60" s="315" t="s">
        <v>624</v>
      </c>
      <c r="E60" s="316" t="s">
        <v>86</v>
      </c>
      <c r="F60" s="300" t="s">
        <v>891</v>
      </c>
      <c r="G60" s="383" t="s">
        <v>1291</v>
      </c>
      <c r="H60" s="393" t="s">
        <v>553</v>
      </c>
      <c r="I60" s="359">
        <v>2500000</v>
      </c>
      <c r="J60" s="310">
        <v>42760</v>
      </c>
      <c r="K60" s="310">
        <v>42782</v>
      </c>
      <c r="L60" s="311">
        <v>44335</v>
      </c>
      <c r="M60" s="311">
        <v>44304</v>
      </c>
      <c r="N60" s="271">
        <v>44668</v>
      </c>
      <c r="O60" s="283">
        <f>YEAR(N60)</f>
        <v>2022</v>
      </c>
      <c r="P60" s="283">
        <f>MONTH(N60)</f>
        <v>4</v>
      </c>
      <c r="Q60" s="277" t="str">
        <f>IF(P60&gt;9,CONCATENATE(O60,P60),CONCATENATE(O60,"0",P60))</f>
        <v>202204</v>
      </c>
      <c r="R60" s="299">
        <v>0</v>
      </c>
      <c r="S60" s="314">
        <v>0.01</v>
      </c>
      <c r="T60" s="314">
        <v>0.01</v>
      </c>
      <c r="U60" s="385"/>
      <c r="V60" s="303"/>
      <c r="W60" s="301"/>
      <c r="X60" s="303"/>
      <c r="Y6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3"/>
      <c r="AS60" s="345"/>
      <c r="AT60" s="345"/>
      <c r="AU60" s="345"/>
      <c r="AV60" s="345"/>
      <c r="AW60" s="345"/>
      <c r="AX60" s="345"/>
      <c r="AY60" s="345"/>
      <c r="AZ60" s="345"/>
    </row>
    <row r="61" spans="1:100" s="329" customFormat="1" ht="38.25" customHeight="1" x14ac:dyDescent="0.2">
      <c r="A61" s="316" t="s">
        <v>465</v>
      </c>
      <c r="B61" s="316"/>
      <c r="C61" s="308"/>
      <c r="D61" s="316" t="s">
        <v>1190</v>
      </c>
      <c r="E61" s="316" t="s">
        <v>74</v>
      </c>
      <c r="F61" s="300" t="s">
        <v>23</v>
      </c>
      <c r="G61" s="383" t="s">
        <v>1191</v>
      </c>
      <c r="H61" s="383" t="s">
        <v>1192</v>
      </c>
      <c r="I61" s="359">
        <v>50000</v>
      </c>
      <c r="J61" s="309">
        <f>-K2197/0.0833333333333333</f>
        <v>0</v>
      </c>
      <c r="K61" s="309"/>
      <c r="L61" s="310">
        <v>43593</v>
      </c>
      <c r="M61" s="310">
        <v>43586</v>
      </c>
      <c r="N61" s="310">
        <v>44671</v>
      </c>
      <c r="O61" s="321">
        <f>YEAR(N61)</f>
        <v>2022</v>
      </c>
      <c r="P61" s="312">
        <f>MONTH(N61)</f>
        <v>4</v>
      </c>
      <c r="Q61" s="322" t="str">
        <f>IF(P61&gt;9,CONCATENATE(O61,P61),CONCATENATE(O61,"0",P61))</f>
        <v>202204</v>
      </c>
      <c r="R61" s="299">
        <v>0</v>
      </c>
      <c r="S61" s="314">
        <v>0</v>
      </c>
      <c r="T61" s="314">
        <v>0</v>
      </c>
      <c r="U61" s="383"/>
      <c r="V61" s="294"/>
      <c r="W61" s="293"/>
      <c r="X61" s="294"/>
      <c r="Y6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339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3"/>
      <c r="AS61" s="345"/>
      <c r="AT61" s="345"/>
      <c r="AU61" s="345"/>
      <c r="AV61" s="345"/>
      <c r="AW61" s="345"/>
      <c r="AX61" s="345"/>
      <c r="AY61" s="345"/>
      <c r="AZ61" s="345"/>
    </row>
    <row r="62" spans="1:100" s="329" customFormat="1" ht="38.25" customHeight="1" thickBot="1" x14ac:dyDescent="0.25">
      <c r="A62" s="307" t="s">
        <v>465</v>
      </c>
      <c r="B62" s="316"/>
      <c r="C62" s="308"/>
      <c r="D62" s="404" t="s">
        <v>1848</v>
      </c>
      <c r="E62" s="316" t="s">
        <v>77</v>
      </c>
      <c r="F62" s="300" t="s">
        <v>19</v>
      </c>
      <c r="G62" s="383" t="s">
        <v>1832</v>
      </c>
      <c r="H62" s="383" t="s">
        <v>1833</v>
      </c>
      <c r="I62" s="359">
        <v>400000</v>
      </c>
      <c r="J62" s="309">
        <f>-K2244/0.0833333333333333</f>
        <v>0</v>
      </c>
      <c r="K62" s="309"/>
      <c r="L62" s="310">
        <v>44293</v>
      </c>
      <c r="M62" s="310">
        <v>44310</v>
      </c>
      <c r="N62" s="311">
        <v>44674</v>
      </c>
      <c r="O62" s="312">
        <f>YEAR(N62)</f>
        <v>2022</v>
      </c>
      <c r="P62" s="312">
        <f>MONTH(N62)</f>
        <v>4</v>
      </c>
      <c r="Q62" s="313" t="str">
        <f>IF(P62&gt;9,CONCATENATE(O62,P62),CONCATENATE(O62,"0",P62))</f>
        <v>202204</v>
      </c>
      <c r="R62" s="299" t="s">
        <v>554</v>
      </c>
      <c r="S62" s="314">
        <v>0</v>
      </c>
      <c r="T62" s="314">
        <v>0</v>
      </c>
      <c r="U62" s="383"/>
      <c r="V62" s="294"/>
      <c r="W62" s="293"/>
      <c r="X62" s="294"/>
      <c r="Y6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39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4"/>
      <c r="AS62" s="345"/>
      <c r="AT62" s="345"/>
      <c r="AU62" s="345"/>
      <c r="AV62" s="345"/>
      <c r="AW62" s="345"/>
      <c r="AX62" s="345"/>
      <c r="AY62" s="345"/>
      <c r="AZ62" s="345"/>
    </row>
    <row r="63" spans="1:100" s="329" customFormat="1" ht="38.25" customHeight="1" thickBot="1" x14ac:dyDescent="0.25">
      <c r="A63" s="307" t="s">
        <v>465</v>
      </c>
      <c r="B63" s="307"/>
      <c r="C63" s="328"/>
      <c r="D63" s="402" t="s">
        <v>1733</v>
      </c>
      <c r="E63" s="307" t="s">
        <v>75</v>
      </c>
      <c r="F63" s="268" t="s">
        <v>23</v>
      </c>
      <c r="G63" s="384" t="s">
        <v>1734</v>
      </c>
      <c r="H63" s="384" t="s">
        <v>1735</v>
      </c>
      <c r="I63" s="361">
        <v>188680.98</v>
      </c>
      <c r="J63" s="269">
        <f>-K2246/0.0833333333333333</f>
        <v>0</v>
      </c>
      <c r="K63" s="269"/>
      <c r="L63" s="270">
        <v>44321</v>
      </c>
      <c r="M63" s="270">
        <v>44329</v>
      </c>
      <c r="N63" s="271">
        <v>44693</v>
      </c>
      <c r="O63" s="283">
        <f>YEAR(N63)</f>
        <v>2022</v>
      </c>
      <c r="P63" s="283">
        <f>MONTH(N63)</f>
        <v>5</v>
      </c>
      <c r="Q63" s="277" t="str">
        <f>IF(P63&gt;9,CONCATENATE(O63,P63),CONCATENATE(O63,"0",P63))</f>
        <v>202205</v>
      </c>
      <c r="R63" s="299" t="s">
        <v>554</v>
      </c>
      <c r="S63" s="272">
        <v>0</v>
      </c>
      <c r="T63" s="272">
        <v>0</v>
      </c>
      <c r="U63" s="384"/>
      <c r="V63" s="303"/>
      <c r="W63" s="301"/>
      <c r="X63" s="303"/>
      <c r="Y6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320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3"/>
      <c r="AS63" s="345"/>
      <c r="AT63" s="345"/>
      <c r="AU63" s="345"/>
      <c r="AV63" s="345"/>
      <c r="AW63" s="345"/>
      <c r="AX63" s="345"/>
      <c r="AY63" s="345"/>
      <c r="AZ63" s="345"/>
    </row>
    <row r="64" spans="1:100" s="329" customFormat="1" ht="38.25" customHeight="1" thickBot="1" x14ac:dyDescent="0.25">
      <c r="A64" s="307" t="s">
        <v>465</v>
      </c>
      <c r="B64" s="307"/>
      <c r="C64" s="328"/>
      <c r="D64" s="402" t="s">
        <v>1834</v>
      </c>
      <c r="E64" s="307" t="s">
        <v>77</v>
      </c>
      <c r="F64" s="268" t="s">
        <v>23</v>
      </c>
      <c r="G64" s="384" t="s">
        <v>1835</v>
      </c>
      <c r="H64" s="384" t="s">
        <v>1836</v>
      </c>
      <c r="I64" s="361">
        <v>338802.78</v>
      </c>
      <c r="J64" s="269">
        <f>-K2245/0.0833333333333333</f>
        <v>0</v>
      </c>
      <c r="K64" s="269"/>
      <c r="L64" s="270">
        <v>44160</v>
      </c>
      <c r="M64" s="270">
        <v>43983</v>
      </c>
      <c r="N64" s="271">
        <v>44712</v>
      </c>
      <c r="O64" s="283">
        <f>YEAR(N64)</f>
        <v>2022</v>
      </c>
      <c r="P64" s="283">
        <f>MONTH(N64)</f>
        <v>5</v>
      </c>
      <c r="Q64" s="277" t="str">
        <f>IF(P64&gt;9,CONCATENATE(O64,P64),CONCATENATE(O64,"0",P64))</f>
        <v>202205</v>
      </c>
      <c r="R64" s="299" t="s">
        <v>120</v>
      </c>
      <c r="S64" s="272">
        <v>0</v>
      </c>
      <c r="T64" s="272">
        <v>0</v>
      </c>
      <c r="U64" s="384"/>
      <c r="V64" s="303"/>
      <c r="W64" s="301"/>
      <c r="X64" s="303"/>
      <c r="Y6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320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3"/>
      <c r="AS64" s="345"/>
      <c r="AT64" s="345"/>
      <c r="AU64" s="345"/>
      <c r="AV64" s="345"/>
      <c r="AW64" s="345"/>
      <c r="AX64" s="345"/>
      <c r="AY64" s="345"/>
      <c r="AZ64" s="345"/>
    </row>
    <row r="65" spans="1:100" s="329" customFormat="1" ht="38.25" customHeight="1" thickBot="1" x14ac:dyDescent="0.25">
      <c r="A65" s="307" t="s">
        <v>465</v>
      </c>
      <c r="B65" s="316"/>
      <c r="C65" s="308"/>
      <c r="D65" s="404" t="s">
        <v>1725</v>
      </c>
      <c r="E65" s="316" t="s">
        <v>972</v>
      </c>
      <c r="F65" s="300" t="s">
        <v>1726</v>
      </c>
      <c r="G65" s="383" t="s">
        <v>1727</v>
      </c>
      <c r="H65" s="383" t="s">
        <v>1728</v>
      </c>
      <c r="I65" s="359">
        <v>43850</v>
      </c>
      <c r="J65" s="309">
        <f>-K2231/0.0833333333333333</f>
        <v>0</v>
      </c>
      <c r="K65" s="309"/>
      <c r="L65" s="310">
        <v>43992</v>
      </c>
      <c r="M65" s="310">
        <v>43985</v>
      </c>
      <c r="N65" s="310">
        <v>44714</v>
      </c>
      <c r="O65" s="321">
        <f>YEAR(N65)</f>
        <v>2022</v>
      </c>
      <c r="P65" s="312">
        <f>MONTH(N65)</f>
        <v>6</v>
      </c>
      <c r="Q65" s="322" t="str">
        <f>IF(P65&gt;9,CONCATENATE(O65,P65),CONCATENATE(O65,"0",P65))</f>
        <v>202206</v>
      </c>
      <c r="R65" s="299" t="s">
        <v>109</v>
      </c>
      <c r="S65" s="314">
        <v>0</v>
      </c>
      <c r="T65" s="314">
        <v>0</v>
      </c>
      <c r="U65" s="383"/>
      <c r="V65" s="294"/>
      <c r="W65" s="293"/>
      <c r="X65" s="294"/>
      <c r="Y6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339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345"/>
      <c r="AT65" s="345"/>
      <c r="AU65" s="345"/>
      <c r="AV65" s="345"/>
      <c r="AW65" s="345"/>
      <c r="AX65" s="345"/>
      <c r="AY65" s="345"/>
      <c r="AZ65" s="345"/>
    </row>
    <row r="66" spans="1:100" s="329" customFormat="1" ht="38.25" customHeight="1" thickBot="1" x14ac:dyDescent="0.25">
      <c r="A66" s="307" t="s">
        <v>465</v>
      </c>
      <c r="B66" s="316"/>
      <c r="C66" s="308"/>
      <c r="D66" s="404" t="s">
        <v>1849</v>
      </c>
      <c r="E66" s="307" t="s">
        <v>75</v>
      </c>
      <c r="F66" s="300" t="s">
        <v>1767</v>
      </c>
      <c r="G66" s="383" t="s">
        <v>1768</v>
      </c>
      <c r="H66" s="383" t="s">
        <v>1424</v>
      </c>
      <c r="I66" s="359">
        <v>37174</v>
      </c>
      <c r="J66" s="309">
        <f>-K2245/0.0833333333333333</f>
        <v>0</v>
      </c>
      <c r="K66" s="309"/>
      <c r="L66" s="310">
        <v>44041</v>
      </c>
      <c r="M66" s="310">
        <v>44041</v>
      </c>
      <c r="N66" s="311">
        <v>44770</v>
      </c>
      <c r="O66" s="312">
        <f>YEAR(N66)</f>
        <v>2022</v>
      </c>
      <c r="P66" s="312">
        <f>MONTH(N66)</f>
        <v>7</v>
      </c>
      <c r="Q66" s="313" t="str">
        <f>IF(P66&gt;9,CONCATENATE(O66,P66),CONCATENATE(O66,"0",P66))</f>
        <v>202207</v>
      </c>
      <c r="R66" s="299" t="s">
        <v>1765</v>
      </c>
      <c r="S66" s="314">
        <v>0</v>
      </c>
      <c r="T66" s="314">
        <v>0</v>
      </c>
      <c r="U66" s="383"/>
      <c r="V66" s="294"/>
      <c r="W66" s="293"/>
      <c r="X66" s="294"/>
      <c r="Y6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39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4"/>
      <c r="AS66" s="345"/>
      <c r="AT66" s="345"/>
      <c r="AU66" s="345"/>
      <c r="AV66" s="345"/>
      <c r="AW66" s="345"/>
      <c r="AX66" s="345"/>
      <c r="AY66" s="345"/>
      <c r="AZ66" s="345"/>
    </row>
    <row r="67" spans="1:100" s="329" customFormat="1" ht="38.25" customHeight="1" thickBot="1" x14ac:dyDescent="0.25">
      <c r="A67" s="307" t="s">
        <v>465</v>
      </c>
      <c r="B67" s="373" t="s">
        <v>237</v>
      </c>
      <c r="C67" s="316" t="s">
        <v>225</v>
      </c>
      <c r="D67" s="404" t="s">
        <v>359</v>
      </c>
      <c r="E67" s="373" t="s">
        <v>89</v>
      </c>
      <c r="F67" s="300" t="s">
        <v>324</v>
      </c>
      <c r="G67" s="389" t="s">
        <v>348</v>
      </c>
      <c r="H67" s="389" t="s">
        <v>460</v>
      </c>
      <c r="I67" s="358">
        <v>2225000</v>
      </c>
      <c r="J67" s="254">
        <f>-K2170/0.0833333333333333</f>
        <v>0</v>
      </c>
      <c r="K67" s="254"/>
      <c r="L67" s="251">
        <v>43992</v>
      </c>
      <c r="M67" s="251">
        <v>44054</v>
      </c>
      <c r="N67" s="252">
        <v>44783</v>
      </c>
      <c r="O67" s="275">
        <f>YEAR(N67)</f>
        <v>2022</v>
      </c>
      <c r="P67" s="275">
        <f>MONTH(N67)</f>
        <v>8</v>
      </c>
      <c r="Q67" s="276" t="str">
        <f>IF(P67&gt;9,CONCATENATE(O67,P67),CONCATENATE(O67,"0",P67))</f>
        <v>202208</v>
      </c>
      <c r="R67" s="299">
        <v>0</v>
      </c>
      <c r="S67" s="243">
        <v>0</v>
      </c>
      <c r="T67" s="243">
        <v>0</v>
      </c>
      <c r="U67" s="400"/>
      <c r="V67" s="289"/>
      <c r="W67" s="291"/>
      <c r="X67" s="289"/>
      <c r="Y6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339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4"/>
      <c r="AS67" s="345"/>
      <c r="AT67" s="345"/>
      <c r="AU67" s="345"/>
      <c r="AV67" s="345"/>
      <c r="AW67" s="345"/>
      <c r="AX67" s="345"/>
      <c r="AY67" s="345"/>
      <c r="AZ67" s="345"/>
    </row>
    <row r="68" spans="1:100" s="329" customFormat="1" ht="38.25" customHeight="1" thickBot="1" x14ac:dyDescent="0.25">
      <c r="A68" s="307" t="s">
        <v>465</v>
      </c>
      <c r="B68" s="316"/>
      <c r="C68" s="308"/>
      <c r="D68" s="404" t="s">
        <v>1417</v>
      </c>
      <c r="E68" s="307" t="s">
        <v>75</v>
      </c>
      <c r="F68" s="300" t="s">
        <v>23</v>
      </c>
      <c r="G68" s="383" t="s">
        <v>1418</v>
      </c>
      <c r="H68" s="383" t="s">
        <v>1419</v>
      </c>
      <c r="I68" s="359">
        <v>2273540.21</v>
      </c>
      <c r="J68" s="309">
        <f>-K2213/0.0833333333333333</f>
        <v>0</v>
      </c>
      <c r="K68" s="309"/>
      <c r="L68" s="310">
        <v>44041</v>
      </c>
      <c r="M68" s="310">
        <v>44060</v>
      </c>
      <c r="N68" s="310">
        <v>44789</v>
      </c>
      <c r="O68" s="321">
        <f>YEAR(N68)</f>
        <v>2022</v>
      </c>
      <c r="P68" s="312">
        <f>MONTH(N68)</f>
        <v>8</v>
      </c>
      <c r="Q68" s="322" t="str">
        <f>IF(P68&gt;9,CONCATENATE(O68,P68),CONCATENATE(O68,"0",P68))</f>
        <v>202208</v>
      </c>
      <c r="R68" s="299" t="s">
        <v>554</v>
      </c>
      <c r="S68" s="314">
        <v>0</v>
      </c>
      <c r="T68" s="314">
        <v>0</v>
      </c>
      <c r="U68" s="383"/>
      <c r="V68" s="294"/>
      <c r="W68" s="293"/>
      <c r="X68" s="294"/>
      <c r="Y6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39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345"/>
      <c r="AT68" s="345"/>
      <c r="AU68" s="345"/>
      <c r="AV68" s="345"/>
      <c r="AW68" s="345"/>
      <c r="AX68" s="345"/>
      <c r="AY68" s="345"/>
      <c r="AZ68" s="345"/>
    </row>
    <row r="69" spans="1:100" s="329" customFormat="1" ht="38.25" customHeight="1" thickBot="1" x14ac:dyDescent="0.25">
      <c r="A69" s="317" t="s">
        <v>465</v>
      </c>
      <c r="B69" s="317"/>
      <c r="C69" s="308"/>
      <c r="D69" s="410" t="s">
        <v>1749</v>
      </c>
      <c r="E69" s="317" t="s">
        <v>108</v>
      </c>
      <c r="F69" s="305" t="s">
        <v>19</v>
      </c>
      <c r="G69" s="387" t="s">
        <v>1750</v>
      </c>
      <c r="H69" s="387" t="s">
        <v>1449</v>
      </c>
      <c r="I69" s="363">
        <v>45035.05</v>
      </c>
      <c r="J69" s="323">
        <f>-K2227/0.0833333333333333</f>
        <v>0</v>
      </c>
      <c r="K69" s="323"/>
      <c r="L69" s="306">
        <v>44076</v>
      </c>
      <c r="M69" s="306">
        <v>44076</v>
      </c>
      <c r="N69" s="306">
        <v>44805</v>
      </c>
      <c r="O69" s="324">
        <f>YEAR(N69)</f>
        <v>2022</v>
      </c>
      <c r="P69" s="312">
        <f>MONTH(N69)</f>
        <v>9</v>
      </c>
      <c r="Q69" s="325" t="str">
        <f>IF(P69&gt;9,CONCATENATE(O69,P69),CONCATENATE(O69,"0",P69))</f>
        <v>202209</v>
      </c>
      <c r="R69" s="299">
        <v>0</v>
      </c>
      <c r="S69" s="326">
        <v>0</v>
      </c>
      <c r="T69" s="326">
        <v>0</v>
      </c>
      <c r="U69" s="419"/>
      <c r="V69" s="294"/>
      <c r="W69" s="293"/>
      <c r="X69" s="294"/>
      <c r="Y6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339"/>
      <c r="AA69" s="293"/>
      <c r="AB69" s="293"/>
      <c r="AC69" s="293"/>
      <c r="AD69" s="293"/>
      <c r="AE69" s="293"/>
      <c r="AF69" s="293"/>
      <c r="AG69" s="293"/>
      <c r="AH69" s="293"/>
      <c r="AI69" s="293"/>
      <c r="AJ69" s="293"/>
      <c r="AK69" s="293"/>
      <c r="AL69" s="293"/>
      <c r="AM69" s="293"/>
      <c r="AN69" s="293"/>
      <c r="AO69" s="293"/>
      <c r="AP69" s="293"/>
      <c r="AQ69" s="293"/>
      <c r="AR69" s="293"/>
      <c r="AS69" s="345"/>
      <c r="AT69" s="345"/>
      <c r="AU69" s="345"/>
      <c r="AV69" s="345"/>
      <c r="AW69" s="345"/>
      <c r="AX69" s="345"/>
      <c r="AY69" s="345"/>
      <c r="AZ69" s="345"/>
    </row>
    <row r="70" spans="1:100" s="329" customFormat="1" ht="38.25" customHeight="1" thickBot="1" x14ac:dyDescent="0.25">
      <c r="A70" s="307" t="s">
        <v>465</v>
      </c>
      <c r="B70" s="316"/>
      <c r="C70" s="308"/>
      <c r="D70" s="404" t="s">
        <v>1446</v>
      </c>
      <c r="E70" s="307" t="s">
        <v>75</v>
      </c>
      <c r="F70" s="300" t="s">
        <v>23</v>
      </c>
      <c r="G70" s="383" t="s">
        <v>1447</v>
      </c>
      <c r="H70" s="383" t="s">
        <v>1448</v>
      </c>
      <c r="I70" s="359">
        <v>34194.9</v>
      </c>
      <c r="J70" s="309">
        <f>-K2227/0.0833333333333333</f>
        <v>0</v>
      </c>
      <c r="K70" s="309"/>
      <c r="L70" s="310">
        <v>43761</v>
      </c>
      <c r="M70" s="310">
        <v>43740</v>
      </c>
      <c r="N70" s="310">
        <v>44835</v>
      </c>
      <c r="O70" s="321">
        <f>YEAR(N70)</f>
        <v>2022</v>
      </c>
      <c r="P70" s="312">
        <f>MONTH(N70)</f>
        <v>10</v>
      </c>
      <c r="Q70" s="322" t="str">
        <f>IF(P70&gt;9,CONCATENATE(O70,P70),CONCATENATE(O70,"0",P70))</f>
        <v>202210</v>
      </c>
      <c r="R70" s="299">
        <v>0</v>
      </c>
      <c r="S70" s="314">
        <v>0</v>
      </c>
      <c r="T70" s="314">
        <v>0</v>
      </c>
      <c r="U70" s="419"/>
      <c r="V70" s="294"/>
      <c r="W70" s="293"/>
      <c r="X70" s="294"/>
      <c r="Y7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39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345"/>
      <c r="AT70" s="345"/>
      <c r="AU70" s="345"/>
      <c r="AV70" s="345"/>
      <c r="AW70" s="345"/>
      <c r="AX70" s="345"/>
      <c r="AY70" s="345"/>
      <c r="AZ70" s="345"/>
    </row>
    <row r="71" spans="1:100" s="329" customFormat="1" ht="38.25" customHeight="1" thickBot="1" x14ac:dyDescent="0.25">
      <c r="A71" s="307" t="s">
        <v>465</v>
      </c>
      <c r="B71" s="316"/>
      <c r="C71" s="308"/>
      <c r="D71" s="404" t="s">
        <v>1426</v>
      </c>
      <c r="E71" s="307" t="s">
        <v>75</v>
      </c>
      <c r="F71" s="300" t="s">
        <v>23</v>
      </c>
      <c r="G71" s="383" t="s">
        <v>1427</v>
      </c>
      <c r="H71" s="383" t="s">
        <v>1428</v>
      </c>
      <c r="I71" s="359">
        <v>122750</v>
      </c>
      <c r="J71" s="309">
        <f>-K2228/0.0833333333333333</f>
        <v>0</v>
      </c>
      <c r="K71" s="309"/>
      <c r="L71" s="310">
        <v>43754</v>
      </c>
      <c r="M71" s="310">
        <v>43754</v>
      </c>
      <c r="N71" s="310">
        <v>44849</v>
      </c>
      <c r="O71" s="321">
        <f>YEAR(N71)</f>
        <v>2022</v>
      </c>
      <c r="P71" s="312">
        <f>MONTH(N71)</f>
        <v>10</v>
      </c>
      <c r="Q71" s="322" t="str">
        <f>IF(P71&gt;9,CONCATENATE(O71,P71),CONCATENATE(O71,"0",P71))</f>
        <v>202210</v>
      </c>
      <c r="R71" s="299">
        <v>0</v>
      </c>
      <c r="S71" s="314">
        <v>0</v>
      </c>
      <c r="T71" s="314">
        <v>0</v>
      </c>
      <c r="U71" s="419"/>
      <c r="V71" s="294"/>
      <c r="W71" s="293"/>
      <c r="X71" s="294"/>
      <c r="Y7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39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345"/>
      <c r="AT71" s="345"/>
      <c r="AU71" s="345"/>
      <c r="AV71" s="345"/>
      <c r="AW71" s="345"/>
      <c r="AX71" s="345"/>
      <c r="AY71" s="345"/>
      <c r="AZ71" s="345"/>
    </row>
    <row r="72" spans="1:100" s="7" customFormat="1" ht="38.25" customHeight="1" thickBot="1" x14ac:dyDescent="0.25">
      <c r="A72" s="316" t="s">
        <v>465</v>
      </c>
      <c r="B72" s="373" t="s">
        <v>237</v>
      </c>
      <c r="C72" s="316" t="s">
        <v>225</v>
      </c>
      <c r="D72" s="404" t="s">
        <v>580</v>
      </c>
      <c r="E72" s="373" t="s">
        <v>75</v>
      </c>
      <c r="F72" s="300" t="s">
        <v>539</v>
      </c>
      <c r="G72" s="388" t="s">
        <v>540</v>
      </c>
      <c r="H72" s="392" t="s">
        <v>541</v>
      </c>
      <c r="I72" s="358">
        <v>2050851.7</v>
      </c>
      <c r="J72" s="251">
        <v>42186</v>
      </c>
      <c r="K72" s="251">
        <v>42231</v>
      </c>
      <c r="L72" s="252">
        <v>44279</v>
      </c>
      <c r="M72" s="310">
        <v>44136</v>
      </c>
      <c r="N72" s="311">
        <v>44865</v>
      </c>
      <c r="O72" s="312">
        <f>YEAR(N72)</f>
        <v>2022</v>
      </c>
      <c r="P72" s="312">
        <f>MONTH(N72)</f>
        <v>10</v>
      </c>
      <c r="Q72" s="313" t="str">
        <f>IF(P72&gt;9,CONCATENATE(O72,P72),CONCATENATE(O72,"0",P72))</f>
        <v>202210</v>
      </c>
      <c r="R72" s="299" t="s">
        <v>102</v>
      </c>
      <c r="S72" s="314">
        <v>0.11</v>
      </c>
      <c r="T72" s="314">
        <v>0.05</v>
      </c>
      <c r="U72" s="419"/>
      <c r="V72" s="294"/>
      <c r="W72" s="293"/>
      <c r="X72" s="294"/>
      <c r="Y7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339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</row>
    <row r="73" spans="1:100" s="7" customFormat="1" ht="38.25" customHeight="1" x14ac:dyDescent="0.2">
      <c r="A73" s="316" t="s">
        <v>465</v>
      </c>
      <c r="B73" s="316"/>
      <c r="C73" s="308"/>
      <c r="D73" s="316" t="s">
        <v>1643</v>
      </c>
      <c r="E73" s="316" t="s">
        <v>75</v>
      </c>
      <c r="F73" s="300" t="s">
        <v>19</v>
      </c>
      <c r="G73" s="383" t="s">
        <v>1644</v>
      </c>
      <c r="H73" s="383" t="s">
        <v>1645</v>
      </c>
      <c r="I73" s="359">
        <v>193304.2</v>
      </c>
      <c r="J73" s="309">
        <f>-K2223/0.0833333333333333</f>
        <v>0</v>
      </c>
      <c r="K73" s="309"/>
      <c r="L73" s="310">
        <v>43978</v>
      </c>
      <c r="M73" s="310">
        <v>43873</v>
      </c>
      <c r="N73" s="311">
        <v>44865</v>
      </c>
      <c r="O73" s="321">
        <f>YEAR(N73)</f>
        <v>2022</v>
      </c>
      <c r="P73" s="356">
        <f>MONTH(N73)</f>
        <v>10</v>
      </c>
      <c r="Q73" s="322" t="str">
        <f>IF(P73&gt;9,CONCATENATE(O73,P73),CONCATENATE(O73,"0",P73))</f>
        <v>202210</v>
      </c>
      <c r="R73" s="299" t="s">
        <v>212</v>
      </c>
      <c r="S73" s="314">
        <v>0</v>
      </c>
      <c r="T73" s="314">
        <v>0</v>
      </c>
      <c r="U73" s="419"/>
      <c r="V73" s="294"/>
      <c r="W73" s="294"/>
      <c r="X73" s="339"/>
      <c r="Y7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39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100" s="7" customFormat="1" ht="38.25" customHeight="1" x14ac:dyDescent="0.2">
      <c r="A74" s="316" t="s">
        <v>465</v>
      </c>
      <c r="B74" s="316"/>
      <c r="C74" s="308"/>
      <c r="D74" s="316" t="s">
        <v>1540</v>
      </c>
      <c r="E74" s="373" t="s">
        <v>75</v>
      </c>
      <c r="F74" s="300" t="s">
        <v>23</v>
      </c>
      <c r="G74" s="383" t="s">
        <v>1541</v>
      </c>
      <c r="H74" s="393" t="s">
        <v>1542</v>
      </c>
      <c r="I74" s="359">
        <v>91176</v>
      </c>
      <c r="J74" s="309">
        <f>-K2235/0.0833333333333333</f>
        <v>0</v>
      </c>
      <c r="K74" s="309"/>
      <c r="L74" s="311">
        <v>43796</v>
      </c>
      <c r="M74" s="310">
        <v>43803</v>
      </c>
      <c r="N74" s="311">
        <v>44898</v>
      </c>
      <c r="O74" s="312">
        <f>YEAR(N74)</f>
        <v>2022</v>
      </c>
      <c r="P74" s="312">
        <f>MONTH(N74)</f>
        <v>12</v>
      </c>
      <c r="Q74" s="313" t="str">
        <f>IF(P74&gt;9,CONCATENATE(O74,P74),CONCATENATE(O74,"0",P74))</f>
        <v>202212</v>
      </c>
      <c r="R74" s="299">
        <v>0</v>
      </c>
      <c r="S74" s="314">
        <v>0</v>
      </c>
      <c r="T74" s="314">
        <v>0</v>
      </c>
      <c r="U74" s="419"/>
      <c r="V74" s="294"/>
      <c r="W74" s="293"/>
      <c r="X74" s="294"/>
      <c r="Y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39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</row>
    <row r="75" spans="1:100" s="7" customFormat="1" ht="38.25" customHeight="1" x14ac:dyDescent="0.2">
      <c r="A75" s="307" t="s">
        <v>465</v>
      </c>
      <c r="B75" s="316"/>
      <c r="C75" s="308"/>
      <c r="D75" s="316" t="s">
        <v>884</v>
      </c>
      <c r="E75" s="316" t="s">
        <v>75</v>
      </c>
      <c r="F75" s="300" t="s">
        <v>23</v>
      </c>
      <c r="G75" s="383" t="s">
        <v>885</v>
      </c>
      <c r="H75" s="383" t="s">
        <v>886</v>
      </c>
      <c r="I75" s="359">
        <v>556463.13</v>
      </c>
      <c r="J75" s="309">
        <f>-K2166/0.0833333333333333</f>
        <v>0</v>
      </c>
      <c r="K75" s="309"/>
      <c r="L75" s="310">
        <v>43978</v>
      </c>
      <c r="M75" s="310">
        <v>43282</v>
      </c>
      <c r="N75" s="311">
        <v>44926</v>
      </c>
      <c r="O75" s="312">
        <f>YEAR(N75)</f>
        <v>2022</v>
      </c>
      <c r="P75" s="312">
        <f>MONTH(N75)</f>
        <v>12</v>
      </c>
      <c r="Q75" s="313" t="str">
        <f>IF(P75&gt;9,CONCATENATE(O75,P75),CONCATENATE(O75,"0",P75))</f>
        <v>202212</v>
      </c>
      <c r="R75" s="299">
        <v>0</v>
      </c>
      <c r="S75" s="314">
        <v>0</v>
      </c>
      <c r="T75" s="314">
        <v>0</v>
      </c>
      <c r="U75" s="419"/>
      <c r="V75" s="294"/>
      <c r="W75" s="293"/>
      <c r="X75" s="294"/>
      <c r="Y7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339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93"/>
      <c r="AL75" s="293"/>
      <c r="AM75" s="293"/>
      <c r="AN75" s="293"/>
      <c r="AO75" s="293"/>
      <c r="AP75" s="293"/>
      <c r="AQ75" s="293"/>
      <c r="AR75" s="294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100" s="7" customFormat="1" ht="38.25" customHeight="1" thickBot="1" x14ac:dyDescent="0.25">
      <c r="A76" s="316" t="s">
        <v>465</v>
      </c>
      <c r="B76" s="316"/>
      <c r="C76" s="308"/>
      <c r="D76" s="404" t="s">
        <v>1534</v>
      </c>
      <c r="E76" s="317" t="s">
        <v>75</v>
      </c>
      <c r="F76" s="300" t="s">
        <v>23</v>
      </c>
      <c r="G76" s="383" t="s">
        <v>1535</v>
      </c>
      <c r="H76" s="383" t="s">
        <v>1105</v>
      </c>
      <c r="I76" s="359">
        <v>1200000</v>
      </c>
      <c r="J76" s="309">
        <f>-K2225/0.0833333333333333</f>
        <v>0</v>
      </c>
      <c r="K76" s="309"/>
      <c r="L76" s="310">
        <v>43845</v>
      </c>
      <c r="M76" s="310">
        <v>43845</v>
      </c>
      <c r="N76" s="311">
        <v>44940</v>
      </c>
      <c r="O76" s="312">
        <f>YEAR(N76)</f>
        <v>2023</v>
      </c>
      <c r="P76" s="312">
        <f>MONTH(N76)</f>
        <v>1</v>
      </c>
      <c r="Q76" s="313" t="str">
        <f>IF(P76&gt;9,CONCATENATE(O76,P76),CONCATENATE(O76,"0",P76))</f>
        <v>202301</v>
      </c>
      <c r="R76" s="299" t="s">
        <v>212</v>
      </c>
      <c r="S76" s="314">
        <v>0</v>
      </c>
      <c r="T76" s="314">
        <v>0</v>
      </c>
      <c r="U76" s="419"/>
      <c r="V76" s="294"/>
      <c r="W76" s="293"/>
      <c r="X76" s="294"/>
      <c r="Y7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39"/>
      <c r="AA76" s="339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3"/>
    </row>
    <row r="77" spans="1:100" s="7" customFormat="1" ht="38.25" customHeight="1" thickBot="1" x14ac:dyDescent="0.25">
      <c r="A77" s="307" t="s">
        <v>465</v>
      </c>
      <c r="B77" s="316"/>
      <c r="C77" s="308"/>
      <c r="D77" s="404" t="s">
        <v>1659</v>
      </c>
      <c r="E77" s="307" t="s">
        <v>75</v>
      </c>
      <c r="F77" s="300" t="s">
        <v>1660</v>
      </c>
      <c r="G77" s="383" t="s">
        <v>1661</v>
      </c>
      <c r="H77" s="383" t="s">
        <v>1662</v>
      </c>
      <c r="I77" s="359">
        <v>24250</v>
      </c>
      <c r="J77" s="309">
        <f>-K2240/0.0833333333333333</f>
        <v>0</v>
      </c>
      <c r="K77" s="309"/>
      <c r="L77" s="310">
        <v>43894</v>
      </c>
      <c r="M77" s="310">
        <v>43894</v>
      </c>
      <c r="N77" s="310">
        <v>44988</v>
      </c>
      <c r="O77" s="321">
        <f>YEAR(N77)</f>
        <v>2023</v>
      </c>
      <c r="P77" s="312">
        <f>MONTH(N77)</f>
        <v>3</v>
      </c>
      <c r="Q77" s="322" t="str">
        <f>IF(P77&gt;9,CONCATENATE(O77,P77),CONCATENATE(O77,"0",P77))</f>
        <v>202303</v>
      </c>
      <c r="R77" s="299" t="s">
        <v>102</v>
      </c>
      <c r="S77" s="314">
        <v>0</v>
      </c>
      <c r="T77" s="314">
        <v>0</v>
      </c>
      <c r="U77" s="419"/>
      <c r="V77" s="294"/>
      <c r="W77" s="293"/>
      <c r="X77" s="294"/>
      <c r="Y7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339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</row>
    <row r="78" spans="1:100" s="7" customFormat="1" ht="38.25" customHeight="1" thickBot="1" x14ac:dyDescent="0.25">
      <c r="A78" s="307" t="s">
        <v>465</v>
      </c>
      <c r="B78" s="316"/>
      <c r="C78" s="308"/>
      <c r="D78" s="404" t="s">
        <v>1663</v>
      </c>
      <c r="E78" s="307" t="s">
        <v>75</v>
      </c>
      <c r="F78" s="300" t="s">
        <v>1664</v>
      </c>
      <c r="G78" s="383" t="s">
        <v>1661</v>
      </c>
      <c r="H78" s="383" t="s">
        <v>1665</v>
      </c>
      <c r="I78" s="359">
        <v>9100.73</v>
      </c>
      <c r="J78" s="309">
        <f>-K2241/0.0833333333333333</f>
        <v>0</v>
      </c>
      <c r="K78" s="309"/>
      <c r="L78" s="310">
        <v>43894</v>
      </c>
      <c r="M78" s="310">
        <v>43894</v>
      </c>
      <c r="N78" s="310">
        <v>44988</v>
      </c>
      <c r="O78" s="321">
        <f>YEAR(N78)</f>
        <v>2023</v>
      </c>
      <c r="P78" s="312">
        <f>MONTH(N78)</f>
        <v>3</v>
      </c>
      <c r="Q78" s="322" t="str">
        <f>IF(P78&gt;9,CONCATENATE(O78,P78),CONCATENATE(O78,"0",P78))</f>
        <v>202303</v>
      </c>
      <c r="R78" s="299" t="s">
        <v>102</v>
      </c>
      <c r="S78" s="314">
        <v>0</v>
      </c>
      <c r="T78" s="314">
        <v>0</v>
      </c>
      <c r="U78" s="419"/>
      <c r="V78" s="294"/>
      <c r="W78" s="293"/>
      <c r="X78" s="294"/>
      <c r="Y7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39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</row>
    <row r="79" spans="1:100" s="7" customFormat="1" ht="38.25" customHeight="1" thickBot="1" x14ac:dyDescent="0.25">
      <c r="A79" s="307" t="s">
        <v>465</v>
      </c>
      <c r="B79" s="307"/>
      <c r="C79" s="328"/>
      <c r="D79" s="402" t="s">
        <v>1705</v>
      </c>
      <c r="E79" s="307" t="s">
        <v>75</v>
      </c>
      <c r="F79" s="268" t="s">
        <v>23</v>
      </c>
      <c r="G79" s="384" t="s">
        <v>1706</v>
      </c>
      <c r="H79" s="384" t="s">
        <v>1707</v>
      </c>
      <c r="I79" s="361">
        <v>122140</v>
      </c>
      <c r="J79" s="269">
        <f>-K2226/0.0833333333333333</f>
        <v>0</v>
      </c>
      <c r="K79" s="269"/>
      <c r="L79" s="270">
        <v>44090</v>
      </c>
      <c r="M79" s="270">
        <v>43907</v>
      </c>
      <c r="N79" s="270">
        <v>45001</v>
      </c>
      <c r="O79" s="285">
        <f>YEAR(N79)</f>
        <v>2023</v>
      </c>
      <c r="P79" s="283">
        <f>MONTH(N79)</f>
        <v>3</v>
      </c>
      <c r="Q79" s="281" t="str">
        <f>IF(P79&gt;9,CONCATENATE(O79,P79),CONCATENATE(O79,"0",P79))</f>
        <v>202303</v>
      </c>
      <c r="R79" s="266">
        <v>0</v>
      </c>
      <c r="S79" s="272">
        <v>0</v>
      </c>
      <c r="T79" s="272">
        <v>0</v>
      </c>
      <c r="U79" s="415"/>
      <c r="V79" s="303"/>
      <c r="W79" s="301"/>
      <c r="X79" s="303"/>
      <c r="Y79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320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</row>
    <row r="80" spans="1:100" s="7" customFormat="1" ht="38.25" customHeight="1" thickBot="1" x14ac:dyDescent="0.25">
      <c r="A80" s="307" t="s">
        <v>465</v>
      </c>
      <c r="B80" s="316"/>
      <c r="C80" s="308"/>
      <c r="D80" s="443" t="s">
        <v>1729</v>
      </c>
      <c r="E80" s="316" t="s">
        <v>74</v>
      </c>
      <c r="F80" s="300" t="s">
        <v>23</v>
      </c>
      <c r="G80" s="383" t="s">
        <v>1730</v>
      </c>
      <c r="H80" s="383" t="s">
        <v>1731</v>
      </c>
      <c r="I80" s="359">
        <v>100609.42</v>
      </c>
      <c r="J80" s="309">
        <f>-K2239/0.0833333333333333</f>
        <v>0</v>
      </c>
      <c r="K80" s="309"/>
      <c r="L80" s="310">
        <v>44041</v>
      </c>
      <c r="M80" s="310">
        <v>43914</v>
      </c>
      <c r="N80" s="311">
        <v>45008</v>
      </c>
      <c r="O80" s="312">
        <f>YEAR(N80)</f>
        <v>2023</v>
      </c>
      <c r="P80" s="312">
        <f>MONTH(N80)</f>
        <v>3</v>
      </c>
      <c r="Q80" s="313" t="str">
        <f>IF(P80&gt;9,CONCATENATE(O80,P80),CONCATENATE(O80,"0",P80))</f>
        <v>202303</v>
      </c>
      <c r="R80" s="299">
        <v>0</v>
      </c>
      <c r="S80" s="314">
        <v>0</v>
      </c>
      <c r="T80" s="314">
        <v>0</v>
      </c>
      <c r="U80" s="419"/>
      <c r="V80" s="294"/>
      <c r="W80" s="294"/>
      <c r="X80" s="294"/>
      <c r="Y8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339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4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</row>
    <row r="81" spans="1:100" s="7" customFormat="1" ht="38.25" customHeight="1" thickBot="1" x14ac:dyDescent="0.25">
      <c r="A81" s="307" t="s">
        <v>465</v>
      </c>
      <c r="B81" s="316"/>
      <c r="C81" s="308"/>
      <c r="D81" s="404" t="s">
        <v>1679</v>
      </c>
      <c r="E81" s="316" t="s">
        <v>86</v>
      </c>
      <c r="F81" s="300" t="s">
        <v>23</v>
      </c>
      <c r="G81" s="383" t="s">
        <v>1680</v>
      </c>
      <c r="H81" s="383" t="s">
        <v>1681</v>
      </c>
      <c r="I81" s="359">
        <v>33040</v>
      </c>
      <c r="J81" s="309">
        <f>-K2244/0.0833333333333333</f>
        <v>0</v>
      </c>
      <c r="K81" s="309"/>
      <c r="L81" s="310">
        <v>43908</v>
      </c>
      <c r="M81" s="310">
        <v>43915</v>
      </c>
      <c r="N81" s="311">
        <v>45009</v>
      </c>
      <c r="O81" s="312">
        <f>YEAR(N81)</f>
        <v>2023</v>
      </c>
      <c r="P81" s="312">
        <f>MONTH(N81)</f>
        <v>3</v>
      </c>
      <c r="Q81" s="313" t="str">
        <f>IF(P81&gt;9,CONCATENATE(O81,P81),CONCATENATE(O81,"0",P81))</f>
        <v>202303</v>
      </c>
      <c r="R81" s="299" t="s">
        <v>554</v>
      </c>
      <c r="S81" s="314">
        <v>0</v>
      </c>
      <c r="T81" s="314">
        <v>0</v>
      </c>
      <c r="U81" s="419"/>
      <c r="V81" s="294"/>
      <c r="W81" s="293"/>
      <c r="X81" s="294"/>
      <c r="Y8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339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4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100" s="7" customFormat="1" ht="38.25" customHeight="1" thickBot="1" x14ac:dyDescent="0.25">
      <c r="A82" s="316" t="s">
        <v>465</v>
      </c>
      <c r="B82" s="316"/>
      <c r="C82" s="308"/>
      <c r="D82" s="404" t="s">
        <v>1687</v>
      </c>
      <c r="E82" s="307" t="s">
        <v>86</v>
      </c>
      <c r="F82" s="300" t="s">
        <v>1688</v>
      </c>
      <c r="G82" s="383" t="s">
        <v>1689</v>
      </c>
      <c r="H82" s="383" t="s">
        <v>1690</v>
      </c>
      <c r="I82" s="359">
        <v>48884.55</v>
      </c>
      <c r="J82" s="309">
        <f>-K2238/0.0833333333333333</f>
        <v>0</v>
      </c>
      <c r="K82" s="309"/>
      <c r="L82" s="310">
        <v>43922</v>
      </c>
      <c r="M82" s="310">
        <v>43922</v>
      </c>
      <c r="N82" s="311">
        <v>45016</v>
      </c>
      <c r="O82" s="321">
        <f>YEAR(N82)</f>
        <v>2023</v>
      </c>
      <c r="P82" s="356">
        <f>MONTH(N82)</f>
        <v>3</v>
      </c>
      <c r="Q82" s="322" t="str">
        <f>IF(P82&gt;9,CONCATENATE(O82,P82),CONCATENATE(O82,"0",P82))</f>
        <v>202303</v>
      </c>
      <c r="R82" s="299" t="s">
        <v>212</v>
      </c>
      <c r="S82" s="314">
        <v>0</v>
      </c>
      <c r="T82" s="314">
        <v>0</v>
      </c>
      <c r="U82" s="419"/>
      <c r="V82" s="294"/>
      <c r="W82" s="294"/>
      <c r="X82" s="339"/>
      <c r="Y8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339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</row>
    <row r="83" spans="1:100" s="7" customFormat="1" ht="38.25" customHeight="1" x14ac:dyDescent="0.2">
      <c r="A83" s="316" t="s">
        <v>465</v>
      </c>
      <c r="B83" s="316"/>
      <c r="C83" s="308"/>
      <c r="D83" s="316" t="s">
        <v>1772</v>
      </c>
      <c r="E83" s="307" t="s">
        <v>75</v>
      </c>
      <c r="F83" s="300" t="s">
        <v>1773</v>
      </c>
      <c r="G83" s="383" t="s">
        <v>1777</v>
      </c>
      <c r="H83" s="383" t="s">
        <v>1776</v>
      </c>
      <c r="I83" s="359">
        <v>7384.75</v>
      </c>
      <c r="J83" s="309">
        <f>-K2246/0.0833333333333333</f>
        <v>0</v>
      </c>
      <c r="K83" s="309"/>
      <c r="L83" s="310">
        <v>44041</v>
      </c>
      <c r="M83" s="310">
        <v>44041</v>
      </c>
      <c r="N83" s="310">
        <v>45135</v>
      </c>
      <c r="O83" s="321">
        <f>YEAR(N83)</f>
        <v>2023</v>
      </c>
      <c r="P83" s="312">
        <f>MONTH(N83)</f>
        <v>7</v>
      </c>
      <c r="Q83" s="322" t="str">
        <f>IF(P83&gt;9,CONCATENATE(O83,P83),CONCATENATE(O83,"0",P83))</f>
        <v>202307</v>
      </c>
      <c r="R83" s="266" t="s">
        <v>212</v>
      </c>
      <c r="S83" s="314">
        <v>0</v>
      </c>
      <c r="T83" s="314">
        <v>0</v>
      </c>
      <c r="U83" s="383"/>
      <c r="V83" s="294"/>
      <c r="W83" s="293"/>
      <c r="X83" s="294"/>
      <c r="Y8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339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</row>
    <row r="84" spans="1:100" s="7" customFormat="1" ht="38.25" customHeight="1" x14ac:dyDescent="0.2">
      <c r="A84" s="307" t="s">
        <v>465</v>
      </c>
      <c r="B84" s="316"/>
      <c r="C84" s="308"/>
      <c r="D84" s="316" t="s">
        <v>1778</v>
      </c>
      <c r="E84" s="307" t="s">
        <v>75</v>
      </c>
      <c r="F84" s="300" t="s">
        <v>1774</v>
      </c>
      <c r="G84" s="383" t="s">
        <v>1777</v>
      </c>
      <c r="H84" s="383" t="s">
        <v>1779</v>
      </c>
      <c r="I84" s="359">
        <v>4666</v>
      </c>
      <c r="J84" s="309">
        <f>-K2247/0.0833333333333333</f>
        <v>0</v>
      </c>
      <c r="K84" s="309"/>
      <c r="L84" s="310">
        <v>44041</v>
      </c>
      <c r="M84" s="310">
        <v>44041</v>
      </c>
      <c r="N84" s="310">
        <v>45135</v>
      </c>
      <c r="O84" s="321">
        <f>YEAR(N84)</f>
        <v>2023</v>
      </c>
      <c r="P84" s="312">
        <f>MONTH(N84)</f>
        <v>7</v>
      </c>
      <c r="Q84" s="322" t="str">
        <f>IF(P84&gt;9,CONCATENATE(O84,P84),CONCATENATE(O84,"0",P84))</f>
        <v>202307</v>
      </c>
      <c r="R84" s="266" t="s">
        <v>120</v>
      </c>
      <c r="S84" s="314">
        <v>0</v>
      </c>
      <c r="T84" s="314">
        <v>0</v>
      </c>
      <c r="U84" s="383"/>
      <c r="V84" s="294"/>
      <c r="W84" s="293"/>
      <c r="X84" s="294"/>
      <c r="Y8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339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</row>
    <row r="85" spans="1:100" s="7" customFormat="1" ht="38.25" customHeight="1" x14ac:dyDescent="0.2">
      <c r="A85" s="307" t="s">
        <v>465</v>
      </c>
      <c r="B85" s="316"/>
      <c r="C85" s="308"/>
      <c r="D85" s="316" t="s">
        <v>1781</v>
      </c>
      <c r="E85" s="307" t="s">
        <v>75</v>
      </c>
      <c r="F85" s="300" t="s">
        <v>1775</v>
      </c>
      <c r="G85" s="383" t="s">
        <v>1777</v>
      </c>
      <c r="H85" s="383" t="s">
        <v>1780</v>
      </c>
      <c r="I85" s="359">
        <v>33506.82</v>
      </c>
      <c r="J85" s="309">
        <f>-K2248/0.0833333333333333</f>
        <v>0</v>
      </c>
      <c r="K85" s="309"/>
      <c r="L85" s="310">
        <v>44041</v>
      </c>
      <c r="M85" s="310">
        <v>44041</v>
      </c>
      <c r="N85" s="310">
        <v>45135</v>
      </c>
      <c r="O85" s="321">
        <f>YEAR(N85)</f>
        <v>2023</v>
      </c>
      <c r="P85" s="312">
        <f>MONTH(N85)</f>
        <v>7</v>
      </c>
      <c r="Q85" s="322" t="str">
        <f>IF(P85&gt;9,CONCATENATE(O85,P85),CONCATENATE(O85,"0",P85))</f>
        <v>202307</v>
      </c>
      <c r="R85" s="266" t="s">
        <v>558</v>
      </c>
      <c r="S85" s="314">
        <v>0</v>
      </c>
      <c r="T85" s="314">
        <v>0</v>
      </c>
      <c r="U85" s="383"/>
      <c r="V85" s="294"/>
      <c r="W85" s="293"/>
      <c r="X85" s="294"/>
      <c r="Y8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339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</row>
    <row r="86" spans="1:100" s="7" customFormat="1" ht="38.25" customHeight="1" x14ac:dyDescent="0.2">
      <c r="A86" s="316" t="s">
        <v>465</v>
      </c>
      <c r="B86" s="316"/>
      <c r="C86" s="308"/>
      <c r="D86" s="316" t="s">
        <v>1960</v>
      </c>
      <c r="E86" s="316" t="s">
        <v>77</v>
      </c>
      <c r="F86" s="300" t="s">
        <v>19</v>
      </c>
      <c r="G86" s="383" t="s">
        <v>1961</v>
      </c>
      <c r="H86" s="383" t="s">
        <v>1962</v>
      </c>
      <c r="I86" s="359">
        <v>25500</v>
      </c>
      <c r="J86" s="309">
        <f>-K2270/0.0833333333333333</f>
        <v>0</v>
      </c>
      <c r="K86" s="309"/>
      <c r="L86" s="310">
        <v>44097</v>
      </c>
      <c r="M86" s="310">
        <v>44097</v>
      </c>
      <c r="N86" s="310">
        <v>45191</v>
      </c>
      <c r="O86" s="321">
        <f>YEAR(N86)</f>
        <v>2023</v>
      </c>
      <c r="P86" s="312">
        <f>MONTH(N86)</f>
        <v>9</v>
      </c>
      <c r="Q86" s="322" t="str">
        <f>IF(P86&gt;9,CONCATENATE(O86,P86),CONCATENATE(O86,"0",P86))</f>
        <v>202309</v>
      </c>
      <c r="R86" s="299">
        <v>0</v>
      </c>
      <c r="S86" s="314">
        <v>0</v>
      </c>
      <c r="T86" s="314">
        <v>0</v>
      </c>
      <c r="U86" s="383"/>
      <c r="V86" s="294"/>
      <c r="W86" s="293"/>
      <c r="X86" s="294"/>
      <c r="Y8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39"/>
      <c r="AA86" s="294"/>
      <c r="AB86" s="294"/>
      <c r="AC86" s="294"/>
      <c r="AD86" s="294"/>
      <c r="AE86" s="294"/>
      <c r="AF86" s="294"/>
      <c r="AG86" s="294"/>
      <c r="AH86" s="294"/>
      <c r="AI86" s="294"/>
      <c r="AJ86" s="294"/>
      <c r="AK86" s="294"/>
      <c r="AL86" s="294"/>
      <c r="AM86" s="294"/>
      <c r="AN86" s="294"/>
      <c r="AO86" s="294"/>
      <c r="AP86" s="294"/>
      <c r="AQ86" s="294"/>
      <c r="AR86" s="293"/>
    </row>
    <row r="87" spans="1:100" s="7" customFormat="1" ht="38.25" customHeight="1" x14ac:dyDescent="0.2">
      <c r="A87" s="316" t="s">
        <v>465</v>
      </c>
      <c r="B87" s="316"/>
      <c r="C87" s="308"/>
      <c r="D87" s="316" t="s">
        <v>1899</v>
      </c>
      <c r="E87" s="316" t="s">
        <v>75</v>
      </c>
      <c r="F87" s="300" t="s">
        <v>1900</v>
      </c>
      <c r="G87" s="383" t="s">
        <v>1901</v>
      </c>
      <c r="H87" s="383" t="s">
        <v>732</v>
      </c>
      <c r="I87" s="359">
        <v>39793.019999999997</v>
      </c>
      <c r="J87" s="309">
        <f>-K2267/0.0833333333333333</f>
        <v>0</v>
      </c>
      <c r="K87" s="309"/>
      <c r="L87" s="310">
        <v>44118</v>
      </c>
      <c r="M87" s="310">
        <v>44118</v>
      </c>
      <c r="N87" s="310">
        <v>45212</v>
      </c>
      <c r="O87" s="321">
        <f>YEAR(N87)</f>
        <v>2023</v>
      </c>
      <c r="P87" s="312">
        <f>MONTH(N87)</f>
        <v>10</v>
      </c>
      <c r="Q87" s="322" t="str">
        <f>IF(P87&gt;9,CONCATENATE(O87,P87),CONCATENATE(O87,"0",P87))</f>
        <v>202310</v>
      </c>
      <c r="R87" s="299" t="s">
        <v>554</v>
      </c>
      <c r="S87" s="314">
        <v>0</v>
      </c>
      <c r="T87" s="314">
        <v>0</v>
      </c>
      <c r="U87" s="383"/>
      <c r="V87" s="294"/>
      <c r="W87" s="293"/>
      <c r="X87" s="294"/>
      <c r="Y8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339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3"/>
    </row>
    <row r="88" spans="1:100" s="345" customFormat="1" ht="38.25" customHeight="1" x14ac:dyDescent="0.2">
      <c r="A88" s="307" t="s">
        <v>465</v>
      </c>
      <c r="B88" s="307"/>
      <c r="C88" s="328"/>
      <c r="D88" s="304" t="s">
        <v>1823</v>
      </c>
      <c r="E88" s="307" t="s">
        <v>77</v>
      </c>
      <c r="F88" s="268" t="s">
        <v>19</v>
      </c>
      <c r="G88" s="384" t="s">
        <v>1824</v>
      </c>
      <c r="H88" s="386" t="s">
        <v>1825</v>
      </c>
      <c r="I88" s="361">
        <v>1000000</v>
      </c>
      <c r="J88" s="269">
        <f>-K2262/0.0833333333333333</f>
        <v>0</v>
      </c>
      <c r="K88" s="269"/>
      <c r="L88" s="271">
        <v>44223</v>
      </c>
      <c r="M88" s="270">
        <v>44223</v>
      </c>
      <c r="N88" s="271">
        <v>45222</v>
      </c>
      <c r="O88" s="283">
        <f>YEAR(N88)</f>
        <v>2023</v>
      </c>
      <c r="P88" s="283">
        <f>MONTH(N88)</f>
        <v>10</v>
      </c>
      <c r="Q88" s="277" t="str">
        <f>IF(P88&gt;9,CONCATENATE(O88,P88),CONCATENATE(O88,"0",P88))</f>
        <v>202310</v>
      </c>
      <c r="R88" s="266" t="s">
        <v>212</v>
      </c>
      <c r="S88" s="272">
        <v>0</v>
      </c>
      <c r="T88" s="272">
        <v>0</v>
      </c>
      <c r="U88" s="384"/>
      <c r="V88" s="303"/>
      <c r="W88" s="301"/>
      <c r="X88" s="303"/>
      <c r="Y8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320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</row>
    <row r="89" spans="1:100" s="7" customFormat="1" ht="38.25" customHeight="1" thickBot="1" x14ac:dyDescent="0.25">
      <c r="A89" s="307" t="s">
        <v>465</v>
      </c>
      <c r="B89" s="316"/>
      <c r="C89" s="308"/>
      <c r="D89" s="410" t="s">
        <v>1870</v>
      </c>
      <c r="E89" s="317" t="s">
        <v>77</v>
      </c>
      <c r="F89" s="305" t="s">
        <v>1871</v>
      </c>
      <c r="G89" s="387" t="s">
        <v>1872</v>
      </c>
      <c r="H89" s="387" t="s">
        <v>1177</v>
      </c>
      <c r="I89" s="363">
        <v>6831600</v>
      </c>
      <c r="J89" s="323">
        <f>-K2267/0.0833333333333333</f>
        <v>0</v>
      </c>
      <c r="K89" s="323"/>
      <c r="L89" s="306">
        <v>44132</v>
      </c>
      <c r="M89" s="306">
        <v>44132</v>
      </c>
      <c r="N89" s="306">
        <v>45226</v>
      </c>
      <c r="O89" s="324">
        <f>YEAR(N89)</f>
        <v>2023</v>
      </c>
      <c r="P89" s="312">
        <f>MONTH(N89)</f>
        <v>10</v>
      </c>
      <c r="Q89" s="325" t="str">
        <f>IF(P89&gt;9,CONCATENATE(O89,P89),CONCATENATE(O89,"0",P89))</f>
        <v>202310</v>
      </c>
      <c r="R89" s="266" t="s">
        <v>212</v>
      </c>
      <c r="S89" s="326">
        <v>0</v>
      </c>
      <c r="T89" s="326">
        <v>0</v>
      </c>
      <c r="U89" s="387"/>
      <c r="V89" s="293"/>
      <c r="W89" s="293"/>
      <c r="X89" s="293"/>
      <c r="Y8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39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</row>
    <row r="90" spans="1:100" s="7" customFormat="1" ht="38.25" customHeight="1" thickBot="1" x14ac:dyDescent="0.25">
      <c r="A90" s="307" t="s">
        <v>465</v>
      </c>
      <c r="B90" s="316"/>
      <c r="C90" s="308"/>
      <c r="D90" s="410" t="s">
        <v>1873</v>
      </c>
      <c r="E90" s="317" t="s">
        <v>77</v>
      </c>
      <c r="F90" s="305" t="s">
        <v>1308</v>
      </c>
      <c r="G90" s="387" t="s">
        <v>1872</v>
      </c>
      <c r="H90" s="387" t="s">
        <v>111</v>
      </c>
      <c r="I90" s="363">
        <v>5578560</v>
      </c>
      <c r="J90" s="323">
        <f>-K2268/0.0833333333333333</f>
        <v>0</v>
      </c>
      <c r="K90" s="323"/>
      <c r="L90" s="306">
        <v>44132</v>
      </c>
      <c r="M90" s="306">
        <v>44132</v>
      </c>
      <c r="N90" s="306">
        <v>45226</v>
      </c>
      <c r="O90" s="324">
        <f>YEAR(N90)</f>
        <v>2023</v>
      </c>
      <c r="P90" s="312">
        <f>MONTH(N90)</f>
        <v>10</v>
      </c>
      <c r="Q90" s="325" t="str">
        <f>IF(P90&gt;9,CONCATENATE(O90,P90),CONCATENATE(O90,"0",P90))</f>
        <v>202310</v>
      </c>
      <c r="R90" s="266" t="s">
        <v>212</v>
      </c>
      <c r="S90" s="326">
        <v>0</v>
      </c>
      <c r="T90" s="326">
        <v>0</v>
      </c>
      <c r="U90" s="387"/>
      <c r="V90" s="293"/>
      <c r="W90" s="293"/>
      <c r="X90" s="293"/>
      <c r="Y9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339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</row>
    <row r="91" spans="1:100" s="7" customFormat="1" ht="38.25" customHeight="1" thickBot="1" x14ac:dyDescent="0.25">
      <c r="A91" s="307" t="s">
        <v>465</v>
      </c>
      <c r="B91" s="316"/>
      <c r="C91" s="308"/>
      <c r="D91" s="404" t="s">
        <v>2007</v>
      </c>
      <c r="E91" s="316" t="s">
        <v>77</v>
      </c>
      <c r="F91" s="300" t="s">
        <v>2008</v>
      </c>
      <c r="G91" s="383" t="s">
        <v>2009</v>
      </c>
      <c r="H91" s="383" t="s">
        <v>850</v>
      </c>
      <c r="I91" s="359">
        <v>42150</v>
      </c>
      <c r="J91" s="309">
        <f>-K2275/0.0833333333333333</f>
        <v>0</v>
      </c>
      <c r="K91" s="309"/>
      <c r="L91" s="310">
        <v>44279</v>
      </c>
      <c r="M91" s="310">
        <v>44279</v>
      </c>
      <c r="N91" s="310">
        <v>45374</v>
      </c>
      <c r="O91" s="321">
        <f>YEAR(N91)</f>
        <v>2024</v>
      </c>
      <c r="P91" s="312">
        <f>MONTH(N91)</f>
        <v>3</v>
      </c>
      <c r="Q91" s="322" t="str">
        <f>IF(P91&gt;9,CONCATENATE(O91,P91),CONCATENATE(O91,"0",P91))</f>
        <v>202403</v>
      </c>
      <c r="R91" s="299" t="s">
        <v>554</v>
      </c>
      <c r="S91" s="314">
        <v>0</v>
      </c>
      <c r="T91" s="314">
        <v>0</v>
      </c>
      <c r="U91" s="383"/>
      <c r="V91" s="294"/>
      <c r="W91" s="293"/>
      <c r="X91" s="294"/>
      <c r="Y9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339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</row>
    <row r="92" spans="1:100" s="7" customFormat="1" ht="38.25" customHeight="1" thickBot="1" x14ac:dyDescent="0.25">
      <c r="A92" s="307" t="s">
        <v>465</v>
      </c>
      <c r="B92" s="316"/>
      <c r="C92" s="308"/>
      <c r="D92" s="404" t="s">
        <v>2062</v>
      </c>
      <c r="E92" s="316" t="s">
        <v>77</v>
      </c>
      <c r="F92" s="300" t="s">
        <v>2063</v>
      </c>
      <c r="G92" s="383" t="s">
        <v>2064</v>
      </c>
      <c r="H92" s="393" t="s">
        <v>2065</v>
      </c>
      <c r="I92" s="359">
        <v>44000</v>
      </c>
      <c r="J92" s="309">
        <f>-K2277/0.0833333333333333</f>
        <v>0</v>
      </c>
      <c r="K92" s="309"/>
      <c r="L92" s="310">
        <v>44363</v>
      </c>
      <c r="M92" s="310">
        <v>44356</v>
      </c>
      <c r="N92" s="311">
        <v>45451</v>
      </c>
      <c r="O92" s="312">
        <f>YEAR(N92)</f>
        <v>2024</v>
      </c>
      <c r="P92" s="312">
        <f>MONTH(N92)</f>
        <v>6</v>
      </c>
      <c r="Q92" s="313" t="str">
        <f>IF(P92&gt;9,CONCATENATE(O92,P92),CONCATENATE(O92,"0",P92))</f>
        <v>202406</v>
      </c>
      <c r="R92" s="266" t="s">
        <v>212</v>
      </c>
      <c r="S92" s="314">
        <v>0</v>
      </c>
      <c r="T92" s="314">
        <v>0</v>
      </c>
      <c r="U92" s="383"/>
      <c r="V92" s="294"/>
      <c r="W92" s="293"/>
      <c r="X92" s="294"/>
      <c r="Y9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39"/>
      <c r="AA92" s="293"/>
      <c r="AB92" s="293"/>
      <c r="AC92" s="293"/>
      <c r="AD92" s="293"/>
      <c r="AE92" s="293"/>
      <c r="AF92" s="293"/>
      <c r="AG92" s="293"/>
      <c r="AH92" s="293"/>
      <c r="AI92" s="293"/>
      <c r="AJ92" s="293"/>
      <c r="AK92" s="293"/>
      <c r="AL92" s="293"/>
      <c r="AM92" s="293"/>
      <c r="AN92" s="293"/>
      <c r="AO92" s="293"/>
      <c r="AP92" s="293"/>
      <c r="AQ92" s="293"/>
      <c r="AR92" s="294"/>
    </row>
    <row r="93" spans="1:100" s="7" customFormat="1" ht="38.25" customHeight="1" thickBot="1" x14ac:dyDescent="0.25">
      <c r="A93" s="307" t="s">
        <v>465</v>
      </c>
      <c r="B93" s="316"/>
      <c r="C93" s="308"/>
      <c r="D93" s="404" t="s">
        <v>672</v>
      </c>
      <c r="E93" s="307" t="s">
        <v>75</v>
      </c>
      <c r="F93" s="300" t="s">
        <v>23</v>
      </c>
      <c r="G93" s="383" t="s">
        <v>673</v>
      </c>
      <c r="H93" s="383" t="s">
        <v>674</v>
      </c>
      <c r="I93" s="359">
        <v>3906933.5</v>
      </c>
      <c r="J93" s="309">
        <f>-K2067/0.0833333333333333</f>
        <v>0</v>
      </c>
      <c r="K93" s="309"/>
      <c r="L93" s="310">
        <v>42669</v>
      </c>
      <c r="M93" s="310">
        <v>42669</v>
      </c>
      <c r="N93" s="311">
        <v>45930</v>
      </c>
      <c r="O93" s="312">
        <f>YEAR(N93)</f>
        <v>2025</v>
      </c>
      <c r="P93" s="312">
        <f>MONTH(N93)</f>
        <v>9</v>
      </c>
      <c r="Q93" s="313" t="str">
        <f>IF(P93&gt;9,CONCATENATE(O93,P93),CONCATENATE(O93,"0",P93))</f>
        <v>202509</v>
      </c>
      <c r="R93" s="299">
        <v>0</v>
      </c>
      <c r="S93" s="314">
        <v>0</v>
      </c>
      <c r="T93" s="314">
        <v>0</v>
      </c>
      <c r="U93" s="383"/>
      <c r="V93" s="294"/>
      <c r="W93" s="293"/>
      <c r="X93" s="294"/>
      <c r="Y9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39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4"/>
    </row>
    <row r="94" spans="1:100" s="7" customFormat="1" ht="38.25" customHeight="1" thickBot="1" x14ac:dyDescent="0.25">
      <c r="A94" s="307" t="s">
        <v>465</v>
      </c>
      <c r="B94" s="316"/>
      <c r="C94" s="308"/>
      <c r="D94" s="404" t="s">
        <v>1793</v>
      </c>
      <c r="E94" s="307" t="s">
        <v>75</v>
      </c>
      <c r="F94" s="300" t="s">
        <v>23</v>
      </c>
      <c r="G94" s="383" t="s">
        <v>1794</v>
      </c>
      <c r="H94" s="383" t="s">
        <v>960</v>
      </c>
      <c r="I94" s="359">
        <v>350000</v>
      </c>
      <c r="J94" s="309">
        <f>-K2269/0.0833333333333333</f>
        <v>0</v>
      </c>
      <c r="K94" s="309"/>
      <c r="L94" s="310">
        <v>44188</v>
      </c>
      <c r="M94" s="310">
        <v>44188</v>
      </c>
      <c r="N94" s="311">
        <v>46013</v>
      </c>
      <c r="O94" s="312">
        <f>YEAR(N94)</f>
        <v>2025</v>
      </c>
      <c r="P94" s="312">
        <f>MONTH(N94)</f>
        <v>12</v>
      </c>
      <c r="Q94" s="313" t="str">
        <f>IF(P94&gt;9,CONCATENATE(O94,P94),CONCATENATE(O94,"0",P94))</f>
        <v>202512</v>
      </c>
      <c r="R94" s="299">
        <v>0</v>
      </c>
      <c r="S94" s="314">
        <v>0</v>
      </c>
      <c r="T94" s="314">
        <v>0</v>
      </c>
      <c r="U94" s="383"/>
      <c r="V94" s="294"/>
      <c r="W94" s="293"/>
      <c r="X94" s="294"/>
      <c r="Y9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39"/>
      <c r="AA94" s="293"/>
      <c r="AB94" s="293"/>
      <c r="AC94" s="293"/>
      <c r="AD94" s="293"/>
      <c r="AE94" s="293"/>
      <c r="AF94" s="293"/>
      <c r="AG94" s="293"/>
      <c r="AH94" s="293"/>
      <c r="AI94" s="293"/>
      <c r="AJ94" s="293"/>
      <c r="AK94" s="293"/>
      <c r="AL94" s="293"/>
      <c r="AM94" s="293"/>
      <c r="AN94" s="293"/>
      <c r="AO94" s="293"/>
      <c r="AP94" s="293"/>
      <c r="AQ94" s="293"/>
      <c r="AR94" s="294"/>
    </row>
    <row r="95" spans="1:100" s="7" customFormat="1" ht="38.25" customHeight="1" thickBot="1" x14ac:dyDescent="0.25">
      <c r="A95" s="307" t="s">
        <v>465</v>
      </c>
      <c r="B95" s="307"/>
      <c r="C95" s="328"/>
      <c r="D95" s="402" t="s">
        <v>1788</v>
      </c>
      <c r="E95" s="316" t="s">
        <v>77</v>
      </c>
      <c r="F95" s="268" t="s">
        <v>1789</v>
      </c>
      <c r="G95" s="384" t="s">
        <v>1790</v>
      </c>
      <c r="H95" s="384" t="s">
        <v>238</v>
      </c>
      <c r="I95" s="361">
        <v>45000</v>
      </c>
      <c r="J95" s="269">
        <f>-K2269/0.0833333333333333</f>
        <v>0</v>
      </c>
      <c r="K95" s="269"/>
      <c r="L95" s="270">
        <v>44188</v>
      </c>
      <c r="M95" s="270">
        <v>44188</v>
      </c>
      <c r="N95" s="271">
        <v>46013</v>
      </c>
      <c r="O95" s="283">
        <f>YEAR(N95)</f>
        <v>2025</v>
      </c>
      <c r="P95" s="283">
        <f>MONTH(N95)</f>
        <v>12</v>
      </c>
      <c r="Q95" s="277" t="str">
        <f>IF(P95&gt;9,CONCATENATE(O95,P95),CONCATENATE(O95,"0",P95))</f>
        <v>202512</v>
      </c>
      <c r="R95" s="266">
        <v>0</v>
      </c>
      <c r="S95" s="272">
        <v>0</v>
      </c>
      <c r="T95" s="272"/>
      <c r="U95" s="384"/>
      <c r="V95" s="303"/>
      <c r="W95" s="301"/>
      <c r="X95" s="303"/>
      <c r="Y9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320"/>
      <c r="AA95" s="301"/>
      <c r="AB95" s="301"/>
      <c r="AC95" s="301"/>
      <c r="AD95" s="301"/>
      <c r="AE95" s="301"/>
      <c r="AF95" s="301"/>
      <c r="AG95" s="301"/>
      <c r="AH95" s="301"/>
      <c r="AI95" s="301"/>
      <c r="AJ95" s="301"/>
      <c r="AK95" s="301"/>
      <c r="AL95" s="301"/>
      <c r="AM95" s="301"/>
      <c r="AN95" s="301"/>
      <c r="AO95" s="301"/>
      <c r="AP95" s="301"/>
      <c r="AQ95" s="301"/>
      <c r="AR95" s="303"/>
    </row>
    <row r="96" spans="1:100" s="7" customFormat="1" ht="38.25" customHeight="1" thickBot="1" x14ac:dyDescent="0.25">
      <c r="A96" s="307" t="s">
        <v>465</v>
      </c>
      <c r="B96" s="316"/>
      <c r="C96" s="308"/>
      <c r="D96" s="404" t="s">
        <v>1914</v>
      </c>
      <c r="E96" s="307" t="s">
        <v>75</v>
      </c>
      <c r="F96" s="300" t="s">
        <v>1904</v>
      </c>
      <c r="G96" s="383" t="s">
        <v>1905</v>
      </c>
      <c r="H96" s="383" t="s">
        <v>1906</v>
      </c>
      <c r="I96" s="359">
        <v>287635.20000000001</v>
      </c>
      <c r="J96" s="309">
        <f>-K2276/0.0833333333333333</f>
        <v>0</v>
      </c>
      <c r="K96" s="309"/>
      <c r="L96" s="310">
        <v>11392</v>
      </c>
      <c r="M96" s="310">
        <v>44265</v>
      </c>
      <c r="N96" s="310">
        <v>46090</v>
      </c>
      <c r="O96" s="321">
        <f>YEAR(N96)</f>
        <v>2026</v>
      </c>
      <c r="P96" s="312">
        <f>MONTH(N96)</f>
        <v>3</v>
      </c>
      <c r="Q96" s="322" t="str">
        <f>IF(P96&gt;9,CONCATENATE(O96,P96),CONCATENATE(O96,"0",P96))</f>
        <v>202603</v>
      </c>
      <c r="R96" s="299" t="s">
        <v>555</v>
      </c>
      <c r="S96" s="314">
        <v>0</v>
      </c>
      <c r="T96" s="314">
        <v>0</v>
      </c>
      <c r="U96" s="383"/>
      <c r="V96" s="294"/>
      <c r="W96" s="293"/>
      <c r="X96" s="294"/>
      <c r="Y9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39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</row>
    <row r="97" spans="1:100" s="7" customFormat="1" ht="38.25" customHeight="1" thickBot="1" x14ac:dyDescent="0.25">
      <c r="A97" s="316" t="s">
        <v>465</v>
      </c>
      <c r="B97" s="316"/>
      <c r="C97" s="308"/>
      <c r="D97" s="404" t="s">
        <v>679</v>
      </c>
      <c r="E97" s="316" t="s">
        <v>75</v>
      </c>
      <c r="F97" s="300" t="s">
        <v>345</v>
      </c>
      <c r="G97" s="383" t="s">
        <v>346</v>
      </c>
      <c r="H97" s="393" t="s">
        <v>680</v>
      </c>
      <c r="I97" s="359">
        <v>35212368.590000004</v>
      </c>
      <c r="J97" s="309">
        <f>-K2089/0.0833333333333333</f>
        <v>0</v>
      </c>
      <c r="K97" s="309"/>
      <c r="L97" s="310">
        <v>44132</v>
      </c>
      <c r="M97" s="310">
        <v>43497</v>
      </c>
      <c r="N97" s="310">
        <v>46203</v>
      </c>
      <c r="O97" s="321">
        <f>YEAR(N97)</f>
        <v>2026</v>
      </c>
      <c r="P97" s="312">
        <f>MONTH(N97)</f>
        <v>6</v>
      </c>
      <c r="Q97" s="322" t="str">
        <f>IF(P97&gt;9,CONCATENATE(O97,P97),CONCATENATE(O97,"0",P97))</f>
        <v>202606</v>
      </c>
      <c r="R97" s="299">
        <v>0</v>
      </c>
      <c r="S97" s="314">
        <v>0</v>
      </c>
      <c r="T97" s="314">
        <v>0</v>
      </c>
      <c r="U97" s="383"/>
      <c r="V97" s="294"/>
      <c r="W97" s="293"/>
      <c r="X97" s="294"/>
      <c r="Y9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339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4"/>
    </row>
    <row r="98" spans="1:100" s="7" customFormat="1" ht="38.25" customHeight="1" thickBot="1" x14ac:dyDescent="0.25">
      <c r="A98" s="307" t="s">
        <v>465</v>
      </c>
      <c r="B98" s="316"/>
      <c r="C98" s="308"/>
      <c r="D98" s="404" t="s">
        <v>953</v>
      </c>
      <c r="E98" s="307" t="s">
        <v>75</v>
      </c>
      <c r="F98" s="300" t="s">
        <v>19</v>
      </c>
      <c r="G98" s="383" t="s">
        <v>954</v>
      </c>
      <c r="H98" s="393" t="s">
        <v>66</v>
      </c>
      <c r="I98" s="359">
        <v>29781.599999999999</v>
      </c>
      <c r="J98" s="309">
        <f>-K2198/0.0833333333333333</f>
        <v>0</v>
      </c>
      <c r="K98" s="309"/>
      <c r="L98" s="310">
        <v>43404</v>
      </c>
      <c r="M98" s="310">
        <v>43404</v>
      </c>
      <c r="N98" s="310">
        <v>47057</v>
      </c>
      <c r="O98" s="321">
        <f>YEAR(N98)</f>
        <v>2028</v>
      </c>
      <c r="P98" s="312">
        <f>MONTH(N98)</f>
        <v>10</v>
      </c>
      <c r="Q98" s="322" t="str">
        <f>IF(P98&gt;9,CONCATENATE(O98,P98),CONCATENATE(O98,"0",P98))</f>
        <v>202810</v>
      </c>
      <c r="R98" s="299">
        <v>0</v>
      </c>
      <c r="S98" s="314">
        <v>0</v>
      </c>
      <c r="T98" s="314">
        <v>0</v>
      </c>
      <c r="U98" s="383"/>
      <c r="V98" s="294"/>
      <c r="W98" s="293"/>
      <c r="X98" s="294"/>
      <c r="Y9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39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294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</row>
    <row r="99" spans="1:100" s="7" customFormat="1" ht="38.25" customHeight="1" thickBot="1" x14ac:dyDescent="0.25">
      <c r="A99" s="307" t="s">
        <v>465</v>
      </c>
      <c r="B99" s="316"/>
      <c r="C99" s="308"/>
      <c r="D99" s="404" t="s">
        <v>1837</v>
      </c>
      <c r="E99" s="316" t="s">
        <v>76</v>
      </c>
      <c r="F99" s="300" t="s">
        <v>19</v>
      </c>
      <c r="G99" s="383" t="s">
        <v>1838</v>
      </c>
      <c r="H99" s="383" t="s">
        <v>1839</v>
      </c>
      <c r="I99" s="359">
        <v>612492.42000000004</v>
      </c>
      <c r="J99" s="309">
        <f>-K2278/0.0833333333333333</f>
        <v>0</v>
      </c>
      <c r="K99" s="309"/>
      <c r="L99" s="310">
        <v>44160</v>
      </c>
      <c r="M99" s="310">
        <v>44136</v>
      </c>
      <c r="N99" s="311" t="s">
        <v>1840</v>
      </c>
      <c r="O99" s="312" t="e">
        <f>YEAR(N99)</f>
        <v>#VALUE!</v>
      </c>
      <c r="P99" s="312" t="e">
        <f>MONTH(N99)</f>
        <v>#VALUE!</v>
      </c>
      <c r="Q99" s="313" t="e">
        <f>IF(P99&gt;9,CONCATENATE(O99,P99),CONCATENATE(O99,"0",P99))</f>
        <v>#VALUE!</v>
      </c>
      <c r="R99" s="299">
        <v>0</v>
      </c>
      <c r="S99" s="314">
        <v>0</v>
      </c>
      <c r="T99" s="314">
        <v>0</v>
      </c>
      <c r="U99" s="383"/>
      <c r="V99" s="294"/>
      <c r="W99" s="293"/>
      <c r="X99" s="294"/>
      <c r="Y9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339"/>
      <c r="AA99" s="293"/>
      <c r="AB99" s="293"/>
      <c r="AC99" s="293"/>
      <c r="AD99" s="293"/>
      <c r="AE99" s="293"/>
      <c r="AF99" s="293"/>
      <c r="AG99" s="293"/>
      <c r="AH99" s="293"/>
      <c r="AI99" s="293"/>
      <c r="AJ99" s="293"/>
      <c r="AK99" s="293"/>
      <c r="AL99" s="293"/>
      <c r="AM99" s="293"/>
      <c r="AN99" s="293"/>
      <c r="AO99" s="293"/>
      <c r="AP99" s="293"/>
      <c r="AQ99" s="293"/>
      <c r="AR99" s="294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</row>
    <row r="100" spans="1:100" s="345" customFormat="1" ht="38.25" customHeight="1" thickBot="1" x14ac:dyDescent="0.25">
      <c r="A100" s="316" t="s">
        <v>471</v>
      </c>
      <c r="B100" s="307" t="s">
        <v>223</v>
      </c>
      <c r="C100" s="328" t="s">
        <v>225</v>
      </c>
      <c r="D100" s="402" t="s">
        <v>468</v>
      </c>
      <c r="E100" s="307" t="s">
        <v>77</v>
      </c>
      <c r="F100" s="268" t="s">
        <v>23</v>
      </c>
      <c r="G100" s="383" t="s">
        <v>280</v>
      </c>
      <c r="H100" s="384" t="s">
        <v>344</v>
      </c>
      <c r="I100" s="361">
        <v>7500000</v>
      </c>
      <c r="J100" s="269">
        <f>-K1724/0.0833333333333333</f>
        <v>0</v>
      </c>
      <c r="K100" s="269"/>
      <c r="L100" s="270">
        <v>44153</v>
      </c>
      <c r="M100" s="270">
        <v>44216</v>
      </c>
      <c r="N100" s="271">
        <v>44396</v>
      </c>
      <c r="O100" s="283">
        <f>YEAR(N100)</f>
        <v>2021</v>
      </c>
      <c r="P100" s="283">
        <f>MONTH(N100)</f>
        <v>7</v>
      </c>
      <c r="Q100" s="277" t="str">
        <f>IF(P100&gt;9,CONCATENATE(O100,P100),CONCATENATE(O100,"0",P100))</f>
        <v>202107</v>
      </c>
      <c r="R100" s="299">
        <v>0</v>
      </c>
      <c r="S100" s="272">
        <v>0</v>
      </c>
      <c r="T100" s="272">
        <v>0</v>
      </c>
      <c r="U100" s="383"/>
      <c r="V100" s="303"/>
      <c r="W100" s="301"/>
      <c r="X100" s="320"/>
      <c r="Y10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39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O100" s="344"/>
      <c r="BP100" s="344"/>
      <c r="BQ100" s="344"/>
      <c r="BR100" s="344"/>
      <c r="BS100" s="344"/>
      <c r="BT100" s="344"/>
      <c r="BU100" s="344"/>
      <c r="BV100" s="344"/>
      <c r="BW100" s="344"/>
      <c r="BX100" s="344"/>
      <c r="BY100" s="344"/>
      <c r="BZ100" s="344"/>
      <c r="CA100" s="344"/>
      <c r="CB100" s="344"/>
      <c r="CC100" s="344"/>
      <c r="CD100" s="344"/>
      <c r="CE100" s="344"/>
      <c r="CF100" s="344"/>
      <c r="CG100" s="344"/>
      <c r="CH100" s="344"/>
      <c r="CI100" s="344"/>
      <c r="CJ100" s="344"/>
      <c r="CK100" s="344"/>
      <c r="CL100" s="344"/>
      <c r="CM100" s="344"/>
      <c r="CN100" s="344"/>
      <c r="CO100" s="344"/>
      <c r="CP100" s="344"/>
      <c r="CQ100" s="344"/>
      <c r="CR100" s="344"/>
      <c r="CS100" s="344"/>
      <c r="CT100" s="344"/>
      <c r="CU100" s="344"/>
      <c r="CV100" s="344"/>
    </row>
    <row r="101" spans="1:100" s="7" customFormat="1" ht="38.25" customHeight="1" thickBot="1" x14ac:dyDescent="0.25">
      <c r="A101" s="316" t="s">
        <v>471</v>
      </c>
      <c r="B101" s="316"/>
      <c r="C101" s="308"/>
      <c r="D101" s="404" t="s">
        <v>1951</v>
      </c>
      <c r="E101" s="316" t="s">
        <v>75</v>
      </c>
      <c r="F101" s="300" t="s">
        <v>23</v>
      </c>
      <c r="G101" s="383" t="s">
        <v>1952</v>
      </c>
      <c r="H101" s="383" t="s">
        <v>1167</v>
      </c>
      <c r="I101" s="359">
        <v>25445</v>
      </c>
      <c r="J101" s="309">
        <f>-K2278/0.0833333333333333</f>
        <v>0</v>
      </c>
      <c r="K101" s="309"/>
      <c r="L101" s="310">
        <v>44097</v>
      </c>
      <c r="M101" s="310">
        <v>44032</v>
      </c>
      <c r="N101" s="311">
        <v>44396</v>
      </c>
      <c r="O101" s="312">
        <f>YEAR(N101)</f>
        <v>2021</v>
      </c>
      <c r="P101" s="312">
        <f>MONTH(N101)</f>
        <v>7</v>
      </c>
      <c r="Q101" s="313" t="str">
        <f>IF(P101&gt;9,CONCATENATE(O101,P101),CONCATENATE(O101,"0",P101))</f>
        <v>202107</v>
      </c>
      <c r="R101" s="299">
        <v>0</v>
      </c>
      <c r="S101" s="314">
        <v>0</v>
      </c>
      <c r="T101" s="314">
        <v>0</v>
      </c>
      <c r="U101" s="383"/>
      <c r="V101" s="294"/>
      <c r="W101" s="293"/>
      <c r="X101" s="294"/>
      <c r="Y10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293"/>
      <c r="AA101" s="293"/>
      <c r="AB101" s="293"/>
      <c r="AC101" s="293"/>
      <c r="AD101" s="293"/>
      <c r="AE101" s="293"/>
      <c r="AF101" s="293"/>
      <c r="AG101" s="293"/>
      <c r="AH101" s="293"/>
      <c r="AI101" s="293"/>
      <c r="AJ101" s="293"/>
      <c r="AK101" s="293"/>
      <c r="AL101" s="293"/>
      <c r="AM101" s="293"/>
      <c r="AN101" s="293"/>
      <c r="AO101" s="293"/>
      <c r="AP101" s="293"/>
      <c r="AQ101" s="293"/>
      <c r="AR101" s="294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</row>
    <row r="102" spans="1:100" s="7" customFormat="1" ht="38.25" customHeight="1" thickBot="1" x14ac:dyDescent="0.25">
      <c r="A102" s="316" t="s">
        <v>471</v>
      </c>
      <c r="B102" s="317"/>
      <c r="C102" s="308"/>
      <c r="D102" s="410" t="s">
        <v>1769</v>
      </c>
      <c r="E102" s="307" t="s">
        <v>77</v>
      </c>
      <c r="F102" s="305" t="s">
        <v>1770</v>
      </c>
      <c r="G102" s="387" t="s">
        <v>1771</v>
      </c>
      <c r="H102" s="387" t="s">
        <v>1154</v>
      </c>
      <c r="I102" s="363">
        <v>39017</v>
      </c>
      <c r="J102" s="323">
        <f>-K2247/0.0833333333333333</f>
        <v>0</v>
      </c>
      <c r="K102" s="323"/>
      <c r="L102" s="306">
        <v>44041</v>
      </c>
      <c r="M102" s="306">
        <v>44041</v>
      </c>
      <c r="N102" s="306">
        <v>44405</v>
      </c>
      <c r="O102" s="324">
        <f>YEAR(N102)</f>
        <v>2021</v>
      </c>
      <c r="P102" s="312">
        <f>MONTH(N102)</f>
        <v>7</v>
      </c>
      <c r="Q102" s="325" t="str">
        <f>IF(P102&gt;9,CONCATENATE(O102,P102),CONCATENATE(O102,"0",P102))</f>
        <v>202107</v>
      </c>
      <c r="R102" s="299">
        <v>0</v>
      </c>
      <c r="S102" s="326">
        <v>0</v>
      </c>
      <c r="T102" s="326">
        <v>0</v>
      </c>
      <c r="U102" s="387"/>
      <c r="V102" s="293"/>
      <c r="W102" s="293"/>
      <c r="X102" s="293"/>
      <c r="Y10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339"/>
      <c r="AA102" s="294"/>
      <c r="AB102" s="294"/>
      <c r="AC102" s="294"/>
      <c r="AD102" s="294"/>
      <c r="AE102" s="294"/>
      <c r="AF102" s="294"/>
      <c r="AG102" s="294"/>
      <c r="AH102" s="294"/>
      <c r="AI102" s="294"/>
      <c r="AJ102" s="294"/>
      <c r="AK102" s="294"/>
      <c r="AL102" s="294"/>
      <c r="AM102" s="294"/>
      <c r="AN102" s="294"/>
      <c r="AO102" s="294"/>
      <c r="AP102" s="294"/>
      <c r="AQ102" s="294"/>
      <c r="AR102" s="293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</row>
    <row r="103" spans="1:100" s="7" customFormat="1" ht="38.25" customHeight="1" thickBot="1" x14ac:dyDescent="0.25">
      <c r="A103" s="316" t="s">
        <v>471</v>
      </c>
      <c r="B103" s="307" t="s">
        <v>223</v>
      </c>
      <c r="C103" s="328" t="s">
        <v>225</v>
      </c>
      <c r="D103" s="402" t="s">
        <v>469</v>
      </c>
      <c r="E103" s="307" t="s">
        <v>77</v>
      </c>
      <c r="F103" s="300" t="s">
        <v>374</v>
      </c>
      <c r="G103" s="383" t="s">
        <v>375</v>
      </c>
      <c r="H103" s="383" t="s">
        <v>1296</v>
      </c>
      <c r="I103" s="361">
        <v>100000</v>
      </c>
      <c r="J103" s="269">
        <f>-K2344/0.0833333333333333</f>
        <v>0</v>
      </c>
      <c r="K103" s="269"/>
      <c r="L103" s="270">
        <v>43999</v>
      </c>
      <c r="M103" s="270">
        <v>44044</v>
      </c>
      <c r="N103" s="271">
        <v>44408</v>
      </c>
      <c r="O103" s="283">
        <f>YEAR(N103)</f>
        <v>2021</v>
      </c>
      <c r="P103" s="283">
        <f>MONTH(N103)</f>
        <v>7</v>
      </c>
      <c r="Q103" s="277" t="str">
        <f>IF(P103&gt;9,CONCATENATE(O103,P103),CONCATENATE(O103,"0",P103))</f>
        <v>202107</v>
      </c>
      <c r="R103" s="299">
        <v>0</v>
      </c>
      <c r="S103" s="272">
        <v>0</v>
      </c>
      <c r="T103" s="272">
        <v>0</v>
      </c>
      <c r="U103" s="384"/>
      <c r="V103" s="303"/>
      <c r="W103" s="301"/>
      <c r="X103" s="320"/>
      <c r="Y10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293"/>
      <c r="AA103" s="294"/>
      <c r="AB103" s="294"/>
      <c r="AC103" s="294"/>
      <c r="AD103" s="294"/>
      <c r="AE103" s="294"/>
      <c r="AF103" s="294"/>
      <c r="AG103" s="294"/>
      <c r="AH103" s="294"/>
      <c r="AI103" s="294"/>
      <c r="AJ103" s="294"/>
      <c r="AK103" s="294"/>
      <c r="AL103" s="294"/>
      <c r="AM103" s="294"/>
      <c r="AN103" s="294"/>
      <c r="AO103" s="294"/>
      <c r="AP103" s="294"/>
      <c r="AQ103" s="294"/>
      <c r="AR103" s="294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</row>
    <row r="104" spans="1:100" s="7" customFormat="1" ht="38.25" customHeight="1" thickBot="1" x14ac:dyDescent="0.25">
      <c r="A104" s="316" t="s">
        <v>471</v>
      </c>
      <c r="B104" s="316"/>
      <c r="C104" s="308"/>
      <c r="D104" s="404" t="s">
        <v>1785</v>
      </c>
      <c r="E104" s="316" t="s">
        <v>75</v>
      </c>
      <c r="F104" s="300" t="s">
        <v>19</v>
      </c>
      <c r="G104" s="383" t="s">
        <v>1786</v>
      </c>
      <c r="H104" s="383" t="s">
        <v>1787</v>
      </c>
      <c r="I104" s="359">
        <v>1375007.13</v>
      </c>
      <c r="J104" s="309">
        <f>-K2262/0.0833333333333333</f>
        <v>0</v>
      </c>
      <c r="K104" s="309"/>
      <c r="L104" s="310">
        <v>44034</v>
      </c>
      <c r="M104" s="310">
        <v>44044</v>
      </c>
      <c r="N104" s="311">
        <v>44408</v>
      </c>
      <c r="O104" s="312">
        <f>YEAR(N104)</f>
        <v>2021</v>
      </c>
      <c r="P104" s="312">
        <f>MONTH(N104)</f>
        <v>7</v>
      </c>
      <c r="Q104" s="313" t="str">
        <f>IF(P104&gt;9,CONCATENATE(O104,P104),CONCATENATE(O104,"0",P104))</f>
        <v>202107</v>
      </c>
      <c r="R104" s="299" t="s">
        <v>558</v>
      </c>
      <c r="S104" s="314">
        <v>0</v>
      </c>
      <c r="T104" s="314">
        <v>0</v>
      </c>
      <c r="U104" s="383"/>
      <c r="V104" s="294"/>
      <c r="W104" s="293"/>
      <c r="X104" s="294"/>
      <c r="Y10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4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</row>
    <row r="105" spans="1:100" s="7" customFormat="1" ht="38.25" customHeight="1" thickBot="1" x14ac:dyDescent="0.25">
      <c r="A105" s="316" t="s">
        <v>471</v>
      </c>
      <c r="B105" s="316"/>
      <c r="C105" s="308"/>
      <c r="D105" s="404" t="s">
        <v>924</v>
      </c>
      <c r="E105" s="307" t="s">
        <v>77</v>
      </c>
      <c r="F105" s="300" t="s">
        <v>19</v>
      </c>
      <c r="G105" s="383" t="s">
        <v>925</v>
      </c>
      <c r="H105" s="383" t="s">
        <v>850</v>
      </c>
      <c r="I105" s="359">
        <v>1000000</v>
      </c>
      <c r="J105" s="309">
        <f>-K1860/0.0833333333333333</f>
        <v>0</v>
      </c>
      <c r="K105" s="309"/>
      <c r="L105" s="310">
        <v>43376</v>
      </c>
      <c r="M105" s="310">
        <v>43344</v>
      </c>
      <c r="N105" s="311">
        <v>44439</v>
      </c>
      <c r="O105" s="312">
        <f>YEAR(N105)</f>
        <v>2021</v>
      </c>
      <c r="P105" s="312">
        <f>MONTH(N105)</f>
        <v>8</v>
      </c>
      <c r="Q105" s="313" t="str">
        <f>IF(P105&gt;9,CONCATENATE(O105,P105),CONCATENATE(O105,"0",P105))</f>
        <v>202108</v>
      </c>
      <c r="R105" s="299">
        <v>0</v>
      </c>
      <c r="S105" s="314">
        <v>0</v>
      </c>
      <c r="T105" s="314">
        <v>0</v>
      </c>
      <c r="U105" s="383"/>
      <c r="V105" s="294"/>
      <c r="W105" s="293"/>
      <c r="X105" s="294"/>
      <c r="Y10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339"/>
      <c r="AA105" s="293"/>
      <c r="AB105" s="293"/>
      <c r="AC105" s="293"/>
      <c r="AD105" s="293"/>
      <c r="AE105" s="293"/>
      <c r="AF105" s="293"/>
      <c r="AG105" s="293"/>
      <c r="AH105" s="293"/>
      <c r="AI105" s="293"/>
      <c r="AJ105" s="293"/>
      <c r="AK105" s="293"/>
      <c r="AL105" s="293"/>
      <c r="AM105" s="293"/>
      <c r="AN105" s="293"/>
      <c r="AO105" s="293"/>
      <c r="AP105" s="293"/>
      <c r="AQ105" s="293"/>
      <c r="AR105" s="293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</row>
    <row r="106" spans="1:100" s="7" customFormat="1" ht="38.25" customHeight="1" thickBot="1" x14ac:dyDescent="0.25">
      <c r="A106" s="316" t="s">
        <v>471</v>
      </c>
      <c r="B106" s="316"/>
      <c r="C106" s="308"/>
      <c r="D106" s="404" t="s">
        <v>926</v>
      </c>
      <c r="E106" s="307" t="s">
        <v>77</v>
      </c>
      <c r="F106" s="300" t="s">
        <v>19</v>
      </c>
      <c r="G106" s="383" t="s">
        <v>247</v>
      </c>
      <c r="H106" s="383" t="s">
        <v>645</v>
      </c>
      <c r="I106" s="359">
        <v>1500000</v>
      </c>
      <c r="J106" s="309">
        <f>-K1861/0.0833333333333333</f>
        <v>0</v>
      </c>
      <c r="K106" s="309"/>
      <c r="L106" s="310">
        <v>43369</v>
      </c>
      <c r="M106" s="310">
        <v>43346</v>
      </c>
      <c r="N106" s="311">
        <v>44441</v>
      </c>
      <c r="O106" s="312">
        <f>YEAR(N106)</f>
        <v>2021</v>
      </c>
      <c r="P106" s="312">
        <f>MONTH(N106)</f>
        <v>9</v>
      </c>
      <c r="Q106" s="313" t="str">
        <f>IF(P106&gt;9,CONCATENATE(O106,P106),CONCATENATE(O106,"0",P106))</f>
        <v>202109</v>
      </c>
      <c r="R106" s="299">
        <v>0</v>
      </c>
      <c r="S106" s="314">
        <v>0</v>
      </c>
      <c r="T106" s="314">
        <v>0</v>
      </c>
      <c r="U106" s="393"/>
      <c r="V106" s="294"/>
      <c r="W106" s="293"/>
      <c r="X106" s="294"/>
      <c r="Y10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339"/>
      <c r="AA106" s="293"/>
      <c r="AB106" s="293"/>
      <c r="AC106" s="293"/>
      <c r="AD106" s="293"/>
      <c r="AE106" s="293"/>
      <c r="AF106" s="293"/>
      <c r="AG106" s="293"/>
      <c r="AH106" s="293"/>
      <c r="AI106" s="293"/>
      <c r="AJ106" s="293"/>
      <c r="AK106" s="293"/>
      <c r="AL106" s="293"/>
      <c r="AM106" s="293"/>
      <c r="AN106" s="293"/>
      <c r="AO106" s="293"/>
      <c r="AP106" s="293"/>
      <c r="AQ106" s="293"/>
      <c r="AR106" s="293"/>
    </row>
    <row r="107" spans="1:100" s="7" customFormat="1" ht="38.25" customHeight="1" thickBot="1" x14ac:dyDescent="0.25">
      <c r="A107" s="316" t="s">
        <v>471</v>
      </c>
      <c r="B107" s="316"/>
      <c r="C107" s="308"/>
      <c r="D107" s="404" t="s">
        <v>906</v>
      </c>
      <c r="E107" s="307" t="s">
        <v>77</v>
      </c>
      <c r="F107" s="305" t="s">
        <v>907</v>
      </c>
      <c r="G107" s="393" t="s">
        <v>908</v>
      </c>
      <c r="H107" s="393" t="s">
        <v>909</v>
      </c>
      <c r="I107" s="359">
        <v>350000</v>
      </c>
      <c r="J107" s="309">
        <f>-K1854/0.0833333333333333</f>
        <v>0</v>
      </c>
      <c r="K107" s="309"/>
      <c r="L107" s="310">
        <v>43957</v>
      </c>
      <c r="M107" s="310">
        <v>43353</v>
      </c>
      <c r="N107" s="311">
        <v>44448</v>
      </c>
      <c r="O107" s="312">
        <f>YEAR(N107)</f>
        <v>2021</v>
      </c>
      <c r="P107" s="312">
        <f>MONTH(N107)</f>
        <v>9</v>
      </c>
      <c r="Q107" s="313" t="str">
        <f>IF(P107&gt;9,CONCATENATE(O107,P107),CONCATENATE(O107,"0",P107))</f>
        <v>202109</v>
      </c>
      <c r="R107" s="299">
        <v>0</v>
      </c>
      <c r="S107" s="314">
        <v>0</v>
      </c>
      <c r="T107" s="314">
        <v>0</v>
      </c>
      <c r="U107" s="393"/>
      <c r="V107" s="294"/>
      <c r="W107" s="293"/>
      <c r="X107" s="339"/>
      <c r="Y10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3"/>
      <c r="AN107" s="293"/>
      <c r="AO107" s="293"/>
      <c r="AP107" s="293"/>
      <c r="AQ107" s="293"/>
      <c r="AR107" s="293"/>
    </row>
    <row r="108" spans="1:100" s="7" customFormat="1" ht="38.25" customHeight="1" thickBot="1" x14ac:dyDescent="0.25">
      <c r="A108" s="316" t="s">
        <v>471</v>
      </c>
      <c r="B108" s="316"/>
      <c r="C108" s="308"/>
      <c r="D108" s="404" t="s">
        <v>1363</v>
      </c>
      <c r="E108" s="304" t="s">
        <v>77</v>
      </c>
      <c r="F108" s="406" t="s">
        <v>1364</v>
      </c>
      <c r="G108" s="393" t="s">
        <v>1365</v>
      </c>
      <c r="H108" s="393" t="s">
        <v>749</v>
      </c>
      <c r="I108" s="420">
        <v>250000</v>
      </c>
      <c r="J108" s="309">
        <f>-K2104/0.0833333333333333</f>
        <v>0</v>
      </c>
      <c r="K108" s="309"/>
      <c r="L108" s="421">
        <v>43733</v>
      </c>
      <c r="M108" s="421">
        <v>43734</v>
      </c>
      <c r="N108" s="306">
        <v>44464</v>
      </c>
      <c r="O108" s="312">
        <f>YEAR(N108)</f>
        <v>2021</v>
      </c>
      <c r="P108" s="312">
        <f>MONTH(N108)</f>
        <v>9</v>
      </c>
      <c r="Q108" s="313" t="str">
        <f>IF(P108&gt;9,CONCATENATE(O108,P108),CONCATENATE(O108,"0",P108))</f>
        <v>202109</v>
      </c>
      <c r="R108" s="338" t="s">
        <v>120</v>
      </c>
      <c r="S108" s="422">
        <v>0</v>
      </c>
      <c r="T108" s="422">
        <v>0</v>
      </c>
      <c r="U108" s="393"/>
      <c r="V108" s="294"/>
      <c r="W108" s="293"/>
      <c r="X108" s="294"/>
      <c r="Y10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</row>
    <row r="109" spans="1:100" s="7" customFormat="1" ht="38.25" customHeight="1" x14ac:dyDescent="0.2">
      <c r="A109" s="316" t="s">
        <v>471</v>
      </c>
      <c r="B109" s="316"/>
      <c r="C109" s="308"/>
      <c r="D109" s="315" t="s">
        <v>1362</v>
      </c>
      <c r="E109" s="304" t="s">
        <v>77</v>
      </c>
      <c r="F109" s="406" t="s">
        <v>1364</v>
      </c>
      <c r="G109" s="393" t="s">
        <v>61</v>
      </c>
      <c r="H109" s="393" t="s">
        <v>56</v>
      </c>
      <c r="I109" s="420">
        <v>250000</v>
      </c>
      <c r="J109" s="309">
        <f>-K2109/0.0833333333333333</f>
        <v>0</v>
      </c>
      <c r="K109" s="309"/>
      <c r="L109" s="421">
        <v>43733</v>
      </c>
      <c r="M109" s="421">
        <v>43734</v>
      </c>
      <c r="N109" s="306">
        <v>44464</v>
      </c>
      <c r="O109" s="312">
        <f>YEAR(N109)</f>
        <v>2021</v>
      </c>
      <c r="P109" s="312">
        <f>MONTH(N109)</f>
        <v>9</v>
      </c>
      <c r="Q109" s="313" t="str">
        <f>IF(P109&gt;9,CONCATENATE(O109,P109),CONCATENATE(O109,"0",P109))</f>
        <v>202109</v>
      </c>
      <c r="R109" s="338" t="s">
        <v>120</v>
      </c>
      <c r="S109" s="422">
        <v>0</v>
      </c>
      <c r="T109" s="422">
        <v>0</v>
      </c>
      <c r="U109" s="393"/>
      <c r="V109" s="294"/>
      <c r="W109" s="293"/>
      <c r="X109" s="294"/>
      <c r="Y10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3"/>
      <c r="AO109" s="293"/>
      <c r="AP109" s="293"/>
      <c r="AQ109" s="293"/>
      <c r="AR109" s="293"/>
    </row>
    <row r="110" spans="1:100" s="7" customFormat="1" ht="38.25" customHeight="1" thickBot="1" x14ac:dyDescent="0.25">
      <c r="A110" s="316" t="s">
        <v>471</v>
      </c>
      <c r="B110" s="307" t="s">
        <v>223</v>
      </c>
      <c r="C110" s="328" t="s">
        <v>225</v>
      </c>
      <c r="D110" s="402" t="s">
        <v>578</v>
      </c>
      <c r="E110" s="307" t="s">
        <v>77</v>
      </c>
      <c r="F110" s="268" t="s">
        <v>397</v>
      </c>
      <c r="G110" s="384" t="s">
        <v>398</v>
      </c>
      <c r="H110" s="384" t="s">
        <v>98</v>
      </c>
      <c r="I110" s="361">
        <v>6000000</v>
      </c>
      <c r="J110" s="269">
        <f>-K2760/0.0833333333333333</f>
        <v>0</v>
      </c>
      <c r="K110" s="269"/>
      <c r="L110" s="270">
        <v>44048</v>
      </c>
      <c r="M110" s="270">
        <v>44105</v>
      </c>
      <c r="N110" s="271">
        <v>44469</v>
      </c>
      <c r="O110" s="283">
        <f>YEAR(N110)</f>
        <v>2021</v>
      </c>
      <c r="P110" s="283">
        <f>MONTH(N110)</f>
        <v>9</v>
      </c>
      <c r="Q110" s="277" t="str">
        <f>IF(P110&gt;9,CONCATENATE(O110,P110),CONCATENATE(O110,"0",P110))</f>
        <v>202109</v>
      </c>
      <c r="R110" s="299">
        <v>0</v>
      </c>
      <c r="S110" s="272">
        <v>0</v>
      </c>
      <c r="T110" s="272">
        <v>0</v>
      </c>
      <c r="U110" s="384"/>
      <c r="V110" s="303"/>
      <c r="W110" s="301"/>
      <c r="X110" s="303"/>
      <c r="Y1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339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3"/>
      <c r="AO110" s="293"/>
      <c r="AP110" s="293"/>
      <c r="AQ110" s="293"/>
      <c r="AR110" s="293"/>
    </row>
    <row r="111" spans="1:100" s="7" customFormat="1" ht="38.25" customHeight="1" thickBot="1" x14ac:dyDescent="0.25">
      <c r="A111" s="316" t="s">
        <v>471</v>
      </c>
      <c r="B111" s="307" t="s">
        <v>223</v>
      </c>
      <c r="C111" s="328" t="s">
        <v>225</v>
      </c>
      <c r="D111" s="404" t="s">
        <v>560</v>
      </c>
      <c r="E111" s="302" t="s">
        <v>77</v>
      </c>
      <c r="F111" s="268" t="s">
        <v>497</v>
      </c>
      <c r="G111" s="384" t="s">
        <v>261</v>
      </c>
      <c r="H111" s="383" t="s">
        <v>262</v>
      </c>
      <c r="I111" s="362">
        <v>1540000</v>
      </c>
      <c r="J111" s="264">
        <f>-K1688/0.0833333333333333</f>
        <v>0</v>
      </c>
      <c r="K111" s="264"/>
      <c r="L111" s="310">
        <v>44069</v>
      </c>
      <c r="M111" s="270">
        <v>44105</v>
      </c>
      <c r="N111" s="271">
        <v>44469</v>
      </c>
      <c r="O111" s="283">
        <f>YEAR(N111)</f>
        <v>2021</v>
      </c>
      <c r="P111" s="283">
        <f>MONTH(N111)</f>
        <v>9</v>
      </c>
      <c r="Q111" s="277" t="str">
        <f>IF(P111&gt;9,CONCATENATE(O111,P111),CONCATENATE(O111,"0",P111))</f>
        <v>202109</v>
      </c>
      <c r="R111" s="299" t="s">
        <v>109</v>
      </c>
      <c r="S111" s="267">
        <v>0.01</v>
      </c>
      <c r="T111" s="267">
        <v>0.01</v>
      </c>
      <c r="U111" s="384"/>
      <c r="V111" s="303"/>
      <c r="W111" s="301"/>
      <c r="X111" s="303"/>
      <c r="Y11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39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4"/>
    </row>
    <row r="112" spans="1:100" s="7" customFormat="1" ht="38.25" customHeight="1" thickBot="1" x14ac:dyDescent="0.25">
      <c r="A112" s="316" t="s">
        <v>471</v>
      </c>
      <c r="B112" s="307" t="s">
        <v>223</v>
      </c>
      <c r="C112" s="328" t="s">
        <v>225</v>
      </c>
      <c r="D112" s="404" t="s">
        <v>559</v>
      </c>
      <c r="E112" s="302" t="s">
        <v>77</v>
      </c>
      <c r="F112" s="268" t="s">
        <v>497</v>
      </c>
      <c r="G112" s="384" t="s">
        <v>261</v>
      </c>
      <c r="H112" s="383" t="s">
        <v>561</v>
      </c>
      <c r="I112" s="362">
        <v>1450000</v>
      </c>
      <c r="J112" s="264">
        <f>-K1696/0.0833333333333333</f>
        <v>0</v>
      </c>
      <c r="K112" s="264"/>
      <c r="L112" s="310">
        <v>44069</v>
      </c>
      <c r="M112" s="270">
        <v>44105</v>
      </c>
      <c r="N112" s="271">
        <v>44469</v>
      </c>
      <c r="O112" s="283">
        <f>YEAR(N112)</f>
        <v>2021</v>
      </c>
      <c r="P112" s="283">
        <f>MONTH(N112)</f>
        <v>9</v>
      </c>
      <c r="Q112" s="277" t="str">
        <f>IF(P112&gt;9,CONCATENATE(O112,P112),CONCATENATE(O112,"0",P112))</f>
        <v>202109</v>
      </c>
      <c r="R112" s="299" t="s">
        <v>109</v>
      </c>
      <c r="S112" s="267">
        <v>0.01</v>
      </c>
      <c r="T112" s="267">
        <v>0.01</v>
      </c>
      <c r="U112" s="384"/>
      <c r="V112" s="303"/>
      <c r="W112" s="301"/>
      <c r="X112" s="303"/>
      <c r="Y11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39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4"/>
    </row>
    <row r="113" spans="1:100" s="7" customFormat="1" ht="38.25" customHeight="1" thickBot="1" x14ac:dyDescent="0.25">
      <c r="A113" s="316" t="s">
        <v>471</v>
      </c>
      <c r="B113" s="316"/>
      <c r="C113" s="308"/>
      <c r="D113" s="404" t="s">
        <v>927</v>
      </c>
      <c r="E113" s="307" t="s">
        <v>77</v>
      </c>
      <c r="F113" s="300" t="s">
        <v>23</v>
      </c>
      <c r="G113" s="383" t="s">
        <v>928</v>
      </c>
      <c r="H113" s="383" t="s">
        <v>461</v>
      </c>
      <c r="I113" s="359">
        <v>600000</v>
      </c>
      <c r="J113" s="309">
        <f>-K1875/0.0833333333333333</f>
        <v>0</v>
      </c>
      <c r="K113" s="309"/>
      <c r="L113" s="310">
        <v>43390</v>
      </c>
      <c r="M113" s="310">
        <v>43374</v>
      </c>
      <c r="N113" s="311">
        <v>44469</v>
      </c>
      <c r="O113" s="312">
        <f>YEAR(N113)</f>
        <v>2021</v>
      </c>
      <c r="P113" s="312">
        <f>MONTH(N113)</f>
        <v>9</v>
      </c>
      <c r="Q113" s="313" t="str">
        <f>IF(P113&gt;9,CONCATENATE(O113,P113),CONCATENATE(O113,"0",P113))</f>
        <v>202109</v>
      </c>
      <c r="R113" s="299">
        <v>0</v>
      </c>
      <c r="S113" s="314">
        <v>0</v>
      </c>
      <c r="T113" s="314">
        <v>0</v>
      </c>
      <c r="U113" s="383"/>
      <c r="V113" s="294"/>
      <c r="W113" s="293"/>
      <c r="X113" s="294"/>
      <c r="Y11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39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</row>
    <row r="114" spans="1:100" s="7" customFormat="1" ht="38.25" customHeight="1" thickBot="1" x14ac:dyDescent="0.25">
      <c r="A114" s="316" t="s">
        <v>471</v>
      </c>
      <c r="B114" s="316"/>
      <c r="C114" s="308"/>
      <c r="D114" s="404" t="s">
        <v>1357</v>
      </c>
      <c r="E114" s="304" t="s">
        <v>77</v>
      </c>
      <c r="F114" s="406" t="s">
        <v>1359</v>
      </c>
      <c r="G114" s="393" t="s">
        <v>1360</v>
      </c>
      <c r="H114" s="393" t="s">
        <v>317</v>
      </c>
      <c r="I114" s="420">
        <v>250000</v>
      </c>
      <c r="J114" s="309">
        <f>-K2118/0.0833333333333333</f>
        <v>0</v>
      </c>
      <c r="K114" s="309"/>
      <c r="L114" s="421">
        <v>43733</v>
      </c>
      <c r="M114" s="421">
        <v>43739</v>
      </c>
      <c r="N114" s="306">
        <v>44469</v>
      </c>
      <c r="O114" s="312">
        <f>YEAR(N114)</f>
        <v>2021</v>
      </c>
      <c r="P114" s="312">
        <f>MONTH(N114)</f>
        <v>9</v>
      </c>
      <c r="Q114" s="313" t="str">
        <f>IF(P114&gt;9,CONCATENATE(O114,P114),CONCATENATE(O114,"0",P114))</f>
        <v>202109</v>
      </c>
      <c r="R114" s="338" t="s">
        <v>120</v>
      </c>
      <c r="S114" s="422">
        <v>0</v>
      </c>
      <c r="T114" s="422">
        <v>0</v>
      </c>
      <c r="U114" s="393"/>
      <c r="V114" s="294"/>
      <c r="W114" s="293"/>
      <c r="X114" s="294"/>
      <c r="Y11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</row>
    <row r="115" spans="1:100" s="7" customFormat="1" ht="38.25" customHeight="1" thickBot="1" x14ac:dyDescent="0.25">
      <c r="A115" s="316" t="s">
        <v>471</v>
      </c>
      <c r="B115" s="316"/>
      <c r="C115" s="308"/>
      <c r="D115" s="404" t="s">
        <v>1358</v>
      </c>
      <c r="E115" s="304" t="s">
        <v>77</v>
      </c>
      <c r="F115" s="406" t="s">
        <v>1359</v>
      </c>
      <c r="G115" s="393" t="s">
        <v>1360</v>
      </c>
      <c r="H115" s="393" t="s">
        <v>1361</v>
      </c>
      <c r="I115" s="420">
        <v>250000</v>
      </c>
      <c r="J115" s="309">
        <f>-K2119/0.0833333333333333</f>
        <v>0</v>
      </c>
      <c r="K115" s="309"/>
      <c r="L115" s="421">
        <v>43733</v>
      </c>
      <c r="M115" s="421">
        <v>43739</v>
      </c>
      <c r="N115" s="306">
        <v>44469</v>
      </c>
      <c r="O115" s="312">
        <f>YEAR(N115)</f>
        <v>2021</v>
      </c>
      <c r="P115" s="312">
        <f>MONTH(N115)</f>
        <v>9</v>
      </c>
      <c r="Q115" s="313" t="str">
        <f>IF(P115&gt;9,CONCATENATE(O115,P115),CONCATENATE(O115,"0",P115))</f>
        <v>202109</v>
      </c>
      <c r="R115" s="338" t="s">
        <v>120</v>
      </c>
      <c r="S115" s="422">
        <v>0</v>
      </c>
      <c r="T115" s="422">
        <v>0</v>
      </c>
      <c r="U115" s="393"/>
      <c r="V115" s="294"/>
      <c r="W115" s="293"/>
      <c r="X115" s="294"/>
      <c r="Y11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</row>
    <row r="116" spans="1:100" s="7" customFormat="1" ht="38.25" customHeight="1" thickBot="1" x14ac:dyDescent="0.25">
      <c r="A116" s="316" t="s">
        <v>471</v>
      </c>
      <c r="B116" s="316"/>
      <c r="C116" s="308"/>
      <c r="D116" s="404" t="s">
        <v>1353</v>
      </c>
      <c r="E116" s="304" t="s">
        <v>77</v>
      </c>
      <c r="F116" s="406" t="s">
        <v>1355</v>
      </c>
      <c r="G116" s="393" t="s">
        <v>1354</v>
      </c>
      <c r="H116" s="393" t="s">
        <v>1356</v>
      </c>
      <c r="I116" s="420">
        <v>250000</v>
      </c>
      <c r="J116" s="309">
        <f>-K2108/0.0833333333333333</f>
        <v>0</v>
      </c>
      <c r="K116" s="309"/>
      <c r="L116" s="421">
        <v>43733</v>
      </c>
      <c r="M116" s="421">
        <v>43739</v>
      </c>
      <c r="N116" s="306">
        <v>44469</v>
      </c>
      <c r="O116" s="312">
        <f>YEAR(N116)</f>
        <v>2021</v>
      </c>
      <c r="P116" s="312">
        <f>MONTH(N116)</f>
        <v>9</v>
      </c>
      <c r="Q116" s="313" t="str">
        <f>IF(P116&gt;9,CONCATENATE(O116,P116),CONCATENATE(O116,"0",P116))</f>
        <v>202109</v>
      </c>
      <c r="R116" s="338" t="s">
        <v>120</v>
      </c>
      <c r="S116" s="422">
        <v>0</v>
      </c>
      <c r="T116" s="422">
        <v>0</v>
      </c>
      <c r="U116" s="393"/>
      <c r="V116" s="294"/>
      <c r="W116" s="293"/>
      <c r="X116" s="294"/>
      <c r="Y11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</row>
    <row r="117" spans="1:100" s="7" customFormat="1" ht="38.25" customHeight="1" thickBot="1" x14ac:dyDescent="0.25">
      <c r="A117" s="316" t="s">
        <v>471</v>
      </c>
      <c r="B117" s="302" t="s">
        <v>237</v>
      </c>
      <c r="C117" s="328" t="s">
        <v>225</v>
      </c>
      <c r="D117" s="409" t="s">
        <v>573</v>
      </c>
      <c r="E117" s="302" t="s">
        <v>88</v>
      </c>
      <c r="F117" s="262" t="s">
        <v>23</v>
      </c>
      <c r="G117" s="385" t="s">
        <v>410</v>
      </c>
      <c r="H117" s="385" t="s">
        <v>411</v>
      </c>
      <c r="I117" s="362">
        <v>61542</v>
      </c>
      <c r="J117" s="264">
        <f>-K2110/0.0833333333333333</f>
        <v>0</v>
      </c>
      <c r="K117" s="264"/>
      <c r="L117" s="265">
        <v>42655</v>
      </c>
      <c r="M117" s="265">
        <v>42655</v>
      </c>
      <c r="N117" s="265">
        <v>44480</v>
      </c>
      <c r="O117" s="284">
        <f>YEAR(N117)</f>
        <v>2021</v>
      </c>
      <c r="P117" s="283">
        <f>MONTH(N117)</f>
        <v>10</v>
      </c>
      <c r="Q117" s="280" t="str">
        <f>IF(P117&gt;9,CONCATENATE(O117,P117),CONCATENATE(O117,"0",P117))</f>
        <v>202110</v>
      </c>
      <c r="R117" s="299" t="s">
        <v>102</v>
      </c>
      <c r="S117" s="267">
        <v>0</v>
      </c>
      <c r="T117" s="267">
        <v>0</v>
      </c>
      <c r="U117" s="385"/>
      <c r="V117" s="301"/>
      <c r="W117" s="301"/>
      <c r="X117" s="301"/>
      <c r="Y11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320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  <c r="AQ117" s="303"/>
      <c r="AR117" s="293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</row>
    <row r="118" spans="1:100" s="7" customFormat="1" ht="38.25" customHeight="1" thickBot="1" x14ac:dyDescent="0.25">
      <c r="A118" s="316" t="s">
        <v>471</v>
      </c>
      <c r="B118" s="316"/>
      <c r="C118" s="308"/>
      <c r="D118" s="404" t="s">
        <v>1430</v>
      </c>
      <c r="E118" s="307" t="s">
        <v>77</v>
      </c>
      <c r="F118" s="300" t="s">
        <v>23</v>
      </c>
      <c r="G118" s="383" t="s">
        <v>1431</v>
      </c>
      <c r="H118" s="383" t="s">
        <v>1432</v>
      </c>
      <c r="I118" s="359">
        <v>800000</v>
      </c>
      <c r="J118" s="309">
        <f>-K2195/0.0833333333333333</f>
        <v>0</v>
      </c>
      <c r="K118" s="309"/>
      <c r="L118" s="310">
        <v>43754</v>
      </c>
      <c r="M118" s="310">
        <v>43754</v>
      </c>
      <c r="N118" s="311">
        <v>44484</v>
      </c>
      <c r="O118" s="312">
        <f>YEAR(N118)</f>
        <v>2021</v>
      </c>
      <c r="P118" s="312">
        <f>MONTH(N118)</f>
        <v>10</v>
      </c>
      <c r="Q118" s="313" t="str">
        <f>IF(P118&gt;9,CONCATENATE(O118,P118),CONCATENATE(O118,"0",P118))</f>
        <v>202110</v>
      </c>
      <c r="R118" s="299" t="s">
        <v>120</v>
      </c>
      <c r="S118" s="314">
        <v>0</v>
      </c>
      <c r="T118" s="314">
        <v>0</v>
      </c>
      <c r="U118" s="383"/>
      <c r="V118" s="294"/>
      <c r="W118" s="293"/>
      <c r="X118" s="294"/>
      <c r="Y11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293"/>
      <c r="AA118" s="293"/>
      <c r="AB118" s="293"/>
      <c r="AC118" s="293"/>
      <c r="AD118" s="293"/>
      <c r="AE118" s="293"/>
      <c r="AF118" s="293"/>
      <c r="AG118" s="293"/>
      <c r="AH118" s="293"/>
      <c r="AI118" s="293"/>
      <c r="AJ118" s="293"/>
      <c r="AK118" s="293"/>
      <c r="AL118" s="293"/>
      <c r="AM118" s="293"/>
      <c r="AN118" s="293"/>
      <c r="AO118" s="293"/>
      <c r="AP118" s="293"/>
      <c r="AQ118" s="293"/>
      <c r="AR118" s="294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s="7" customFormat="1" ht="38.25" customHeight="1" thickBot="1" x14ac:dyDescent="0.25">
      <c r="A119" s="316" t="s">
        <v>471</v>
      </c>
      <c r="B119" s="316"/>
      <c r="C119" s="308"/>
      <c r="D119" s="404" t="s">
        <v>1863</v>
      </c>
      <c r="E119" s="316" t="s">
        <v>75</v>
      </c>
      <c r="F119" s="300" t="s">
        <v>23</v>
      </c>
      <c r="G119" s="383" t="s">
        <v>1864</v>
      </c>
      <c r="H119" s="383" t="s">
        <v>1322</v>
      </c>
      <c r="I119" s="359">
        <v>30468</v>
      </c>
      <c r="J119" s="309">
        <f>-K2286/0.0833333333333333</f>
        <v>0</v>
      </c>
      <c r="K119" s="309"/>
      <c r="L119" s="310">
        <v>44139</v>
      </c>
      <c r="M119" s="310">
        <v>43755</v>
      </c>
      <c r="N119" s="311">
        <v>44485</v>
      </c>
      <c r="O119" s="312">
        <f>YEAR(N119)</f>
        <v>2021</v>
      </c>
      <c r="P119" s="312">
        <f>MONTH(N119)</f>
        <v>10</v>
      </c>
      <c r="Q119" s="313" t="str">
        <f>IF(P119&gt;9,CONCATENATE(O119,P119),CONCATENATE(O119,"0",P119))</f>
        <v>202110</v>
      </c>
      <c r="R119" s="299">
        <v>0</v>
      </c>
      <c r="S119" s="314">
        <v>0</v>
      </c>
      <c r="T119" s="314">
        <v>0</v>
      </c>
      <c r="U119" s="383"/>
      <c r="V119" s="294"/>
      <c r="W119" s="293"/>
      <c r="X119" s="294"/>
      <c r="Y11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4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</row>
    <row r="120" spans="1:100" s="7" customFormat="1" ht="38.25" customHeight="1" thickBot="1" x14ac:dyDescent="0.25">
      <c r="A120" s="316" t="s">
        <v>471</v>
      </c>
      <c r="B120" s="316"/>
      <c r="C120" s="308"/>
      <c r="D120" s="404" t="s">
        <v>795</v>
      </c>
      <c r="E120" s="316" t="s">
        <v>76</v>
      </c>
      <c r="F120" s="300" t="s">
        <v>797</v>
      </c>
      <c r="G120" s="383" t="s">
        <v>796</v>
      </c>
      <c r="H120" s="383" t="s">
        <v>671</v>
      </c>
      <c r="I120" s="359">
        <v>2000000</v>
      </c>
      <c r="J120" s="309">
        <f>-K1757/0.0833333333333333</f>
        <v>0</v>
      </c>
      <c r="K120" s="309"/>
      <c r="L120" s="310">
        <v>44055</v>
      </c>
      <c r="M120" s="310">
        <v>44122</v>
      </c>
      <c r="N120" s="310">
        <v>44486</v>
      </c>
      <c r="O120" s="312">
        <f>YEAR(N120)</f>
        <v>2021</v>
      </c>
      <c r="P120" s="312">
        <f>MONTH(N120)</f>
        <v>10</v>
      </c>
      <c r="Q120" s="313" t="str">
        <f>IF(P120&gt;9,CONCATENATE(O120,P120),CONCATENATE(O120,"0",P120))</f>
        <v>202110</v>
      </c>
      <c r="R120" s="299" t="s">
        <v>109</v>
      </c>
      <c r="S120" s="314">
        <v>0</v>
      </c>
      <c r="T120" s="314">
        <v>0</v>
      </c>
      <c r="U120" s="383"/>
      <c r="V120" s="294"/>
      <c r="W120" s="293"/>
      <c r="X120" s="294"/>
      <c r="Y12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293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</row>
    <row r="121" spans="1:100" s="8" customFormat="1" ht="38.25" customHeight="1" thickBot="1" x14ac:dyDescent="0.25">
      <c r="A121" s="316" t="s">
        <v>471</v>
      </c>
      <c r="B121" s="316"/>
      <c r="C121" s="308"/>
      <c r="D121" s="404" t="s">
        <v>798</v>
      </c>
      <c r="E121" s="316" t="s">
        <v>76</v>
      </c>
      <c r="F121" s="300" t="s">
        <v>797</v>
      </c>
      <c r="G121" s="383" t="s">
        <v>796</v>
      </c>
      <c r="H121" s="383" t="s">
        <v>799</v>
      </c>
      <c r="I121" s="359">
        <v>3000000</v>
      </c>
      <c r="J121" s="309">
        <f>-K1759/0.0833333333333333</f>
        <v>0</v>
      </c>
      <c r="K121" s="309"/>
      <c r="L121" s="310">
        <v>44055</v>
      </c>
      <c r="M121" s="310">
        <v>44122</v>
      </c>
      <c r="N121" s="310">
        <v>44486</v>
      </c>
      <c r="O121" s="312">
        <f>YEAR(N121)</f>
        <v>2021</v>
      </c>
      <c r="P121" s="312">
        <f>MONTH(N121)</f>
        <v>10</v>
      </c>
      <c r="Q121" s="313" t="str">
        <f>IF(P121&gt;9,CONCATENATE(O121,P121),CONCATENATE(O121,"0",P121))</f>
        <v>202110</v>
      </c>
      <c r="R121" s="299" t="s">
        <v>109</v>
      </c>
      <c r="S121" s="314">
        <v>0</v>
      </c>
      <c r="T121" s="314">
        <v>0</v>
      </c>
      <c r="U121" s="383"/>
      <c r="V121" s="294"/>
      <c r="W121" s="293"/>
      <c r="X121" s="294"/>
      <c r="Y12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293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</row>
    <row r="122" spans="1:100" s="8" customFormat="1" ht="57.75" customHeight="1" thickBot="1" x14ac:dyDescent="0.25">
      <c r="A122" s="316" t="s">
        <v>471</v>
      </c>
      <c r="B122" s="316"/>
      <c r="C122" s="308"/>
      <c r="D122" s="404" t="s">
        <v>803</v>
      </c>
      <c r="E122" s="316" t="s">
        <v>76</v>
      </c>
      <c r="F122" s="300" t="s">
        <v>802</v>
      </c>
      <c r="G122" s="383" t="s">
        <v>800</v>
      </c>
      <c r="H122" s="383" t="s">
        <v>801</v>
      </c>
      <c r="I122" s="359">
        <v>300000</v>
      </c>
      <c r="J122" s="309">
        <f>-K1760/0.0833333333333333</f>
        <v>0</v>
      </c>
      <c r="K122" s="309"/>
      <c r="L122" s="310">
        <v>44069</v>
      </c>
      <c r="M122" s="310">
        <v>44122</v>
      </c>
      <c r="N122" s="310">
        <v>44486</v>
      </c>
      <c r="O122" s="321">
        <f>YEAR(N122)</f>
        <v>2021</v>
      </c>
      <c r="P122" s="312">
        <f>MONTH(N122)</f>
        <v>10</v>
      </c>
      <c r="Q122" s="322" t="str">
        <f>IF(P122&gt;9,CONCATENATE(O122,P122),CONCATENATE(O122,"0",P122))</f>
        <v>202110</v>
      </c>
      <c r="R122" s="299" t="s">
        <v>109</v>
      </c>
      <c r="S122" s="314">
        <v>0</v>
      </c>
      <c r="T122" s="314">
        <v>0</v>
      </c>
      <c r="U122" s="383"/>
      <c r="V122" s="294"/>
      <c r="W122" s="293"/>
      <c r="X122" s="294"/>
      <c r="Y12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293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</row>
    <row r="123" spans="1:100" s="8" customFormat="1" ht="48" customHeight="1" thickBot="1" x14ac:dyDescent="0.25">
      <c r="A123" s="316" t="s">
        <v>471</v>
      </c>
      <c r="B123" s="316"/>
      <c r="C123" s="308"/>
      <c r="D123" s="404" t="s">
        <v>931</v>
      </c>
      <c r="E123" s="307" t="s">
        <v>77</v>
      </c>
      <c r="F123" s="305" t="s">
        <v>932</v>
      </c>
      <c r="G123" s="393" t="s">
        <v>70</v>
      </c>
      <c r="H123" s="393" t="s">
        <v>933</v>
      </c>
      <c r="I123" s="359">
        <v>244350</v>
      </c>
      <c r="J123" s="309">
        <f>-K1880/0.0833333333333333</f>
        <v>0</v>
      </c>
      <c r="K123" s="309"/>
      <c r="L123" s="310">
        <v>43397</v>
      </c>
      <c r="M123" s="310">
        <v>43402</v>
      </c>
      <c r="N123" s="311">
        <v>44499</v>
      </c>
      <c r="O123" s="312">
        <f>YEAR(N123)</f>
        <v>2021</v>
      </c>
      <c r="P123" s="312">
        <f>MONTH(N123)</f>
        <v>10</v>
      </c>
      <c r="Q123" s="313" t="str">
        <f>IF(P123&gt;9,CONCATENATE(O123,P123),CONCATENATE(O123,"0",P123))</f>
        <v>202110</v>
      </c>
      <c r="R123" s="299">
        <v>0</v>
      </c>
      <c r="S123" s="314">
        <v>0</v>
      </c>
      <c r="T123" s="314">
        <v>0</v>
      </c>
      <c r="U123" s="393"/>
      <c r="V123" s="294"/>
      <c r="W123" s="293"/>
      <c r="X123" s="339"/>
      <c r="Y12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3"/>
      <c r="AO123" s="293"/>
      <c r="AP123" s="293"/>
      <c r="AQ123" s="293"/>
      <c r="AR123" s="293"/>
    </row>
    <row r="124" spans="1:100" s="8" customFormat="1" ht="38.25" customHeight="1" thickBot="1" x14ac:dyDescent="0.25">
      <c r="A124" s="316" t="s">
        <v>471</v>
      </c>
      <c r="B124" s="316"/>
      <c r="C124" s="308"/>
      <c r="D124" s="404" t="s">
        <v>1433</v>
      </c>
      <c r="E124" s="304" t="s">
        <v>77</v>
      </c>
      <c r="F124" s="406" t="s">
        <v>1434</v>
      </c>
      <c r="G124" s="393" t="s">
        <v>1435</v>
      </c>
      <c r="H124" s="393" t="s">
        <v>1436</v>
      </c>
      <c r="I124" s="420">
        <v>8000000</v>
      </c>
      <c r="J124" s="309">
        <f>-K2155/0.0833333333333333</f>
        <v>0</v>
      </c>
      <c r="K124" s="309"/>
      <c r="L124" s="421">
        <v>43761</v>
      </c>
      <c r="M124" s="421">
        <v>43769</v>
      </c>
      <c r="N124" s="306">
        <v>44499</v>
      </c>
      <c r="O124" s="312">
        <f>YEAR(N124)</f>
        <v>2021</v>
      </c>
      <c r="P124" s="312">
        <f>MONTH(N124)</f>
        <v>10</v>
      </c>
      <c r="Q124" s="313" t="str">
        <f>IF(P124&gt;9,CONCATENATE(O124,P124),CONCATENATE(O124,"0",P124))</f>
        <v>202110</v>
      </c>
      <c r="R124" s="338" t="s">
        <v>120</v>
      </c>
      <c r="S124" s="422">
        <v>0</v>
      </c>
      <c r="T124" s="422">
        <v>0</v>
      </c>
      <c r="U124" s="393"/>
      <c r="V124" s="294"/>
      <c r="W124" s="293"/>
      <c r="X124" s="294"/>
      <c r="Y12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3"/>
      <c r="AO124" s="293"/>
      <c r="AP124" s="293"/>
      <c r="AQ124" s="293"/>
      <c r="AR124" s="293"/>
    </row>
    <row r="125" spans="1:100" s="8" customFormat="1" ht="38.25" customHeight="1" thickBot="1" x14ac:dyDescent="0.25">
      <c r="A125" s="316" t="s">
        <v>471</v>
      </c>
      <c r="B125" s="316"/>
      <c r="C125" s="308"/>
      <c r="D125" s="404" t="s">
        <v>1366</v>
      </c>
      <c r="E125" s="304" t="s">
        <v>77</v>
      </c>
      <c r="F125" s="406" t="s">
        <v>1367</v>
      </c>
      <c r="G125" s="393" t="s">
        <v>1368</v>
      </c>
      <c r="H125" s="393" t="s">
        <v>871</v>
      </c>
      <c r="I125" s="420">
        <v>2000000</v>
      </c>
      <c r="J125" s="309">
        <f>-K2129/0.0833333333333333</f>
        <v>0</v>
      </c>
      <c r="K125" s="309"/>
      <c r="L125" s="421">
        <v>43733</v>
      </c>
      <c r="M125" s="421">
        <v>43739</v>
      </c>
      <c r="N125" s="306">
        <v>44500</v>
      </c>
      <c r="O125" s="312">
        <f>YEAR(N125)</f>
        <v>2021</v>
      </c>
      <c r="P125" s="312">
        <f>MONTH(N125)</f>
        <v>10</v>
      </c>
      <c r="Q125" s="313" t="str">
        <f>IF(P125&gt;9,CONCATENATE(O125,P125),CONCATENATE(O125,"0",P125))</f>
        <v>202110</v>
      </c>
      <c r="R125" s="338" t="s">
        <v>120</v>
      </c>
      <c r="S125" s="422">
        <v>0</v>
      </c>
      <c r="T125" s="422">
        <v>0</v>
      </c>
      <c r="U125" s="393"/>
      <c r="V125" s="294"/>
      <c r="W125" s="293"/>
      <c r="X125" s="294"/>
      <c r="Y12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293"/>
      <c r="AA125" s="293"/>
      <c r="AB125" s="293"/>
      <c r="AC125" s="293"/>
      <c r="AD125" s="293"/>
      <c r="AE125" s="293"/>
      <c r="AF125" s="293"/>
      <c r="AG125" s="293"/>
      <c r="AH125" s="293"/>
      <c r="AI125" s="293"/>
      <c r="AJ125" s="293"/>
      <c r="AK125" s="293"/>
      <c r="AL125" s="293"/>
      <c r="AM125" s="293"/>
      <c r="AN125" s="293"/>
      <c r="AO125" s="293"/>
      <c r="AP125" s="293"/>
      <c r="AQ125" s="293"/>
      <c r="AR125" s="293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</row>
    <row r="126" spans="1:100" s="8" customFormat="1" ht="38.25" customHeight="1" thickBot="1" x14ac:dyDescent="0.25">
      <c r="A126" s="316" t="s">
        <v>471</v>
      </c>
      <c r="B126" s="316"/>
      <c r="C126" s="308"/>
      <c r="D126" s="404" t="s">
        <v>1859</v>
      </c>
      <c r="E126" s="307" t="s">
        <v>77</v>
      </c>
      <c r="F126" s="300" t="s">
        <v>1761</v>
      </c>
      <c r="G126" s="383" t="s">
        <v>1762</v>
      </c>
      <c r="H126" s="383" t="s">
        <v>758</v>
      </c>
      <c r="I126" s="359">
        <v>202547</v>
      </c>
      <c r="J126" s="309">
        <f>-K2290/0.0833333333333333</f>
        <v>0</v>
      </c>
      <c r="K126" s="309"/>
      <c r="L126" s="310">
        <v>44139</v>
      </c>
      <c r="M126" s="310">
        <v>44139</v>
      </c>
      <c r="N126" s="311">
        <v>44503</v>
      </c>
      <c r="O126" s="312">
        <f>YEAR(N126)</f>
        <v>2021</v>
      </c>
      <c r="P126" s="312">
        <f>MONTH(N126)</f>
        <v>11</v>
      </c>
      <c r="Q126" s="313" t="str">
        <f>IF(P126&gt;9,CONCATENATE(O126,P126),CONCATENATE(O126,"0",P126))</f>
        <v>202111</v>
      </c>
      <c r="R126" s="299">
        <v>0</v>
      </c>
      <c r="S126" s="314">
        <v>0</v>
      </c>
      <c r="T126" s="314">
        <v>0</v>
      </c>
      <c r="U126" s="383"/>
      <c r="V126" s="294"/>
      <c r="W126" s="293"/>
      <c r="X126" s="294"/>
      <c r="Y12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293"/>
      <c r="AA126" s="293"/>
      <c r="AB126" s="293"/>
      <c r="AC126" s="293"/>
      <c r="AD126" s="293"/>
      <c r="AE126" s="293"/>
      <c r="AF126" s="293"/>
      <c r="AG126" s="293"/>
      <c r="AH126" s="293"/>
      <c r="AI126" s="293"/>
      <c r="AJ126" s="293"/>
      <c r="AK126" s="293"/>
      <c r="AL126" s="293"/>
      <c r="AM126" s="293"/>
      <c r="AN126" s="293"/>
      <c r="AO126" s="293"/>
      <c r="AP126" s="293"/>
      <c r="AQ126" s="293"/>
      <c r="AR126" s="293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</row>
    <row r="127" spans="1:100" s="8" customFormat="1" ht="38.25" customHeight="1" thickBot="1" x14ac:dyDescent="0.25">
      <c r="A127" s="316" t="s">
        <v>471</v>
      </c>
      <c r="B127" s="316"/>
      <c r="C127" s="308"/>
      <c r="D127" s="404" t="s">
        <v>1991</v>
      </c>
      <c r="E127" s="315" t="s">
        <v>74</v>
      </c>
      <c r="F127" s="406" t="s">
        <v>23</v>
      </c>
      <c r="G127" s="393" t="s">
        <v>1992</v>
      </c>
      <c r="H127" s="393" t="s">
        <v>1993</v>
      </c>
      <c r="I127" s="420">
        <v>44276</v>
      </c>
      <c r="J127" s="309">
        <f>-K2307/0.0833333333333333</f>
        <v>0</v>
      </c>
      <c r="K127" s="309"/>
      <c r="L127" s="421">
        <v>44069</v>
      </c>
      <c r="M127" s="421">
        <v>44140</v>
      </c>
      <c r="N127" s="306">
        <v>44504</v>
      </c>
      <c r="O127" s="312">
        <f>YEAR(N127)</f>
        <v>2021</v>
      </c>
      <c r="P127" s="312">
        <f>MONTH(N127)</f>
        <v>11</v>
      </c>
      <c r="Q127" s="313" t="str">
        <f>IF(P127&gt;9,CONCATENATE(O127,P127),CONCATENATE(O127,"0",P127))</f>
        <v>202111</v>
      </c>
      <c r="R127" s="299" t="s">
        <v>109</v>
      </c>
      <c r="S127" s="422">
        <v>0</v>
      </c>
      <c r="T127" s="422">
        <v>0</v>
      </c>
      <c r="U127" s="393"/>
      <c r="V127" s="294"/>
      <c r="W127" s="293"/>
      <c r="X127" s="294"/>
      <c r="Y12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</row>
    <row r="128" spans="1:100" s="8" customFormat="1" ht="38.25" customHeight="1" thickBot="1" x14ac:dyDescent="0.25">
      <c r="A128" s="316" t="s">
        <v>471</v>
      </c>
      <c r="B128" s="317"/>
      <c r="C128" s="308"/>
      <c r="D128" s="410" t="s">
        <v>1552</v>
      </c>
      <c r="E128" s="307" t="s">
        <v>77</v>
      </c>
      <c r="F128" s="305" t="s">
        <v>1553</v>
      </c>
      <c r="G128" s="387" t="s">
        <v>1554</v>
      </c>
      <c r="H128" s="387" t="s">
        <v>1555</v>
      </c>
      <c r="I128" s="363">
        <v>500000</v>
      </c>
      <c r="J128" s="323">
        <f>-K2228/0.0833333333333333</f>
        <v>0</v>
      </c>
      <c r="K128" s="323"/>
      <c r="L128" s="306">
        <v>44174</v>
      </c>
      <c r="M128" s="306">
        <v>43810</v>
      </c>
      <c r="N128" s="306">
        <v>44538</v>
      </c>
      <c r="O128" s="324">
        <f>YEAR(N128)</f>
        <v>2021</v>
      </c>
      <c r="P128" s="312">
        <f>MONTH(N128)</f>
        <v>12</v>
      </c>
      <c r="Q128" s="325" t="str">
        <f>IF(P128&gt;9,CONCATENATE(O128,P128),CONCATENATE(O128,"0",P128))</f>
        <v>202112</v>
      </c>
      <c r="R128" s="299" t="s">
        <v>120</v>
      </c>
      <c r="S128" s="326">
        <v>0</v>
      </c>
      <c r="T128" s="326">
        <v>0</v>
      </c>
      <c r="U128" s="387"/>
      <c r="V128" s="293"/>
      <c r="W128" s="293"/>
      <c r="X128" s="293"/>
      <c r="Y12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39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3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</row>
    <row r="129" spans="1:100" s="8" customFormat="1" ht="38.25" customHeight="1" thickBot="1" x14ac:dyDescent="0.25">
      <c r="A129" s="316" t="s">
        <v>471</v>
      </c>
      <c r="B129" s="316"/>
      <c r="C129" s="308"/>
      <c r="D129" s="404" t="s">
        <v>1570</v>
      </c>
      <c r="E129" s="307" t="s">
        <v>77</v>
      </c>
      <c r="F129" s="300" t="s">
        <v>1571</v>
      </c>
      <c r="G129" s="383" t="s">
        <v>1572</v>
      </c>
      <c r="H129" s="383" t="s">
        <v>56</v>
      </c>
      <c r="I129" s="359">
        <v>3000000</v>
      </c>
      <c r="J129" s="309">
        <f>-K2229/0.0833333333333333</f>
        <v>0</v>
      </c>
      <c r="K129" s="309"/>
      <c r="L129" s="310">
        <v>43810</v>
      </c>
      <c r="M129" s="310">
        <v>43811</v>
      </c>
      <c r="N129" s="311">
        <v>44541</v>
      </c>
      <c r="O129" s="312">
        <f>YEAR(N129)</f>
        <v>2021</v>
      </c>
      <c r="P129" s="312">
        <f>MONTH(N129)</f>
        <v>12</v>
      </c>
      <c r="Q129" s="313" t="str">
        <f>IF(P129&gt;9,CONCATENATE(O129,P129),CONCATENATE(O129,"0",P129))</f>
        <v>202112</v>
      </c>
      <c r="R129" s="299" t="s">
        <v>120</v>
      </c>
      <c r="S129" s="314">
        <v>0</v>
      </c>
      <c r="T129" s="314">
        <v>0</v>
      </c>
      <c r="U129" s="383"/>
      <c r="V129" s="294"/>
      <c r="W129" s="293"/>
      <c r="X129" s="294"/>
      <c r="Y12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293"/>
      <c r="AA129" s="293"/>
      <c r="AB129" s="293"/>
      <c r="AC129" s="293"/>
      <c r="AD129" s="293"/>
      <c r="AE129" s="293"/>
      <c r="AF129" s="293"/>
      <c r="AG129" s="293"/>
      <c r="AH129" s="293"/>
      <c r="AI129" s="293"/>
      <c r="AJ129" s="293"/>
      <c r="AK129" s="293"/>
      <c r="AL129" s="293"/>
      <c r="AM129" s="293"/>
      <c r="AN129" s="293"/>
      <c r="AO129" s="293"/>
      <c r="AP129" s="293"/>
      <c r="AQ129" s="293"/>
      <c r="AR129" s="294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</row>
    <row r="130" spans="1:100" s="8" customFormat="1" ht="38.25" customHeight="1" thickBot="1" x14ac:dyDescent="0.25">
      <c r="A130" s="316" t="s">
        <v>471</v>
      </c>
      <c r="B130" s="307"/>
      <c r="C130" s="328"/>
      <c r="D130" s="402" t="s">
        <v>1068</v>
      </c>
      <c r="E130" s="307" t="s">
        <v>77</v>
      </c>
      <c r="F130" s="268" t="s">
        <v>19</v>
      </c>
      <c r="G130" s="384" t="s">
        <v>1069</v>
      </c>
      <c r="H130" s="384" t="s">
        <v>1070</v>
      </c>
      <c r="I130" s="361">
        <v>599799</v>
      </c>
      <c r="J130" s="269">
        <f>-K1973/0.0833333333333333</f>
        <v>0</v>
      </c>
      <c r="K130" s="269"/>
      <c r="L130" s="270">
        <v>44111</v>
      </c>
      <c r="M130" s="270">
        <v>44186</v>
      </c>
      <c r="N130" s="271">
        <v>44550</v>
      </c>
      <c r="O130" s="283">
        <f>YEAR(N130)</f>
        <v>2021</v>
      </c>
      <c r="P130" s="283">
        <f>MONTH(N130)</f>
        <v>12</v>
      </c>
      <c r="Q130" s="277" t="str">
        <f>IF(P130&gt;9,CONCATENATE(O130,P130),CONCATENATE(O130,"0",P130))</f>
        <v>202112</v>
      </c>
      <c r="R130" s="299">
        <v>0</v>
      </c>
      <c r="S130" s="272">
        <v>0</v>
      </c>
      <c r="T130" s="272">
        <v>0</v>
      </c>
      <c r="U130" s="384"/>
      <c r="V130" s="303"/>
      <c r="W130" s="301"/>
      <c r="X130" s="303"/>
      <c r="Y13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01"/>
      <c r="AA130" s="301"/>
      <c r="AB130" s="301"/>
      <c r="AC130" s="301"/>
      <c r="AD130" s="301"/>
      <c r="AE130" s="301"/>
      <c r="AF130" s="301"/>
      <c r="AG130" s="301"/>
      <c r="AH130" s="301"/>
      <c r="AI130" s="301"/>
      <c r="AJ130" s="301"/>
      <c r="AK130" s="301"/>
      <c r="AL130" s="301"/>
      <c r="AM130" s="301"/>
      <c r="AN130" s="301"/>
      <c r="AO130" s="301"/>
      <c r="AP130" s="301"/>
      <c r="AQ130" s="301"/>
      <c r="AR130" s="301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</row>
    <row r="131" spans="1:100" s="8" customFormat="1" ht="38.25" customHeight="1" x14ac:dyDescent="0.2">
      <c r="A131" s="316" t="s">
        <v>471</v>
      </c>
      <c r="B131" s="317" t="s">
        <v>237</v>
      </c>
      <c r="C131" s="308" t="s">
        <v>225</v>
      </c>
      <c r="D131" s="317" t="s">
        <v>574</v>
      </c>
      <c r="E131" s="317" t="s">
        <v>73</v>
      </c>
      <c r="F131" s="305" t="s">
        <v>450</v>
      </c>
      <c r="G131" s="387" t="s">
        <v>451</v>
      </c>
      <c r="H131" s="387" t="s">
        <v>452</v>
      </c>
      <c r="I131" s="363">
        <v>150000</v>
      </c>
      <c r="J131" s="323">
        <f>-K2134/0.0833333333333333</f>
        <v>0</v>
      </c>
      <c r="K131" s="323"/>
      <c r="L131" s="306">
        <v>44237</v>
      </c>
      <c r="M131" s="306">
        <v>44237</v>
      </c>
      <c r="N131" s="306">
        <v>44550</v>
      </c>
      <c r="O131" s="324">
        <f>YEAR(N131)</f>
        <v>2021</v>
      </c>
      <c r="P131" s="312">
        <f>MONTH(N131)</f>
        <v>12</v>
      </c>
      <c r="Q131" s="325" t="str">
        <f>IF(P131&gt;9,CONCATENATE(O131,P131),CONCATENATE(O131,"0",P131))</f>
        <v>202112</v>
      </c>
      <c r="R131" s="299">
        <v>0</v>
      </c>
      <c r="S131" s="326">
        <v>0</v>
      </c>
      <c r="T131" s="326">
        <v>0</v>
      </c>
      <c r="U131" s="387"/>
      <c r="V131" s="293"/>
      <c r="W131" s="293"/>
      <c r="X131" s="293"/>
      <c r="Y13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339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3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</row>
    <row r="132" spans="1:100" s="8" customFormat="1" ht="38.25" customHeight="1" x14ac:dyDescent="0.2">
      <c r="A132" s="316" t="s">
        <v>471</v>
      </c>
      <c r="B132" s="317" t="s">
        <v>237</v>
      </c>
      <c r="C132" s="308" t="s">
        <v>225</v>
      </c>
      <c r="D132" s="317" t="s">
        <v>577</v>
      </c>
      <c r="E132" s="317" t="s">
        <v>73</v>
      </c>
      <c r="F132" s="305" t="s">
        <v>450</v>
      </c>
      <c r="G132" s="387" t="s">
        <v>451</v>
      </c>
      <c r="H132" s="387" t="s">
        <v>71</v>
      </c>
      <c r="I132" s="363">
        <v>150000</v>
      </c>
      <c r="J132" s="323">
        <f>-K2134/0.0833333333333333</f>
        <v>0</v>
      </c>
      <c r="K132" s="323"/>
      <c r="L132" s="306">
        <v>44237</v>
      </c>
      <c r="M132" s="306">
        <v>44237</v>
      </c>
      <c r="N132" s="306">
        <v>44550</v>
      </c>
      <c r="O132" s="324">
        <f>YEAR(N132)</f>
        <v>2021</v>
      </c>
      <c r="P132" s="312">
        <f>MONTH(N132)</f>
        <v>12</v>
      </c>
      <c r="Q132" s="325" t="str">
        <f>IF(P132&gt;9,CONCATENATE(O132,P132),CONCATENATE(O132,"0",P132))</f>
        <v>202112</v>
      </c>
      <c r="R132" s="299">
        <v>0</v>
      </c>
      <c r="S132" s="326">
        <v>0</v>
      </c>
      <c r="T132" s="326">
        <v>0</v>
      </c>
      <c r="U132" s="387"/>
      <c r="V132" s="293"/>
      <c r="W132" s="293"/>
      <c r="X132" s="293"/>
      <c r="Y13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339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</row>
    <row r="133" spans="1:100" s="7" customFormat="1" ht="38.25" customHeight="1" thickBot="1" x14ac:dyDescent="0.25">
      <c r="A133" s="316" t="s">
        <v>471</v>
      </c>
      <c r="B133" s="317" t="s">
        <v>237</v>
      </c>
      <c r="C133" s="308" t="s">
        <v>225</v>
      </c>
      <c r="D133" s="410" t="s">
        <v>576</v>
      </c>
      <c r="E133" s="317" t="s">
        <v>73</v>
      </c>
      <c r="F133" s="305" t="s">
        <v>450</v>
      </c>
      <c r="G133" s="387" t="s">
        <v>451</v>
      </c>
      <c r="H133" s="387" t="s">
        <v>453</v>
      </c>
      <c r="I133" s="363">
        <v>150000</v>
      </c>
      <c r="J133" s="323">
        <f>-K2135/0.0833333333333333</f>
        <v>0</v>
      </c>
      <c r="K133" s="323"/>
      <c r="L133" s="306">
        <v>44237</v>
      </c>
      <c r="M133" s="306">
        <v>44237</v>
      </c>
      <c r="N133" s="306">
        <v>44550</v>
      </c>
      <c r="O133" s="324">
        <f>YEAR(N133)</f>
        <v>2021</v>
      </c>
      <c r="P133" s="312">
        <f>MONTH(N133)</f>
        <v>12</v>
      </c>
      <c r="Q133" s="325" t="str">
        <f>IF(P133&gt;9,CONCATENATE(O133,P133),CONCATENATE(O133,"0",P133))</f>
        <v>202112</v>
      </c>
      <c r="R133" s="299">
        <v>0</v>
      </c>
      <c r="S133" s="326">
        <v>0</v>
      </c>
      <c r="T133" s="326">
        <v>0</v>
      </c>
      <c r="U133" s="387"/>
      <c r="V133" s="293"/>
      <c r="W133" s="293"/>
      <c r="X133" s="293"/>
      <c r="Y13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339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</row>
    <row r="134" spans="1:100" s="7" customFormat="1" ht="38.25" customHeight="1" thickBot="1" x14ac:dyDescent="0.25">
      <c r="A134" s="316" t="s">
        <v>471</v>
      </c>
      <c r="B134" s="317" t="s">
        <v>237</v>
      </c>
      <c r="C134" s="308" t="s">
        <v>225</v>
      </c>
      <c r="D134" s="410" t="s">
        <v>575</v>
      </c>
      <c r="E134" s="317" t="s">
        <v>73</v>
      </c>
      <c r="F134" s="305" t="s">
        <v>450</v>
      </c>
      <c r="G134" s="387" t="s">
        <v>451</v>
      </c>
      <c r="H134" s="387" t="s">
        <v>134</v>
      </c>
      <c r="I134" s="363">
        <v>150000</v>
      </c>
      <c r="J134" s="323">
        <f>-K2137/0.0833333333333333</f>
        <v>0</v>
      </c>
      <c r="K134" s="323"/>
      <c r="L134" s="306">
        <v>44237</v>
      </c>
      <c r="M134" s="306">
        <v>44237</v>
      </c>
      <c r="N134" s="306">
        <v>44550</v>
      </c>
      <c r="O134" s="324">
        <f>YEAR(N134)</f>
        <v>2021</v>
      </c>
      <c r="P134" s="312">
        <f>MONTH(N134)</f>
        <v>12</v>
      </c>
      <c r="Q134" s="325" t="str">
        <f>IF(P134&gt;9,CONCATENATE(O134,P134),CONCATENATE(O134,"0",P134))</f>
        <v>202112</v>
      </c>
      <c r="R134" s="299">
        <v>0</v>
      </c>
      <c r="S134" s="326">
        <v>0</v>
      </c>
      <c r="T134" s="326">
        <v>0</v>
      </c>
      <c r="U134" s="387"/>
      <c r="V134" s="293"/>
      <c r="W134" s="293"/>
      <c r="X134" s="293"/>
      <c r="Y13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339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3"/>
    </row>
    <row r="135" spans="1:100" s="7" customFormat="1" ht="38.25" customHeight="1" x14ac:dyDescent="0.2">
      <c r="A135" s="316" t="s">
        <v>471</v>
      </c>
      <c r="B135" s="316"/>
      <c r="C135" s="308"/>
      <c r="D135" s="315" t="s">
        <v>2026</v>
      </c>
      <c r="E135" s="316" t="s">
        <v>78</v>
      </c>
      <c r="F135" s="300" t="s">
        <v>19</v>
      </c>
      <c r="G135" s="383" t="s">
        <v>2027</v>
      </c>
      <c r="H135" s="393" t="s">
        <v>2028</v>
      </c>
      <c r="I135" s="359">
        <v>23800</v>
      </c>
      <c r="J135" s="309">
        <f>-K2319/0.0833333333333333</f>
        <v>0</v>
      </c>
      <c r="K135" s="309"/>
      <c r="L135" s="310">
        <v>44293</v>
      </c>
      <c r="M135" s="310">
        <v>44197</v>
      </c>
      <c r="N135" s="310">
        <v>44561</v>
      </c>
      <c r="O135" s="321">
        <f>YEAR(N135)</f>
        <v>2021</v>
      </c>
      <c r="P135" s="312">
        <f>MONTH(N135)</f>
        <v>12</v>
      </c>
      <c r="Q135" s="322" t="str">
        <f>IF(P135&gt;9,CONCATENATE(O135,P135),CONCATENATE(O135,"0",P135))</f>
        <v>202112</v>
      </c>
      <c r="R135" s="299">
        <v>0</v>
      </c>
      <c r="S135" s="314">
        <v>0</v>
      </c>
      <c r="T135" s="314">
        <v>0</v>
      </c>
      <c r="U135" s="383"/>
      <c r="V135" s="294"/>
      <c r="W135" s="293"/>
      <c r="X135" s="294"/>
      <c r="Y13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293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</row>
    <row r="136" spans="1:100" s="7" customFormat="1" ht="38.25" customHeight="1" x14ac:dyDescent="0.2">
      <c r="A136" s="316" t="s">
        <v>471</v>
      </c>
      <c r="B136" s="316"/>
      <c r="C136" s="308"/>
      <c r="D136" s="315" t="s">
        <v>1027</v>
      </c>
      <c r="E136" s="307" t="s">
        <v>77</v>
      </c>
      <c r="F136" s="300" t="s">
        <v>1028</v>
      </c>
      <c r="G136" s="383" t="s">
        <v>1029</v>
      </c>
      <c r="H136" s="383" t="s">
        <v>142</v>
      </c>
      <c r="I136" s="359">
        <v>600000</v>
      </c>
      <c r="J136" s="309">
        <f>-K1953/0.0833333333333333</f>
        <v>0</v>
      </c>
      <c r="K136" s="309"/>
      <c r="L136" s="310">
        <v>43740</v>
      </c>
      <c r="M136" s="310">
        <v>43831</v>
      </c>
      <c r="N136" s="311">
        <v>44561</v>
      </c>
      <c r="O136" s="312">
        <f>YEAR(N136)</f>
        <v>2021</v>
      </c>
      <c r="P136" s="312">
        <f>MONTH(N136)</f>
        <v>12</v>
      </c>
      <c r="Q136" s="313" t="str">
        <f>IF(P136&gt;9,CONCATENATE(O136,P136),CONCATENATE(O136,"0",P136))</f>
        <v>202112</v>
      </c>
      <c r="R136" s="299">
        <v>0</v>
      </c>
      <c r="S136" s="314">
        <v>0</v>
      </c>
      <c r="T136" s="314">
        <v>0</v>
      </c>
      <c r="U136" s="383"/>
      <c r="V136" s="294"/>
      <c r="W136" s="293"/>
      <c r="X136" s="294"/>
      <c r="Y13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3"/>
      <c r="AO136" s="293"/>
      <c r="AP136" s="293"/>
      <c r="AQ136" s="293"/>
      <c r="AR136" s="293"/>
    </row>
    <row r="137" spans="1:100" s="7" customFormat="1" ht="38.25" customHeight="1" x14ac:dyDescent="0.2">
      <c r="A137" s="316" t="s">
        <v>471</v>
      </c>
      <c r="B137" s="316" t="s">
        <v>223</v>
      </c>
      <c r="C137" s="308" t="s">
        <v>225</v>
      </c>
      <c r="D137" s="315" t="s">
        <v>470</v>
      </c>
      <c r="E137" s="316" t="s">
        <v>77</v>
      </c>
      <c r="F137" s="300" t="s">
        <v>454</v>
      </c>
      <c r="G137" s="383" t="s">
        <v>455</v>
      </c>
      <c r="H137" s="383" t="s">
        <v>456</v>
      </c>
      <c r="I137" s="359">
        <v>262500</v>
      </c>
      <c r="J137" s="309">
        <f>-K1811/0.0833333333333333</f>
        <v>0</v>
      </c>
      <c r="K137" s="309"/>
      <c r="L137" s="310">
        <v>44125</v>
      </c>
      <c r="M137" s="310">
        <v>43831</v>
      </c>
      <c r="N137" s="311">
        <v>44561</v>
      </c>
      <c r="O137" s="312">
        <f>YEAR(N137)</f>
        <v>2021</v>
      </c>
      <c r="P137" s="312">
        <f>MONTH(N137)</f>
        <v>12</v>
      </c>
      <c r="Q137" s="313" t="str">
        <f>IF(P137&gt;9,CONCATENATE(O137,P137),CONCATENATE(O137,"0",P137))</f>
        <v>202112</v>
      </c>
      <c r="R137" s="299">
        <v>0</v>
      </c>
      <c r="S137" s="314">
        <v>0</v>
      </c>
      <c r="T137" s="314">
        <v>0</v>
      </c>
      <c r="U137" s="383"/>
      <c r="V137" s="294"/>
      <c r="W137" s="293"/>
      <c r="X137" s="294"/>
      <c r="Y13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3"/>
      <c r="AO137" s="293"/>
      <c r="AP137" s="293"/>
      <c r="AQ137" s="293"/>
      <c r="AR137" s="294"/>
    </row>
    <row r="138" spans="1:100" s="7" customFormat="1" ht="38.25" customHeight="1" x14ac:dyDescent="0.2">
      <c r="A138" s="316" t="s">
        <v>471</v>
      </c>
      <c r="B138" s="316"/>
      <c r="C138" s="308"/>
      <c r="D138" s="315" t="s">
        <v>1923</v>
      </c>
      <c r="E138" s="316" t="s">
        <v>83</v>
      </c>
      <c r="F138" s="300" t="s">
        <v>23</v>
      </c>
      <c r="G138" s="383" t="s">
        <v>1924</v>
      </c>
      <c r="H138" s="383" t="s">
        <v>1925</v>
      </c>
      <c r="I138" s="359">
        <v>25000</v>
      </c>
      <c r="J138" s="309">
        <f>-K2311/0.0833333333333333</f>
        <v>0</v>
      </c>
      <c r="K138" s="309"/>
      <c r="L138" s="310" t="s">
        <v>1926</v>
      </c>
      <c r="M138" s="310">
        <v>44197</v>
      </c>
      <c r="N138" s="311">
        <v>44561</v>
      </c>
      <c r="O138" s="312">
        <f>YEAR(N138)</f>
        <v>2021</v>
      </c>
      <c r="P138" s="312">
        <f>MONTH(N138)</f>
        <v>12</v>
      </c>
      <c r="Q138" s="313" t="str">
        <f>IF(P138&gt;9,CONCATENATE(O138,P138),CONCATENATE(O138,"0",P138))</f>
        <v>202112</v>
      </c>
      <c r="R138" s="299" t="s">
        <v>212</v>
      </c>
      <c r="S138" s="314">
        <v>0</v>
      </c>
      <c r="T138" s="314">
        <v>0</v>
      </c>
      <c r="U138" s="383"/>
      <c r="V138" s="294"/>
      <c r="W138" s="293"/>
      <c r="X138" s="294"/>
      <c r="Y13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293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  <c r="AL138" s="294"/>
      <c r="AM138" s="294"/>
      <c r="AN138" s="294"/>
      <c r="AO138" s="294"/>
      <c r="AP138" s="294"/>
      <c r="AQ138" s="294"/>
      <c r="AR138" s="294"/>
    </row>
    <row r="139" spans="1:100" s="7" customFormat="1" ht="38.25" customHeight="1" x14ac:dyDescent="0.2">
      <c r="A139" s="316" t="s">
        <v>471</v>
      </c>
      <c r="B139" s="317"/>
      <c r="C139" s="308"/>
      <c r="D139" s="317" t="s">
        <v>1589</v>
      </c>
      <c r="E139" s="307" t="s">
        <v>77</v>
      </c>
      <c r="F139" s="305" t="s">
        <v>1587</v>
      </c>
      <c r="G139" s="385" t="s">
        <v>1588</v>
      </c>
      <c r="H139" s="387" t="s">
        <v>818</v>
      </c>
      <c r="I139" s="363">
        <v>5000</v>
      </c>
      <c r="J139" s="323">
        <f>-K2244/0.0833333333333333</f>
        <v>0</v>
      </c>
      <c r="K139" s="323"/>
      <c r="L139" s="265">
        <v>44328</v>
      </c>
      <c r="M139" s="265">
        <v>43838</v>
      </c>
      <c r="N139" s="265">
        <v>44568</v>
      </c>
      <c r="O139" s="324">
        <f>YEAR(N139)</f>
        <v>2022</v>
      </c>
      <c r="P139" s="312">
        <f>MONTH(N139)</f>
        <v>1</v>
      </c>
      <c r="Q139" s="325" t="str">
        <f>IF(P139&gt;9,CONCATENATE(O139,P139),CONCATENATE(O139,"0",P139))</f>
        <v>202201</v>
      </c>
      <c r="R139" s="299" t="s">
        <v>120</v>
      </c>
      <c r="S139" s="267">
        <v>0</v>
      </c>
      <c r="T139" s="267">
        <v>0</v>
      </c>
      <c r="U139" s="387"/>
      <c r="V139" s="293"/>
      <c r="W139" s="293"/>
      <c r="X139" s="293"/>
      <c r="Y13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339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3"/>
    </row>
    <row r="140" spans="1:100" s="7" customFormat="1" ht="38.25" customHeight="1" x14ac:dyDescent="0.2">
      <c r="A140" s="316" t="s">
        <v>471</v>
      </c>
      <c r="B140" s="302"/>
      <c r="C140" s="328"/>
      <c r="D140" s="302" t="s">
        <v>1586</v>
      </c>
      <c r="E140" s="307" t="s">
        <v>77</v>
      </c>
      <c r="F140" s="305" t="s">
        <v>1587</v>
      </c>
      <c r="G140" s="385" t="s">
        <v>1588</v>
      </c>
      <c r="H140" s="385" t="s">
        <v>757</v>
      </c>
      <c r="I140" s="362">
        <v>395000</v>
      </c>
      <c r="J140" s="264">
        <f>-K2245/0.0833333333333333</f>
        <v>0</v>
      </c>
      <c r="K140" s="264"/>
      <c r="L140" s="265">
        <v>44328</v>
      </c>
      <c r="M140" s="265">
        <v>43838</v>
      </c>
      <c r="N140" s="265">
        <v>44568</v>
      </c>
      <c r="O140" s="284">
        <f>YEAR(N140)</f>
        <v>2022</v>
      </c>
      <c r="P140" s="283">
        <f>MONTH(N140)</f>
        <v>1</v>
      </c>
      <c r="Q140" s="280" t="str">
        <f>IF(P140&gt;9,CONCATENATE(O140,P140),CONCATENATE(O140,"0",P140))</f>
        <v>202201</v>
      </c>
      <c r="R140" s="299" t="s">
        <v>120</v>
      </c>
      <c r="S140" s="267">
        <v>0</v>
      </c>
      <c r="T140" s="267">
        <v>0</v>
      </c>
      <c r="U140" s="385"/>
      <c r="V140" s="301"/>
      <c r="W140" s="301"/>
      <c r="X140" s="301"/>
      <c r="Y14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320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1"/>
    </row>
    <row r="141" spans="1:100" s="7" customFormat="1" ht="38.25" customHeight="1" x14ac:dyDescent="0.2">
      <c r="A141" s="316" t="s">
        <v>471</v>
      </c>
      <c r="B141" s="307"/>
      <c r="C141" s="328"/>
      <c r="D141" s="304" t="s">
        <v>1611</v>
      </c>
      <c r="E141" s="307" t="s">
        <v>77</v>
      </c>
      <c r="F141" s="268" t="s">
        <v>1612</v>
      </c>
      <c r="G141" s="384" t="s">
        <v>1048</v>
      </c>
      <c r="H141" s="384" t="s">
        <v>1049</v>
      </c>
      <c r="I141" s="361">
        <v>800000</v>
      </c>
      <c r="J141" s="269">
        <f>-K2243/0.0833333333333333</f>
        <v>0</v>
      </c>
      <c r="K141" s="269"/>
      <c r="L141" s="270">
        <v>43838</v>
      </c>
      <c r="M141" s="270">
        <v>43838</v>
      </c>
      <c r="N141" s="271">
        <v>44568</v>
      </c>
      <c r="O141" s="283">
        <f>YEAR(N141)</f>
        <v>2022</v>
      </c>
      <c r="P141" s="283">
        <f>MONTH(N141)</f>
        <v>1</v>
      </c>
      <c r="Q141" s="277" t="str">
        <f>IF(P141&gt;9,CONCATENATE(O141,P141),CONCATENATE(O141,"0",P141))</f>
        <v>202201</v>
      </c>
      <c r="R141" s="299" t="s">
        <v>120</v>
      </c>
      <c r="S141" s="272">
        <v>0</v>
      </c>
      <c r="T141" s="272">
        <v>0</v>
      </c>
      <c r="U141" s="384"/>
      <c r="V141" s="303"/>
      <c r="W141" s="301"/>
      <c r="X141" s="303"/>
      <c r="Y14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01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</row>
    <row r="142" spans="1:100" s="7" customFormat="1" ht="38.25" customHeight="1" x14ac:dyDescent="0.2">
      <c r="A142" s="316" t="s">
        <v>471</v>
      </c>
      <c r="B142" s="316"/>
      <c r="C142" s="308"/>
      <c r="D142" s="315" t="s">
        <v>1603</v>
      </c>
      <c r="E142" s="307" t="s">
        <v>77</v>
      </c>
      <c r="F142" s="300" t="s">
        <v>1604</v>
      </c>
      <c r="G142" s="383" t="s">
        <v>1605</v>
      </c>
      <c r="H142" s="383" t="s">
        <v>861</v>
      </c>
      <c r="I142" s="359">
        <v>150000</v>
      </c>
      <c r="J142" s="309">
        <f>-K2266/0.0833333333333333</f>
        <v>0</v>
      </c>
      <c r="K142" s="309"/>
      <c r="L142" s="310">
        <v>43473</v>
      </c>
      <c r="M142" s="310">
        <v>43838</v>
      </c>
      <c r="N142" s="311">
        <v>44568</v>
      </c>
      <c r="O142" s="312">
        <f>YEAR(N142)</f>
        <v>2022</v>
      </c>
      <c r="P142" s="312">
        <f>MONTH(N142)</f>
        <v>1</v>
      </c>
      <c r="Q142" s="313" t="str">
        <f>IF(P142&gt;9,CONCATENATE(O142,P142),CONCATENATE(O142,"0",P142))</f>
        <v>202201</v>
      </c>
      <c r="R142" s="299">
        <v>0</v>
      </c>
      <c r="S142" s="314">
        <v>0</v>
      </c>
      <c r="T142" s="314">
        <v>0</v>
      </c>
      <c r="U142" s="383"/>
      <c r="V142" s="294"/>
      <c r="W142" s="293"/>
      <c r="X142" s="294"/>
      <c r="Y14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293"/>
      <c r="AA142" s="293"/>
      <c r="AB142" s="293"/>
      <c r="AC142" s="293"/>
      <c r="AD142" s="293"/>
      <c r="AE142" s="293"/>
      <c r="AF142" s="293"/>
      <c r="AG142" s="293"/>
      <c r="AH142" s="293"/>
      <c r="AI142" s="293"/>
      <c r="AJ142" s="293"/>
      <c r="AK142" s="293"/>
      <c r="AL142" s="293"/>
      <c r="AM142" s="293"/>
      <c r="AN142" s="293"/>
      <c r="AO142" s="293"/>
      <c r="AP142" s="293"/>
      <c r="AQ142" s="293"/>
      <c r="AR142" s="294"/>
    </row>
    <row r="143" spans="1:100" s="7" customFormat="1" ht="38.25" customHeight="1" x14ac:dyDescent="0.2">
      <c r="A143" s="316" t="s">
        <v>471</v>
      </c>
      <c r="B143" s="316"/>
      <c r="C143" s="308"/>
      <c r="D143" s="315" t="s">
        <v>1606</v>
      </c>
      <c r="E143" s="307" t="s">
        <v>77</v>
      </c>
      <c r="F143" s="300" t="s">
        <v>1604</v>
      </c>
      <c r="G143" s="383" t="s">
        <v>1607</v>
      </c>
      <c r="H143" s="383" t="s">
        <v>757</v>
      </c>
      <c r="I143" s="359">
        <v>150000</v>
      </c>
      <c r="J143" s="309">
        <f>-K2267/0.0833333333333333</f>
        <v>0</v>
      </c>
      <c r="K143" s="309"/>
      <c r="L143" s="310">
        <v>43473</v>
      </c>
      <c r="M143" s="310">
        <v>43838</v>
      </c>
      <c r="N143" s="311">
        <v>44568</v>
      </c>
      <c r="O143" s="312">
        <f>YEAR(N143)</f>
        <v>2022</v>
      </c>
      <c r="P143" s="312">
        <f>MONTH(N143)</f>
        <v>1</v>
      </c>
      <c r="Q143" s="313" t="str">
        <f>IF(P143&gt;9,CONCATENATE(O143,P143),CONCATENATE(O143,"0",P143))</f>
        <v>202201</v>
      </c>
      <c r="R143" s="299" t="s">
        <v>109</v>
      </c>
      <c r="S143" s="314">
        <v>0</v>
      </c>
      <c r="T143" s="314">
        <v>0</v>
      </c>
      <c r="U143" s="383"/>
      <c r="V143" s="294"/>
      <c r="W143" s="293"/>
      <c r="X143" s="294"/>
      <c r="Y1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293"/>
      <c r="AA143" s="293"/>
      <c r="AB143" s="293"/>
      <c r="AC143" s="293"/>
      <c r="AD143" s="293"/>
      <c r="AE143" s="293"/>
      <c r="AF143" s="293"/>
      <c r="AG143" s="293"/>
      <c r="AH143" s="293"/>
      <c r="AI143" s="293"/>
      <c r="AJ143" s="293"/>
      <c r="AK143" s="293"/>
      <c r="AL143" s="293"/>
      <c r="AM143" s="293"/>
      <c r="AN143" s="293"/>
      <c r="AO143" s="293"/>
      <c r="AP143" s="293"/>
      <c r="AQ143" s="293"/>
      <c r="AR143" s="294"/>
    </row>
    <row r="144" spans="1:100" s="7" customFormat="1" ht="38.25" customHeight="1" x14ac:dyDescent="0.2">
      <c r="A144" s="316" t="s">
        <v>471</v>
      </c>
      <c r="B144" s="316"/>
      <c r="C144" s="308"/>
      <c r="D144" s="315" t="s">
        <v>1608</v>
      </c>
      <c r="E144" s="307" t="s">
        <v>77</v>
      </c>
      <c r="F144" s="300" t="s">
        <v>1604</v>
      </c>
      <c r="G144" s="383" t="s">
        <v>1609</v>
      </c>
      <c r="H144" s="383" t="s">
        <v>758</v>
      </c>
      <c r="I144" s="359">
        <v>300000</v>
      </c>
      <c r="J144" s="309">
        <f>-K2268/0.0833333333333333</f>
        <v>0</v>
      </c>
      <c r="K144" s="309"/>
      <c r="L144" s="310">
        <v>43838</v>
      </c>
      <c r="M144" s="310">
        <v>43838</v>
      </c>
      <c r="N144" s="311">
        <v>44568</v>
      </c>
      <c r="O144" s="312">
        <f>YEAR(N144)</f>
        <v>2022</v>
      </c>
      <c r="P144" s="312">
        <f>MONTH(N144)</f>
        <v>1</v>
      </c>
      <c r="Q144" s="313" t="str">
        <f>IF(P144&gt;9,CONCATENATE(O144,P144),CONCATENATE(O144,"0",P144))</f>
        <v>202201</v>
      </c>
      <c r="R144" s="299" t="s">
        <v>120</v>
      </c>
      <c r="S144" s="314">
        <v>0</v>
      </c>
      <c r="T144" s="314">
        <v>0</v>
      </c>
      <c r="U144" s="383"/>
      <c r="V144" s="294"/>
      <c r="W144" s="293"/>
      <c r="X144" s="294"/>
      <c r="Y14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293"/>
      <c r="AA144" s="293"/>
      <c r="AB144" s="293"/>
      <c r="AC144" s="293"/>
      <c r="AD144" s="293"/>
      <c r="AE144" s="293"/>
      <c r="AF144" s="293"/>
      <c r="AG144" s="293"/>
      <c r="AH144" s="293"/>
      <c r="AI144" s="293"/>
      <c r="AJ144" s="293"/>
      <c r="AK144" s="293"/>
      <c r="AL144" s="293"/>
      <c r="AM144" s="293"/>
      <c r="AN144" s="293"/>
      <c r="AO144" s="293"/>
      <c r="AP144" s="293"/>
      <c r="AQ144" s="293"/>
      <c r="AR144" s="294"/>
    </row>
    <row r="145" spans="1:100" s="7" customFormat="1" ht="38.25" customHeight="1" x14ac:dyDescent="0.2">
      <c r="A145" s="316" t="s">
        <v>471</v>
      </c>
      <c r="B145" s="316"/>
      <c r="C145" s="308"/>
      <c r="D145" s="315" t="s">
        <v>1850</v>
      </c>
      <c r="E145" s="316" t="s">
        <v>74</v>
      </c>
      <c r="F145" s="300" t="s">
        <v>23</v>
      </c>
      <c r="G145" s="383" t="s">
        <v>1851</v>
      </c>
      <c r="H145" s="383" t="s">
        <v>1852</v>
      </c>
      <c r="I145" s="359">
        <v>56000</v>
      </c>
      <c r="J145" s="309">
        <f>-K2309/0.0833333333333333</f>
        <v>0</v>
      </c>
      <c r="K145" s="309"/>
      <c r="L145" s="310">
        <v>44153</v>
      </c>
      <c r="M145" s="310">
        <v>44220</v>
      </c>
      <c r="N145" s="311">
        <v>44584</v>
      </c>
      <c r="O145" s="312">
        <f>YEAR(N145)</f>
        <v>2022</v>
      </c>
      <c r="P145" s="312">
        <f>MONTH(N145)</f>
        <v>1</v>
      </c>
      <c r="Q145" s="313" t="str">
        <f>IF(P145&gt;9,CONCATENATE(O145,P145),CONCATENATE(O145,"0",P145))</f>
        <v>202201</v>
      </c>
      <c r="R145" s="299"/>
      <c r="S145" s="314">
        <v>0</v>
      </c>
      <c r="T145" s="314">
        <v>0</v>
      </c>
      <c r="U145" s="383"/>
      <c r="V145" s="294"/>
      <c r="W145" s="293"/>
      <c r="X145" s="294"/>
      <c r="Y14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293"/>
      <c r="AA145" s="293"/>
      <c r="AB145" s="293"/>
      <c r="AC145" s="293"/>
      <c r="AD145" s="293"/>
      <c r="AE145" s="293"/>
      <c r="AF145" s="293"/>
      <c r="AG145" s="293"/>
      <c r="AH145" s="293"/>
      <c r="AI145" s="293"/>
      <c r="AJ145" s="293"/>
      <c r="AK145" s="293"/>
      <c r="AL145" s="293"/>
      <c r="AM145" s="293"/>
      <c r="AN145" s="293"/>
      <c r="AO145" s="293"/>
      <c r="AP145" s="293"/>
      <c r="AQ145" s="293"/>
      <c r="AR145" s="294"/>
    </row>
    <row r="146" spans="1:100" s="7" customFormat="1" ht="38.25" customHeight="1" x14ac:dyDescent="0.2">
      <c r="A146" s="316" t="s">
        <v>471</v>
      </c>
      <c r="B146" s="302"/>
      <c r="C146" s="328"/>
      <c r="D146" s="302" t="s">
        <v>1826</v>
      </c>
      <c r="E146" s="307" t="s">
        <v>78</v>
      </c>
      <c r="F146" s="262" t="s">
        <v>23</v>
      </c>
      <c r="G146" s="385" t="s">
        <v>1827</v>
      </c>
      <c r="H146" s="385" t="s">
        <v>1828</v>
      </c>
      <c r="I146" s="362">
        <v>38851.5</v>
      </c>
      <c r="J146" s="264">
        <f>-K2304/0.0833333333333333</f>
        <v>0</v>
      </c>
      <c r="K146" s="264"/>
      <c r="L146" s="265">
        <v>63851.5</v>
      </c>
      <c r="M146" s="265">
        <v>44225</v>
      </c>
      <c r="N146" s="265">
        <v>44589</v>
      </c>
      <c r="O146" s="284">
        <f>YEAR(N146)</f>
        <v>2022</v>
      </c>
      <c r="P146" s="283">
        <f>MONTH(N146)</f>
        <v>1</v>
      </c>
      <c r="Q146" s="280" t="str">
        <f>IF(P146&gt;9,CONCATENATE(O146,P146),CONCATENATE(O146,"0",P146))</f>
        <v>202201</v>
      </c>
      <c r="R146" s="299" t="s">
        <v>212</v>
      </c>
      <c r="S146" s="267">
        <v>0</v>
      </c>
      <c r="T146" s="267">
        <v>0</v>
      </c>
      <c r="U146" s="385"/>
      <c r="V146" s="301"/>
      <c r="W146" s="301"/>
      <c r="X146" s="301"/>
      <c r="Y14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320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1"/>
    </row>
    <row r="147" spans="1:100" s="7" customFormat="1" ht="38.25" customHeight="1" x14ac:dyDescent="0.2">
      <c r="A147" s="316" t="s">
        <v>471</v>
      </c>
      <c r="B147" s="317"/>
      <c r="C147" s="308"/>
      <c r="D147" s="317" t="s">
        <v>1829</v>
      </c>
      <c r="E147" s="316" t="s">
        <v>75</v>
      </c>
      <c r="F147" s="305" t="s">
        <v>19</v>
      </c>
      <c r="G147" s="387" t="s">
        <v>1830</v>
      </c>
      <c r="H147" s="387" t="s">
        <v>1831</v>
      </c>
      <c r="I147" s="363">
        <v>39170</v>
      </c>
      <c r="J147" s="323">
        <f>-K2305/0.0833333333333333</f>
        <v>0</v>
      </c>
      <c r="K147" s="323"/>
      <c r="L147" s="306">
        <v>44237</v>
      </c>
      <c r="M147" s="306">
        <v>44226</v>
      </c>
      <c r="N147" s="306">
        <v>44590</v>
      </c>
      <c r="O147" s="324">
        <f>YEAR(N147)</f>
        <v>2022</v>
      </c>
      <c r="P147" s="312">
        <f>MONTH(N147)</f>
        <v>1</v>
      </c>
      <c r="Q147" s="325" t="str">
        <f>IF(P147&gt;9,CONCATENATE(O147,P147),CONCATENATE(O147,"0",P147))</f>
        <v>202201</v>
      </c>
      <c r="R147" s="299">
        <v>0</v>
      </c>
      <c r="S147" s="326">
        <v>0</v>
      </c>
      <c r="T147" s="326">
        <v>0</v>
      </c>
      <c r="U147" s="387"/>
      <c r="V147" s="293"/>
      <c r="W147" s="293"/>
      <c r="X147" s="293"/>
      <c r="Y14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339"/>
      <c r="AA147" s="294"/>
      <c r="AB147" s="294"/>
      <c r="AC147" s="294"/>
      <c r="AD147" s="294"/>
      <c r="AE147" s="294"/>
      <c r="AF147" s="294"/>
      <c r="AG147" s="294"/>
      <c r="AH147" s="294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3"/>
    </row>
    <row r="148" spans="1:100" s="7" customFormat="1" ht="38.25" customHeight="1" x14ac:dyDescent="0.2">
      <c r="A148" s="316" t="s">
        <v>471</v>
      </c>
      <c r="B148" s="316" t="s">
        <v>223</v>
      </c>
      <c r="C148" s="308" t="s">
        <v>225</v>
      </c>
      <c r="D148" s="315" t="s">
        <v>567</v>
      </c>
      <c r="E148" s="316" t="s">
        <v>77</v>
      </c>
      <c r="F148" s="300" t="s">
        <v>444</v>
      </c>
      <c r="G148" s="383" t="s">
        <v>445</v>
      </c>
      <c r="H148" s="383" t="s">
        <v>316</v>
      </c>
      <c r="I148" s="359">
        <v>200000</v>
      </c>
      <c r="J148" s="309">
        <f>-K1818/0.0833333333333333</f>
        <v>0</v>
      </c>
      <c r="K148" s="309"/>
      <c r="L148" s="310">
        <v>44153</v>
      </c>
      <c r="M148" s="310">
        <v>44227</v>
      </c>
      <c r="N148" s="310">
        <v>44591</v>
      </c>
      <c r="O148" s="321">
        <f>YEAR(N148)</f>
        <v>2022</v>
      </c>
      <c r="P148" s="312">
        <f>MONTH(N148)</f>
        <v>1</v>
      </c>
      <c r="Q148" s="322" t="str">
        <f>IF(P148&gt;9,CONCATENATE(O148,P148),CONCATENATE(O148,"0",P148))</f>
        <v>202201</v>
      </c>
      <c r="R148" s="266">
        <v>0</v>
      </c>
      <c r="S148" s="314">
        <v>0</v>
      </c>
      <c r="T148" s="314">
        <v>0</v>
      </c>
      <c r="U148" s="387"/>
      <c r="V148" s="294"/>
      <c r="W148" s="293"/>
      <c r="X148" s="294"/>
      <c r="Y14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339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</row>
    <row r="149" spans="1:100" s="7" customFormat="1" ht="38.25" customHeight="1" x14ac:dyDescent="0.2">
      <c r="A149" s="316" t="s">
        <v>471</v>
      </c>
      <c r="B149" s="316" t="s">
        <v>223</v>
      </c>
      <c r="C149" s="308" t="s">
        <v>225</v>
      </c>
      <c r="D149" s="315" t="s">
        <v>568</v>
      </c>
      <c r="E149" s="316" t="s">
        <v>77</v>
      </c>
      <c r="F149" s="300" t="s">
        <v>444</v>
      </c>
      <c r="G149" s="383" t="s">
        <v>445</v>
      </c>
      <c r="H149" s="383" t="s">
        <v>446</v>
      </c>
      <c r="I149" s="359">
        <v>199500</v>
      </c>
      <c r="J149" s="309">
        <f>-K1819/0.0833333333333333</f>
        <v>0</v>
      </c>
      <c r="K149" s="309"/>
      <c r="L149" s="310">
        <v>44153</v>
      </c>
      <c r="M149" s="310">
        <v>44227</v>
      </c>
      <c r="N149" s="310">
        <v>44591</v>
      </c>
      <c r="O149" s="321">
        <f>YEAR(N149)</f>
        <v>2022</v>
      </c>
      <c r="P149" s="312">
        <f>MONTH(N149)</f>
        <v>1</v>
      </c>
      <c r="Q149" s="322" t="str">
        <f>IF(P149&gt;9,CONCATENATE(O149,P149),CONCATENATE(O149,"0",P149))</f>
        <v>202201</v>
      </c>
      <c r="R149" s="299">
        <v>0</v>
      </c>
      <c r="S149" s="314">
        <v>0</v>
      </c>
      <c r="T149" s="314">
        <v>0</v>
      </c>
      <c r="U149" s="387"/>
      <c r="V149" s="294"/>
      <c r="W149" s="293"/>
      <c r="X149" s="294"/>
      <c r="Y14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39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</row>
    <row r="150" spans="1:100" s="7" customFormat="1" ht="38.25" customHeight="1" x14ac:dyDescent="0.2">
      <c r="A150" s="316" t="s">
        <v>471</v>
      </c>
      <c r="B150" s="307"/>
      <c r="C150" s="328"/>
      <c r="D150" s="304" t="s">
        <v>1099</v>
      </c>
      <c r="E150" s="307" t="s">
        <v>77</v>
      </c>
      <c r="F150" s="268" t="s">
        <v>1100</v>
      </c>
      <c r="G150" s="383" t="s">
        <v>1101</v>
      </c>
      <c r="H150" s="384" t="s">
        <v>1102</v>
      </c>
      <c r="I150" s="361">
        <v>6000000</v>
      </c>
      <c r="J150" s="269">
        <f>-K2009/0.0833333333333333</f>
        <v>0</v>
      </c>
      <c r="K150" s="269"/>
      <c r="L150" s="270">
        <v>44188</v>
      </c>
      <c r="M150" s="270">
        <v>44227</v>
      </c>
      <c r="N150" s="271">
        <v>44592</v>
      </c>
      <c r="O150" s="283">
        <f>YEAR(N150)</f>
        <v>2022</v>
      </c>
      <c r="P150" s="283">
        <f>MONTH(N150)</f>
        <v>1</v>
      </c>
      <c r="Q150" s="277" t="str">
        <f>IF(P150&gt;9,CONCATENATE(O150,P150),CONCATENATE(O150,"0",P150))</f>
        <v>202201</v>
      </c>
      <c r="R150" s="299">
        <v>0</v>
      </c>
      <c r="S150" s="272">
        <v>0</v>
      </c>
      <c r="T150" s="272">
        <v>0</v>
      </c>
      <c r="U150" s="384"/>
      <c r="V150" s="303"/>
      <c r="W150" s="301"/>
      <c r="X150" s="303"/>
      <c r="Y15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</row>
    <row r="151" spans="1:100" s="7" customFormat="1" ht="38.25" customHeight="1" x14ac:dyDescent="0.2">
      <c r="A151" s="316" t="s">
        <v>471</v>
      </c>
      <c r="B151" s="317"/>
      <c r="C151" s="308"/>
      <c r="D151" s="317" t="s">
        <v>1907</v>
      </c>
      <c r="E151" s="317" t="s">
        <v>74</v>
      </c>
      <c r="F151" s="305" t="s">
        <v>23</v>
      </c>
      <c r="G151" s="387" t="s">
        <v>1908</v>
      </c>
      <c r="H151" s="387" t="s">
        <v>1909</v>
      </c>
      <c r="I151" s="363">
        <v>32076.240000000002</v>
      </c>
      <c r="J151" s="323">
        <f>-K2323/0.0833333333333333</f>
        <v>0</v>
      </c>
      <c r="K151" s="323"/>
      <c r="L151" s="306">
        <v>44111</v>
      </c>
      <c r="M151" s="306">
        <v>43862</v>
      </c>
      <c r="N151" s="306">
        <v>44592</v>
      </c>
      <c r="O151" s="324">
        <f>YEAR(N151)</f>
        <v>2022</v>
      </c>
      <c r="P151" s="312">
        <f>MONTH(N151)</f>
        <v>1</v>
      </c>
      <c r="Q151" s="325" t="str">
        <f>IF(P151&gt;9,CONCATENATE(O151,P151),CONCATENATE(O151,"0",P151))</f>
        <v>202201</v>
      </c>
      <c r="R151" s="299">
        <v>0</v>
      </c>
      <c r="S151" s="326">
        <v>0</v>
      </c>
      <c r="T151" s="326">
        <v>0</v>
      </c>
      <c r="U151" s="387"/>
      <c r="V151" s="293"/>
      <c r="W151" s="293"/>
      <c r="X151" s="293"/>
      <c r="Y15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339"/>
      <c r="AA151" s="293"/>
      <c r="AB151" s="293"/>
      <c r="AC151" s="293"/>
      <c r="AD151" s="293"/>
      <c r="AE151" s="293"/>
      <c r="AF151" s="293"/>
      <c r="AG151" s="293"/>
      <c r="AH151" s="293"/>
      <c r="AI151" s="293"/>
      <c r="AJ151" s="293"/>
      <c r="AK151" s="293"/>
      <c r="AL151" s="293"/>
      <c r="AM151" s="293"/>
      <c r="AN151" s="293"/>
      <c r="AO151" s="293"/>
      <c r="AP151" s="293"/>
      <c r="AQ151" s="293"/>
      <c r="AR151" s="294"/>
    </row>
    <row r="152" spans="1:100" s="7" customFormat="1" ht="38.25" customHeight="1" x14ac:dyDescent="0.2">
      <c r="A152" s="316" t="s">
        <v>471</v>
      </c>
      <c r="B152" s="307" t="s">
        <v>223</v>
      </c>
      <c r="C152" s="328" t="s">
        <v>225</v>
      </c>
      <c r="D152" s="304" t="s">
        <v>566</v>
      </c>
      <c r="E152" s="307" t="s">
        <v>77</v>
      </c>
      <c r="F152" s="268" t="s">
        <v>472</v>
      </c>
      <c r="G152" s="384" t="s">
        <v>115</v>
      </c>
      <c r="H152" s="384" t="s">
        <v>116</v>
      </c>
      <c r="I152" s="361">
        <v>49500</v>
      </c>
      <c r="J152" s="269">
        <f>-K2377/0.0833333333333333</f>
        <v>0</v>
      </c>
      <c r="K152" s="269"/>
      <c r="L152" s="270">
        <v>44181</v>
      </c>
      <c r="M152" s="270">
        <v>44249</v>
      </c>
      <c r="N152" s="271">
        <v>44613</v>
      </c>
      <c r="O152" s="283">
        <f>YEAR(N152)</f>
        <v>2022</v>
      </c>
      <c r="P152" s="283">
        <f>MONTH(N152)</f>
        <v>2</v>
      </c>
      <c r="Q152" s="277" t="str">
        <f>IF(P152&gt;9,CONCATENATE(O152,P152),CONCATENATE(O152,"0",P152))</f>
        <v>202202</v>
      </c>
      <c r="R152" s="266">
        <v>0</v>
      </c>
      <c r="S152" s="272">
        <v>0</v>
      </c>
      <c r="T152" s="272">
        <v>0</v>
      </c>
      <c r="U152" s="384"/>
      <c r="V152" s="303"/>
      <c r="W152" s="301"/>
      <c r="X152" s="303"/>
      <c r="Y15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293"/>
      <c r="AA152" s="294"/>
      <c r="AB152" s="294"/>
      <c r="AC152" s="294"/>
      <c r="AD152" s="294"/>
      <c r="AE152" s="294"/>
      <c r="AF152" s="294"/>
      <c r="AG152" s="294"/>
      <c r="AH152" s="294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</row>
    <row r="153" spans="1:100" s="7" customFormat="1" ht="38.25" customHeight="1" x14ac:dyDescent="0.2">
      <c r="A153" s="316" t="s">
        <v>471</v>
      </c>
      <c r="B153" s="316"/>
      <c r="C153" s="308"/>
      <c r="D153" s="315" t="s">
        <v>1113</v>
      </c>
      <c r="E153" s="307" t="s">
        <v>77</v>
      </c>
      <c r="F153" s="300" t="s">
        <v>1109</v>
      </c>
      <c r="G153" s="383" t="s">
        <v>1110</v>
      </c>
      <c r="H153" s="383" t="s">
        <v>860</v>
      </c>
      <c r="I153" s="359">
        <v>2000000</v>
      </c>
      <c r="J153" s="309">
        <f>-K2025/0.0833333333333333</f>
        <v>0</v>
      </c>
      <c r="K153" s="309"/>
      <c r="L153" s="310">
        <v>43537</v>
      </c>
      <c r="M153" s="310">
        <v>43537</v>
      </c>
      <c r="N153" s="311">
        <v>44632</v>
      </c>
      <c r="O153" s="312">
        <f>YEAR(N153)</f>
        <v>2022</v>
      </c>
      <c r="P153" s="312">
        <f>MONTH(N153)</f>
        <v>3</v>
      </c>
      <c r="Q153" s="313" t="str">
        <f>IF(P153&gt;9,CONCATENATE(O153,P153),CONCATENATE(O153,"0",P153))</f>
        <v>202203</v>
      </c>
      <c r="R153" s="266">
        <v>0</v>
      </c>
      <c r="S153" s="314">
        <v>0</v>
      </c>
      <c r="T153" s="314">
        <v>0</v>
      </c>
      <c r="U153" s="383"/>
      <c r="V153" s="294"/>
      <c r="W153" s="293"/>
      <c r="X153" s="294"/>
      <c r="Y15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293"/>
      <c r="AA153" s="293"/>
      <c r="AB153" s="293"/>
      <c r="AC153" s="293"/>
      <c r="AD153" s="293"/>
      <c r="AE153" s="293"/>
      <c r="AF153" s="293"/>
      <c r="AG153" s="293"/>
      <c r="AH153" s="293"/>
      <c r="AI153" s="293"/>
      <c r="AJ153" s="293"/>
      <c r="AK153" s="293"/>
      <c r="AL153" s="293"/>
      <c r="AM153" s="293"/>
      <c r="AN153" s="293"/>
      <c r="AO153" s="293"/>
      <c r="AP153" s="293"/>
      <c r="AQ153" s="293"/>
      <c r="AR153" s="293"/>
    </row>
    <row r="154" spans="1:100" s="7" customFormat="1" ht="38.25" customHeight="1" x14ac:dyDescent="0.2">
      <c r="A154" s="316" t="s">
        <v>471</v>
      </c>
      <c r="B154" s="316"/>
      <c r="C154" s="308"/>
      <c r="D154" s="315" t="s">
        <v>1112</v>
      </c>
      <c r="E154" s="307" t="s">
        <v>77</v>
      </c>
      <c r="F154" s="300" t="s">
        <v>1109</v>
      </c>
      <c r="G154" s="383" t="s">
        <v>1110</v>
      </c>
      <c r="H154" s="383" t="s">
        <v>1106</v>
      </c>
      <c r="I154" s="359">
        <v>1000000</v>
      </c>
      <c r="J154" s="309">
        <f>-K2026/0.0833333333333333</f>
        <v>0</v>
      </c>
      <c r="K154" s="309"/>
      <c r="L154" s="310">
        <v>43537</v>
      </c>
      <c r="M154" s="310">
        <v>43537</v>
      </c>
      <c r="N154" s="311">
        <v>44632</v>
      </c>
      <c r="O154" s="312">
        <f>YEAR(N154)</f>
        <v>2022</v>
      </c>
      <c r="P154" s="312">
        <f>MONTH(N154)</f>
        <v>3</v>
      </c>
      <c r="Q154" s="313" t="str">
        <f>IF(P154&gt;9,CONCATENATE(O154,P154),CONCATENATE(O154,"0",P154))</f>
        <v>202203</v>
      </c>
      <c r="R154" s="266">
        <v>0</v>
      </c>
      <c r="S154" s="314">
        <v>0</v>
      </c>
      <c r="T154" s="314">
        <v>0</v>
      </c>
      <c r="U154" s="383"/>
      <c r="V154" s="294"/>
      <c r="W154" s="293"/>
      <c r="X154" s="294"/>
      <c r="Y15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293"/>
      <c r="AA154" s="293"/>
      <c r="AB154" s="293"/>
      <c r="AC154" s="293"/>
      <c r="AD154" s="293"/>
      <c r="AE154" s="293"/>
      <c r="AF154" s="293"/>
      <c r="AG154" s="293"/>
      <c r="AH154" s="293"/>
      <c r="AI154" s="293"/>
      <c r="AJ154" s="293"/>
      <c r="AK154" s="293"/>
      <c r="AL154" s="293"/>
      <c r="AM154" s="293"/>
      <c r="AN154" s="293"/>
      <c r="AO154" s="293"/>
      <c r="AP154" s="293"/>
      <c r="AQ154" s="293"/>
      <c r="AR154" s="293"/>
    </row>
    <row r="155" spans="1:100" s="7" customFormat="1" ht="38.25" customHeight="1" x14ac:dyDescent="0.2">
      <c r="A155" s="316" t="s">
        <v>471</v>
      </c>
      <c r="B155" s="316"/>
      <c r="C155" s="308"/>
      <c r="D155" s="315" t="s">
        <v>1108</v>
      </c>
      <c r="E155" s="307" t="s">
        <v>77</v>
      </c>
      <c r="F155" s="300" t="s">
        <v>1109</v>
      </c>
      <c r="G155" s="383" t="s">
        <v>1110</v>
      </c>
      <c r="H155" s="383" t="s">
        <v>1111</v>
      </c>
      <c r="I155" s="359">
        <v>3000000</v>
      </c>
      <c r="J155" s="309">
        <f>-K2028/0.0833333333333333</f>
        <v>0</v>
      </c>
      <c r="K155" s="309"/>
      <c r="L155" s="310">
        <v>43537</v>
      </c>
      <c r="M155" s="310">
        <v>43537</v>
      </c>
      <c r="N155" s="311">
        <v>44632</v>
      </c>
      <c r="O155" s="312">
        <f>YEAR(N155)</f>
        <v>2022</v>
      </c>
      <c r="P155" s="312">
        <f>MONTH(N155)</f>
        <v>3</v>
      </c>
      <c r="Q155" s="313" t="str">
        <f>IF(P155&gt;9,CONCATENATE(O155,P155),CONCATENATE(O155,"0",P155))</f>
        <v>202203</v>
      </c>
      <c r="R155" s="266">
        <v>0</v>
      </c>
      <c r="S155" s="314">
        <v>0</v>
      </c>
      <c r="T155" s="314">
        <v>0</v>
      </c>
      <c r="U155" s="383"/>
      <c r="V155" s="294"/>
      <c r="W155" s="293"/>
      <c r="X155" s="294"/>
      <c r="Y15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293"/>
      <c r="AA155" s="293"/>
      <c r="AB155" s="293"/>
      <c r="AC155" s="293"/>
      <c r="AD155" s="293"/>
      <c r="AE155" s="293"/>
      <c r="AF155" s="293"/>
      <c r="AG155" s="293"/>
      <c r="AH155" s="293"/>
      <c r="AI155" s="293"/>
      <c r="AJ155" s="293"/>
      <c r="AK155" s="293"/>
      <c r="AL155" s="293"/>
      <c r="AM155" s="293"/>
      <c r="AN155" s="293"/>
      <c r="AO155" s="293"/>
      <c r="AP155" s="293"/>
      <c r="AQ155" s="293"/>
      <c r="AR155" s="293"/>
    </row>
    <row r="156" spans="1:100" s="7" customFormat="1" ht="38.25" customHeight="1" x14ac:dyDescent="0.2">
      <c r="A156" s="316" t="s">
        <v>471</v>
      </c>
      <c r="B156" s="316"/>
      <c r="C156" s="308"/>
      <c r="D156" s="315" t="s">
        <v>1071</v>
      </c>
      <c r="E156" s="307" t="s">
        <v>77</v>
      </c>
      <c r="F156" s="300" t="s">
        <v>19</v>
      </c>
      <c r="G156" s="383" t="s">
        <v>1072</v>
      </c>
      <c r="H156" s="383" t="s">
        <v>1073</v>
      </c>
      <c r="I156" s="359">
        <v>50000</v>
      </c>
      <c r="J156" s="309">
        <f>-K1992/0.0833333333333333</f>
        <v>0</v>
      </c>
      <c r="K156" s="309"/>
      <c r="L156" s="310">
        <v>43663</v>
      </c>
      <c r="M156" s="310">
        <v>43538</v>
      </c>
      <c r="N156" s="311">
        <v>44633</v>
      </c>
      <c r="O156" s="312">
        <f>YEAR(N156)</f>
        <v>2022</v>
      </c>
      <c r="P156" s="312">
        <f>MONTH(N156)</f>
        <v>3</v>
      </c>
      <c r="Q156" s="313" t="str">
        <f>IF(P156&gt;9,CONCATENATE(O156,P156),CONCATENATE(O156,"0",P156))</f>
        <v>202203</v>
      </c>
      <c r="R156" s="299">
        <v>0</v>
      </c>
      <c r="S156" s="314">
        <v>0</v>
      </c>
      <c r="T156" s="314">
        <v>0</v>
      </c>
      <c r="U156" s="383"/>
      <c r="V156" s="294"/>
      <c r="W156" s="293"/>
      <c r="X156" s="294"/>
      <c r="Y15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</row>
    <row r="157" spans="1:100" s="7" customFormat="1" ht="38.25" customHeight="1" x14ac:dyDescent="0.2">
      <c r="A157" s="316" t="s">
        <v>471</v>
      </c>
      <c r="B157" s="316" t="s">
        <v>223</v>
      </c>
      <c r="C157" s="308" t="s">
        <v>225</v>
      </c>
      <c r="D157" s="315" t="s">
        <v>565</v>
      </c>
      <c r="E157" s="316" t="s">
        <v>77</v>
      </c>
      <c r="F157" s="300" t="s">
        <v>447</v>
      </c>
      <c r="G157" s="383" t="s">
        <v>448</v>
      </c>
      <c r="H157" s="383" t="s">
        <v>449</v>
      </c>
      <c r="I157" s="359">
        <v>798500</v>
      </c>
      <c r="J157" s="309">
        <f>-K1835/0.0833333333333333</f>
        <v>0</v>
      </c>
      <c r="K157" s="309"/>
      <c r="L157" s="310">
        <v>44188</v>
      </c>
      <c r="M157" s="310">
        <v>44273</v>
      </c>
      <c r="N157" s="310">
        <v>44637</v>
      </c>
      <c r="O157" s="321">
        <f>YEAR(N157)</f>
        <v>2022</v>
      </c>
      <c r="P157" s="312">
        <f>MONTH(N157)</f>
        <v>3</v>
      </c>
      <c r="Q157" s="322" t="str">
        <f>IF(P157&gt;9,CONCATENATE(O157,P157),CONCATENATE(O157,"0",P157))</f>
        <v>202203</v>
      </c>
      <c r="R157" s="299">
        <v>0</v>
      </c>
      <c r="S157" s="314">
        <v>0</v>
      </c>
      <c r="T157" s="314">
        <v>0</v>
      </c>
      <c r="U157" s="387"/>
      <c r="V157" s="294"/>
      <c r="W157" s="293"/>
      <c r="X157" s="294"/>
      <c r="Y15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39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</row>
    <row r="158" spans="1:100" s="7" customFormat="1" ht="38.25" customHeight="1" x14ac:dyDescent="0.2">
      <c r="A158" s="316" t="s">
        <v>471</v>
      </c>
      <c r="B158" s="316"/>
      <c r="C158" s="308"/>
      <c r="D158" s="315" t="s">
        <v>708</v>
      </c>
      <c r="E158" s="316" t="s">
        <v>76</v>
      </c>
      <c r="F158" s="300" t="s">
        <v>19</v>
      </c>
      <c r="G158" s="383" t="s">
        <v>709</v>
      </c>
      <c r="H158" s="383" t="s">
        <v>710</v>
      </c>
      <c r="I158" s="359">
        <v>73500</v>
      </c>
      <c r="J158" s="309">
        <f>-K1791/0.0833333333333333</f>
        <v>0</v>
      </c>
      <c r="K158" s="309"/>
      <c r="L158" s="310">
        <v>44188</v>
      </c>
      <c r="M158" s="310">
        <v>44286</v>
      </c>
      <c r="N158" s="310">
        <v>44650</v>
      </c>
      <c r="O158" s="321">
        <f>YEAR(N158)</f>
        <v>2022</v>
      </c>
      <c r="P158" s="312">
        <f>MONTH(N158)</f>
        <v>3</v>
      </c>
      <c r="Q158" s="322" t="str">
        <f>IF(P158&gt;9,CONCATENATE(O158,P158),CONCATENATE(O158,"0",P158))</f>
        <v>202203</v>
      </c>
      <c r="R158" s="299">
        <v>0</v>
      </c>
      <c r="S158" s="314">
        <v>0</v>
      </c>
      <c r="T158" s="314">
        <v>0</v>
      </c>
      <c r="U158" s="387"/>
      <c r="V158" s="294"/>
      <c r="W158" s="293"/>
      <c r="X158" s="294"/>
      <c r="Y15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339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</row>
    <row r="159" spans="1:100" s="7" customFormat="1" ht="38.25" customHeight="1" x14ac:dyDescent="0.2">
      <c r="A159" s="316" t="s">
        <v>471</v>
      </c>
      <c r="B159" s="302" t="s">
        <v>223</v>
      </c>
      <c r="C159" s="328" t="s">
        <v>225</v>
      </c>
      <c r="D159" s="316" t="s">
        <v>570</v>
      </c>
      <c r="E159" s="307" t="s">
        <v>77</v>
      </c>
      <c r="F159" s="268" t="s">
        <v>19</v>
      </c>
      <c r="G159" s="384" t="s">
        <v>287</v>
      </c>
      <c r="H159" s="384" t="s">
        <v>121</v>
      </c>
      <c r="I159" s="361">
        <v>49000</v>
      </c>
      <c r="J159" s="269">
        <f>-K2673/0.0833333333333333</f>
        <v>0</v>
      </c>
      <c r="K159" s="269"/>
      <c r="L159" s="270">
        <v>44198</v>
      </c>
      <c r="M159" s="270">
        <v>44285</v>
      </c>
      <c r="N159" s="271">
        <v>44651</v>
      </c>
      <c r="O159" s="283">
        <f>YEAR(N159)</f>
        <v>2022</v>
      </c>
      <c r="P159" s="283">
        <f>MONTH(N159)</f>
        <v>3</v>
      </c>
      <c r="Q159" s="277" t="str">
        <f>IF(P159&gt;9,CONCATENATE(O159,P159),CONCATENATE(O159,"0",P159))</f>
        <v>202203</v>
      </c>
      <c r="R159" s="299">
        <v>0</v>
      </c>
      <c r="S159" s="272">
        <v>0</v>
      </c>
      <c r="T159" s="272">
        <v>0</v>
      </c>
      <c r="U159" s="384"/>
      <c r="V159" s="303"/>
      <c r="W159" s="301"/>
      <c r="X159" s="320"/>
      <c r="Y15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339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</row>
    <row r="160" spans="1:100" s="7" customFormat="1" ht="38.25" customHeight="1" x14ac:dyDescent="0.2">
      <c r="A160" s="316" t="s">
        <v>471</v>
      </c>
      <c r="B160" s="302" t="s">
        <v>223</v>
      </c>
      <c r="C160" s="328" t="s">
        <v>225</v>
      </c>
      <c r="D160" s="316" t="s">
        <v>571</v>
      </c>
      <c r="E160" s="307" t="s">
        <v>77</v>
      </c>
      <c r="F160" s="268" t="s">
        <v>19</v>
      </c>
      <c r="G160" s="384" t="s">
        <v>122</v>
      </c>
      <c r="H160" s="384" t="s">
        <v>123</v>
      </c>
      <c r="I160" s="361">
        <v>75000</v>
      </c>
      <c r="J160" s="269">
        <f>-K2673/0.0833333333333333</f>
        <v>0</v>
      </c>
      <c r="K160" s="269"/>
      <c r="L160" s="270">
        <v>44223</v>
      </c>
      <c r="M160" s="270">
        <v>44287</v>
      </c>
      <c r="N160" s="271">
        <v>44651</v>
      </c>
      <c r="O160" s="283">
        <f>YEAR(N160)</f>
        <v>2022</v>
      </c>
      <c r="P160" s="283">
        <f>MONTH(N160)</f>
        <v>3</v>
      </c>
      <c r="Q160" s="277" t="str">
        <f>IF(P160&gt;9,CONCATENATE(O160,P160),CONCATENATE(O160,"0",P160))</f>
        <v>202203</v>
      </c>
      <c r="R160" s="266">
        <v>0</v>
      </c>
      <c r="S160" s="272">
        <v>0</v>
      </c>
      <c r="T160" s="272">
        <v>0</v>
      </c>
      <c r="U160" s="384"/>
      <c r="V160" s="303"/>
      <c r="W160" s="301"/>
      <c r="X160" s="320"/>
      <c r="Y16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339"/>
      <c r="AA160" s="294"/>
      <c r="AB160" s="294"/>
      <c r="AC160" s="294"/>
      <c r="AD160" s="294"/>
      <c r="AE160" s="294"/>
      <c r="AF160" s="294"/>
      <c r="AG160" s="294"/>
      <c r="AH160" s="294"/>
      <c r="AI160" s="294"/>
      <c r="AJ160" s="294"/>
      <c r="AK160" s="294"/>
      <c r="AL160" s="294"/>
      <c r="AM160" s="294"/>
      <c r="AN160" s="294"/>
      <c r="AO160" s="294"/>
      <c r="AP160" s="294"/>
      <c r="AQ160" s="294"/>
      <c r="AR160" s="293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</row>
    <row r="161" spans="1:100" s="7" customFormat="1" ht="38.25" customHeight="1" x14ac:dyDescent="0.2">
      <c r="A161" s="316" t="s">
        <v>471</v>
      </c>
      <c r="B161" s="316"/>
      <c r="C161" s="308"/>
      <c r="D161" s="315" t="s">
        <v>1226</v>
      </c>
      <c r="E161" s="304" t="s">
        <v>77</v>
      </c>
      <c r="F161" s="406" t="s">
        <v>1227</v>
      </c>
      <c r="G161" s="393" t="s">
        <v>1228</v>
      </c>
      <c r="H161" s="393" t="s">
        <v>1081</v>
      </c>
      <c r="I161" s="420">
        <v>500000</v>
      </c>
      <c r="J161" s="309">
        <f>-K2093/0.0833333333333333</f>
        <v>0</v>
      </c>
      <c r="K161" s="309"/>
      <c r="L161" s="421">
        <v>43600</v>
      </c>
      <c r="M161" s="421">
        <v>43617</v>
      </c>
      <c r="N161" s="306">
        <v>44651</v>
      </c>
      <c r="O161" s="312">
        <f>YEAR(N161)</f>
        <v>2022</v>
      </c>
      <c r="P161" s="312">
        <f>MONTH(N161)</f>
        <v>3</v>
      </c>
      <c r="Q161" s="313" t="str">
        <f>IF(P161&gt;9,CONCATENATE(O161,P161),CONCATENATE(O161,"0",P161))</f>
        <v>202203</v>
      </c>
      <c r="R161" s="331">
        <v>0</v>
      </c>
      <c r="S161" s="422">
        <v>0</v>
      </c>
      <c r="T161" s="422">
        <v>0</v>
      </c>
      <c r="U161" s="393"/>
      <c r="V161" s="294"/>
      <c r="W161" s="293"/>
      <c r="X161" s="294"/>
      <c r="Y16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3"/>
      <c r="AO161" s="293"/>
      <c r="AP161" s="293"/>
      <c r="AQ161" s="293"/>
      <c r="AR161" s="293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</row>
    <row r="162" spans="1:100" s="7" customFormat="1" ht="38.25" customHeight="1" x14ac:dyDescent="0.2">
      <c r="A162" s="316" t="s">
        <v>471</v>
      </c>
      <c r="B162" s="307"/>
      <c r="C162" s="328"/>
      <c r="D162" s="304" t="s">
        <v>1103</v>
      </c>
      <c r="E162" s="307" t="s">
        <v>77</v>
      </c>
      <c r="F162" s="300" t="s">
        <v>23</v>
      </c>
      <c r="G162" s="384" t="s">
        <v>1104</v>
      </c>
      <c r="H162" s="384" t="s">
        <v>1016</v>
      </c>
      <c r="I162" s="361">
        <v>200000</v>
      </c>
      <c r="J162" s="269">
        <f>-K2021/0.0833333333333333</f>
        <v>0</v>
      </c>
      <c r="K162" s="269"/>
      <c r="L162" s="270">
        <v>44188</v>
      </c>
      <c r="M162" s="270">
        <v>43555</v>
      </c>
      <c r="N162" s="311">
        <v>44652</v>
      </c>
      <c r="O162" s="283">
        <f>YEAR(N162)</f>
        <v>2022</v>
      </c>
      <c r="P162" s="283">
        <f>MONTH(N162)</f>
        <v>4</v>
      </c>
      <c r="Q162" s="277" t="str">
        <f>IF(P162&gt;9,CONCATENATE(O162,P162),CONCATENATE(O162,"0",P162))</f>
        <v>202204</v>
      </c>
      <c r="R162" s="266">
        <v>0</v>
      </c>
      <c r="S162" s="272">
        <v>0</v>
      </c>
      <c r="T162" s="272">
        <v>0</v>
      </c>
      <c r="U162" s="384"/>
      <c r="V162" s="303"/>
      <c r="W162" s="301"/>
      <c r="X162" s="303"/>
      <c r="Y16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301"/>
      <c r="AA162" s="301"/>
      <c r="AB162" s="301"/>
      <c r="AC162" s="301"/>
      <c r="AD162" s="301"/>
      <c r="AE162" s="301"/>
      <c r="AF162" s="301"/>
      <c r="AG162" s="301"/>
      <c r="AH162" s="301"/>
      <c r="AI162" s="301"/>
      <c r="AJ162" s="301"/>
      <c r="AK162" s="301"/>
      <c r="AL162" s="301"/>
      <c r="AM162" s="301"/>
      <c r="AN162" s="301"/>
      <c r="AO162" s="301"/>
      <c r="AP162" s="301"/>
      <c r="AQ162" s="301"/>
      <c r="AR162" s="301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</row>
    <row r="163" spans="1:100" s="7" customFormat="1" ht="38.25" customHeight="1" x14ac:dyDescent="0.2">
      <c r="A163" s="316" t="s">
        <v>471</v>
      </c>
      <c r="B163" s="316"/>
      <c r="C163" s="308"/>
      <c r="D163" s="315" t="s">
        <v>1696</v>
      </c>
      <c r="E163" s="307" t="s">
        <v>77</v>
      </c>
      <c r="F163" s="300" t="s">
        <v>23</v>
      </c>
      <c r="G163" s="383" t="s">
        <v>1697</v>
      </c>
      <c r="H163" s="383" t="s">
        <v>1698</v>
      </c>
      <c r="I163" s="359">
        <v>200000</v>
      </c>
      <c r="J163" s="309">
        <f>-K2275/0.0833333333333333</f>
        <v>0</v>
      </c>
      <c r="K163" s="309"/>
      <c r="L163" s="310">
        <v>43929</v>
      </c>
      <c r="M163" s="310">
        <v>43929</v>
      </c>
      <c r="N163" s="310">
        <v>44658</v>
      </c>
      <c r="O163" s="321">
        <f>YEAR(N163)</f>
        <v>2022</v>
      </c>
      <c r="P163" s="312">
        <f>MONTH(N163)</f>
        <v>4</v>
      </c>
      <c r="Q163" s="322" t="str">
        <f>IF(P163&gt;9,CONCATENATE(O163,P163),CONCATENATE(O163,"0",P163))</f>
        <v>202204</v>
      </c>
      <c r="R163" s="299" t="s">
        <v>120</v>
      </c>
      <c r="S163" s="314">
        <v>0</v>
      </c>
      <c r="T163" s="314">
        <v>0</v>
      </c>
      <c r="U163" s="387"/>
      <c r="V163" s="294"/>
      <c r="W163" s="293"/>
      <c r="X163" s="294"/>
      <c r="Y16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39"/>
      <c r="AA163" s="294"/>
      <c r="AB163" s="294"/>
      <c r="AC163" s="294"/>
      <c r="AD163" s="294"/>
      <c r="AE163" s="294"/>
      <c r="AF163" s="294"/>
      <c r="AG163" s="294"/>
      <c r="AH163" s="294"/>
      <c r="AI163" s="294"/>
      <c r="AJ163" s="294"/>
      <c r="AK163" s="294"/>
      <c r="AL163" s="294"/>
      <c r="AM163" s="294"/>
      <c r="AN163" s="294"/>
      <c r="AO163" s="294"/>
      <c r="AP163" s="294"/>
      <c r="AQ163" s="294"/>
      <c r="AR163" s="294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</row>
    <row r="164" spans="1:100" s="7" customFormat="1" ht="38.25" customHeight="1" x14ac:dyDescent="0.2">
      <c r="A164" s="316" t="s">
        <v>471</v>
      </c>
      <c r="B164" s="316"/>
      <c r="C164" s="308"/>
      <c r="D164" s="315" t="s">
        <v>1699</v>
      </c>
      <c r="E164" s="307" t="s">
        <v>77</v>
      </c>
      <c r="F164" s="300" t="s">
        <v>19</v>
      </c>
      <c r="G164" s="383" t="s">
        <v>1700</v>
      </c>
      <c r="H164" s="383" t="s">
        <v>1701</v>
      </c>
      <c r="I164" s="359">
        <v>2000000</v>
      </c>
      <c r="J164" s="309">
        <f>-K2275/0.0833333333333333</f>
        <v>0</v>
      </c>
      <c r="K164" s="309"/>
      <c r="L164" s="310">
        <v>43929</v>
      </c>
      <c r="M164" s="310">
        <v>43929</v>
      </c>
      <c r="N164" s="311">
        <v>44658</v>
      </c>
      <c r="O164" s="312">
        <f>YEAR(N164)</f>
        <v>2022</v>
      </c>
      <c r="P164" s="312">
        <f>MONTH(N164)</f>
        <v>4</v>
      </c>
      <c r="Q164" s="313" t="str">
        <f>IF(P164&gt;9,CONCATENATE(O164,P164),CONCATENATE(O164,"0",P164))</f>
        <v>202204</v>
      </c>
      <c r="R164" s="299" t="s">
        <v>120</v>
      </c>
      <c r="S164" s="314">
        <v>0</v>
      </c>
      <c r="T164" s="314">
        <v>0</v>
      </c>
      <c r="U164" s="383">
        <v>0</v>
      </c>
      <c r="V164" s="294"/>
      <c r="W164" s="293"/>
      <c r="X164" s="294"/>
      <c r="Y16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293"/>
      <c r="AA164" s="293"/>
      <c r="AB164" s="293"/>
      <c r="AC164" s="293"/>
      <c r="AD164" s="293"/>
      <c r="AE164" s="293"/>
      <c r="AF164" s="293"/>
      <c r="AG164" s="293"/>
      <c r="AH164" s="293"/>
      <c r="AI164" s="293"/>
      <c r="AJ164" s="293"/>
      <c r="AK164" s="293"/>
      <c r="AL164" s="293"/>
      <c r="AM164" s="293"/>
      <c r="AN164" s="293"/>
      <c r="AO164" s="293"/>
      <c r="AP164" s="293"/>
      <c r="AQ164" s="293"/>
      <c r="AR164" s="293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</row>
    <row r="165" spans="1:100" s="7" customFormat="1" ht="38.25" customHeight="1" x14ac:dyDescent="0.2">
      <c r="A165" s="316" t="s">
        <v>471</v>
      </c>
      <c r="B165" s="316"/>
      <c r="C165" s="308"/>
      <c r="D165" s="315" t="s">
        <v>1174</v>
      </c>
      <c r="E165" s="307" t="s">
        <v>77</v>
      </c>
      <c r="F165" s="305" t="s">
        <v>1175</v>
      </c>
      <c r="G165" s="387" t="s">
        <v>1176</v>
      </c>
      <c r="H165" s="387" t="s">
        <v>100</v>
      </c>
      <c r="I165" s="363">
        <v>75000</v>
      </c>
      <c r="J165" s="309">
        <f>-K2069/0.0833333333333333</f>
        <v>0</v>
      </c>
      <c r="K165" s="309"/>
      <c r="L165" s="306">
        <v>43572</v>
      </c>
      <c r="M165" s="306">
        <v>43572</v>
      </c>
      <c r="N165" s="306">
        <v>44667</v>
      </c>
      <c r="O165" s="312">
        <f>YEAR(N165)</f>
        <v>2022</v>
      </c>
      <c r="P165" s="312">
        <f>MONTH(N165)</f>
        <v>4</v>
      </c>
      <c r="Q165" s="313" t="str">
        <f>IF(P165&gt;9,CONCATENATE(O165,P165),CONCATENATE(O165,"0",P165))</f>
        <v>202204</v>
      </c>
      <c r="R165" s="266">
        <v>0</v>
      </c>
      <c r="S165" s="314">
        <v>0</v>
      </c>
      <c r="T165" s="314">
        <v>0</v>
      </c>
      <c r="U165" s="383"/>
      <c r="V165" s="294"/>
      <c r="W165" s="293"/>
      <c r="X165" s="294"/>
      <c r="Y16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293"/>
      <c r="AA165" s="293"/>
      <c r="AB165" s="293"/>
      <c r="AC165" s="293"/>
      <c r="AD165" s="293"/>
      <c r="AE165" s="293"/>
      <c r="AF165" s="293"/>
      <c r="AG165" s="293"/>
      <c r="AH165" s="293"/>
      <c r="AI165" s="293"/>
      <c r="AJ165" s="293"/>
      <c r="AK165" s="293"/>
      <c r="AL165" s="293"/>
      <c r="AM165" s="293"/>
      <c r="AN165" s="293"/>
      <c r="AO165" s="293"/>
      <c r="AP165" s="293"/>
      <c r="AQ165" s="293"/>
      <c r="AR165" s="293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</row>
    <row r="166" spans="1:100" s="7" customFormat="1" ht="38.25" customHeight="1" x14ac:dyDescent="0.2">
      <c r="A166" s="316" t="s">
        <v>471</v>
      </c>
      <c r="B166" s="316"/>
      <c r="C166" s="308"/>
      <c r="D166" s="315" t="s">
        <v>1149</v>
      </c>
      <c r="E166" s="307" t="s">
        <v>77</v>
      </c>
      <c r="F166" s="300" t="s">
        <v>1150</v>
      </c>
      <c r="G166" s="383" t="s">
        <v>1151</v>
      </c>
      <c r="H166" s="408" t="s">
        <v>1152</v>
      </c>
      <c r="I166" s="359">
        <v>500000</v>
      </c>
      <c r="J166" s="309">
        <f>-K2050/0.0833333333333333</f>
        <v>0</v>
      </c>
      <c r="K166" s="309"/>
      <c r="L166" s="310">
        <v>43565</v>
      </c>
      <c r="M166" s="310">
        <v>43580</v>
      </c>
      <c r="N166" s="311">
        <v>44675</v>
      </c>
      <c r="O166" s="312">
        <f>YEAR(N166)</f>
        <v>2022</v>
      </c>
      <c r="P166" s="312">
        <f>MONTH(N166)</f>
        <v>4</v>
      </c>
      <c r="Q166" s="313" t="str">
        <f>IF(P166&gt;9,CONCATENATE(O166,P166),CONCATENATE(O166,"0",P166))</f>
        <v>202204</v>
      </c>
      <c r="R166" s="299">
        <v>0</v>
      </c>
      <c r="S166" s="314">
        <v>0</v>
      </c>
      <c r="T166" s="314">
        <v>0</v>
      </c>
      <c r="U166" s="383"/>
      <c r="V166" s="294"/>
      <c r="W166" s="293"/>
      <c r="X166" s="294"/>
      <c r="Y16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293"/>
      <c r="AA166" s="293"/>
      <c r="AB166" s="293"/>
      <c r="AC166" s="293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3"/>
      <c r="AN166" s="293"/>
      <c r="AO166" s="293"/>
      <c r="AP166" s="293"/>
      <c r="AQ166" s="293"/>
      <c r="AR166" s="293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</row>
    <row r="167" spans="1:100" s="7" customFormat="1" ht="38.25" customHeight="1" x14ac:dyDescent="0.2">
      <c r="A167" s="316" t="s">
        <v>471</v>
      </c>
      <c r="B167" s="316"/>
      <c r="C167" s="308"/>
      <c r="D167" s="316" t="s">
        <v>1138</v>
      </c>
      <c r="E167" s="307" t="s">
        <v>77</v>
      </c>
      <c r="F167" s="300" t="s">
        <v>1139</v>
      </c>
      <c r="G167" s="383" t="s">
        <v>944</v>
      </c>
      <c r="H167" s="383" t="s">
        <v>1140</v>
      </c>
      <c r="I167" s="359">
        <v>2970505.91</v>
      </c>
      <c r="J167" s="309">
        <f>-K2212/0.0833333333333333</f>
        <v>0</v>
      </c>
      <c r="K167" s="309"/>
      <c r="L167" s="310">
        <v>44139</v>
      </c>
      <c r="M167" s="310">
        <v>43586</v>
      </c>
      <c r="N167" s="311">
        <v>44681</v>
      </c>
      <c r="O167" s="312">
        <f>YEAR(N167)</f>
        <v>2022</v>
      </c>
      <c r="P167" s="312">
        <f>MONTH(N167)</f>
        <v>4</v>
      </c>
      <c r="Q167" s="313" t="str">
        <f>IF(P167&gt;9,CONCATENATE(O167,P167),CONCATENATE(O167,"0",P167))</f>
        <v>202204</v>
      </c>
      <c r="R167" s="299">
        <v>0</v>
      </c>
      <c r="S167" s="314">
        <v>0</v>
      </c>
      <c r="T167" s="314">
        <v>0</v>
      </c>
      <c r="U167" s="383"/>
      <c r="V167" s="294"/>
      <c r="W167" s="293"/>
      <c r="X167" s="294"/>
      <c r="Y1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4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</row>
    <row r="168" spans="1:100" s="7" customFormat="1" ht="38.25" customHeight="1" x14ac:dyDescent="0.2">
      <c r="A168" s="316" t="s">
        <v>471</v>
      </c>
      <c r="B168" s="316"/>
      <c r="C168" s="308"/>
      <c r="D168" s="316" t="s">
        <v>1141</v>
      </c>
      <c r="E168" s="307" t="s">
        <v>77</v>
      </c>
      <c r="F168" s="300" t="s">
        <v>1139</v>
      </c>
      <c r="G168" s="383" t="s">
        <v>944</v>
      </c>
      <c r="H168" s="383" t="s">
        <v>945</v>
      </c>
      <c r="I168" s="359">
        <v>2953879</v>
      </c>
      <c r="J168" s="309">
        <f>-K2213/0.0833333333333333</f>
        <v>0</v>
      </c>
      <c r="K168" s="309"/>
      <c r="L168" s="310">
        <v>43978</v>
      </c>
      <c r="M168" s="310">
        <v>43586</v>
      </c>
      <c r="N168" s="311">
        <v>44681</v>
      </c>
      <c r="O168" s="312">
        <f>YEAR(N168)</f>
        <v>2022</v>
      </c>
      <c r="P168" s="312">
        <f>MONTH(N168)</f>
        <v>4</v>
      </c>
      <c r="Q168" s="313" t="str">
        <f>IF(P168&gt;9,CONCATENATE(O168,P168),CONCATENATE(O168,"0",P168))</f>
        <v>202204</v>
      </c>
      <c r="R168" s="299">
        <v>0</v>
      </c>
      <c r="S168" s="314">
        <v>0</v>
      </c>
      <c r="T168" s="314">
        <v>0</v>
      </c>
      <c r="U168" s="383"/>
      <c r="V168" s="294"/>
      <c r="W168" s="293"/>
      <c r="X168" s="294"/>
      <c r="Y16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293"/>
      <c r="AA168" s="293"/>
      <c r="AB168" s="293"/>
      <c r="AC168" s="293"/>
      <c r="AD168" s="293"/>
      <c r="AE168" s="293"/>
      <c r="AF168" s="293"/>
      <c r="AG168" s="293"/>
      <c r="AH168" s="293"/>
      <c r="AI168" s="293"/>
      <c r="AJ168" s="293"/>
      <c r="AK168" s="293"/>
      <c r="AL168" s="293"/>
      <c r="AM168" s="293"/>
      <c r="AN168" s="293"/>
      <c r="AO168" s="293"/>
      <c r="AP168" s="293"/>
      <c r="AQ168" s="293"/>
      <c r="AR168" s="294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</row>
    <row r="169" spans="1:100" s="7" customFormat="1" ht="38.25" customHeight="1" x14ac:dyDescent="0.2">
      <c r="A169" s="316" t="s">
        <v>471</v>
      </c>
      <c r="B169" s="316"/>
      <c r="C169" s="308"/>
      <c r="D169" s="315" t="s">
        <v>1505</v>
      </c>
      <c r="E169" s="307" t="s">
        <v>77</v>
      </c>
      <c r="F169" s="300" t="s">
        <v>1506</v>
      </c>
      <c r="G169" s="383" t="s">
        <v>1507</v>
      </c>
      <c r="H169" s="383" t="s">
        <v>1508</v>
      </c>
      <c r="I169" s="359">
        <v>403125</v>
      </c>
      <c r="J169" s="309">
        <f>-K2251/0.0833333333333333</f>
        <v>0</v>
      </c>
      <c r="K169" s="309"/>
      <c r="L169" s="310">
        <v>43572</v>
      </c>
      <c r="M169" s="310">
        <v>43586</v>
      </c>
      <c r="N169" s="311">
        <v>44681</v>
      </c>
      <c r="O169" s="312">
        <f>YEAR(N169)</f>
        <v>2022</v>
      </c>
      <c r="P169" s="312">
        <f>MONTH(N169)</f>
        <v>4</v>
      </c>
      <c r="Q169" s="313" t="str">
        <f>IF(P169&gt;9,CONCATENATE(O169,P169),CONCATENATE(O169,"0",P169))</f>
        <v>202204</v>
      </c>
      <c r="R169" s="299">
        <v>0</v>
      </c>
      <c r="S169" s="314">
        <v>0</v>
      </c>
      <c r="T169" s="314">
        <v>0</v>
      </c>
      <c r="U169" s="383"/>
      <c r="V169" s="294"/>
      <c r="W169" s="293"/>
      <c r="X169" s="294"/>
      <c r="Y16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293"/>
      <c r="AA169" s="294"/>
      <c r="AB169" s="294"/>
      <c r="AC169" s="294"/>
      <c r="AD169" s="294"/>
      <c r="AE169" s="294"/>
      <c r="AF169" s="294"/>
      <c r="AG169" s="294"/>
      <c r="AH169" s="294"/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4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</row>
    <row r="170" spans="1:100" s="7" customFormat="1" ht="38.25" customHeight="1" x14ac:dyDescent="0.2">
      <c r="A170" s="316" t="s">
        <v>471</v>
      </c>
      <c r="B170" s="316"/>
      <c r="C170" s="308"/>
      <c r="D170" s="315" t="s">
        <v>1713</v>
      </c>
      <c r="E170" s="307" t="s">
        <v>77</v>
      </c>
      <c r="F170" s="300" t="s">
        <v>23</v>
      </c>
      <c r="G170" s="383" t="s">
        <v>1714</v>
      </c>
      <c r="H170" s="383" t="s">
        <v>945</v>
      </c>
      <c r="I170" s="359">
        <v>3000000</v>
      </c>
      <c r="J170" s="309">
        <f>-K2286/0.0833333333333333</f>
        <v>0</v>
      </c>
      <c r="K170" s="309"/>
      <c r="L170" s="310">
        <v>43964</v>
      </c>
      <c r="M170" s="310">
        <v>43964</v>
      </c>
      <c r="N170" s="311">
        <v>44693</v>
      </c>
      <c r="O170" s="312">
        <f>YEAR(N170)</f>
        <v>2022</v>
      </c>
      <c r="P170" s="312">
        <f>MONTH(N170)</f>
        <v>5</v>
      </c>
      <c r="Q170" s="313" t="str">
        <f>IF(P170&gt;9,CONCATENATE(O170,P170),CONCATENATE(O170,"0",P170))</f>
        <v>202205</v>
      </c>
      <c r="R170" s="299" t="s">
        <v>120</v>
      </c>
      <c r="S170" s="314">
        <v>0</v>
      </c>
      <c r="T170" s="314">
        <v>0</v>
      </c>
      <c r="U170" s="383"/>
      <c r="V170" s="294"/>
      <c r="W170" s="293"/>
      <c r="X170" s="294"/>
      <c r="Y17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293"/>
      <c r="AA170" s="293"/>
      <c r="AB170" s="293"/>
      <c r="AC170" s="293"/>
      <c r="AD170" s="293"/>
      <c r="AE170" s="293"/>
      <c r="AF170" s="293"/>
      <c r="AG170" s="293"/>
      <c r="AH170" s="293"/>
      <c r="AI170" s="293"/>
      <c r="AJ170" s="293"/>
      <c r="AK170" s="293"/>
      <c r="AL170" s="293"/>
      <c r="AM170" s="293"/>
      <c r="AN170" s="293"/>
      <c r="AO170" s="293"/>
      <c r="AP170" s="293"/>
      <c r="AQ170" s="293"/>
      <c r="AR170" s="293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</row>
    <row r="171" spans="1:100" s="7" customFormat="1" ht="38.25" customHeight="1" x14ac:dyDescent="0.2">
      <c r="A171" s="316" t="s">
        <v>471</v>
      </c>
      <c r="B171" s="307"/>
      <c r="C171" s="328"/>
      <c r="D171" s="304" t="s">
        <v>1168</v>
      </c>
      <c r="E171" s="307" t="s">
        <v>77</v>
      </c>
      <c r="F171" s="268" t="s">
        <v>1169</v>
      </c>
      <c r="G171" s="384" t="s">
        <v>1170</v>
      </c>
      <c r="H171" s="384" t="s">
        <v>1171</v>
      </c>
      <c r="I171" s="361">
        <v>3798000</v>
      </c>
      <c r="J171" s="269">
        <f>-K2070/0.0833333333333333</f>
        <v>0</v>
      </c>
      <c r="K171" s="269"/>
      <c r="L171" s="270">
        <v>43572</v>
      </c>
      <c r="M171" s="270">
        <v>43616</v>
      </c>
      <c r="N171" s="271">
        <v>44711</v>
      </c>
      <c r="O171" s="283">
        <f>YEAR(N171)</f>
        <v>2022</v>
      </c>
      <c r="P171" s="283">
        <f>MONTH(N171)</f>
        <v>5</v>
      </c>
      <c r="Q171" s="277" t="str">
        <f>IF(P171&gt;9,CONCATENATE(O171,P171),CONCATENATE(O171,"0",P171))</f>
        <v>202205</v>
      </c>
      <c r="R171" s="266">
        <v>0</v>
      </c>
      <c r="S171" s="272">
        <v>0</v>
      </c>
      <c r="T171" s="272">
        <v>0</v>
      </c>
      <c r="U171" s="384"/>
      <c r="V171" s="303"/>
      <c r="W171" s="301"/>
      <c r="X171" s="303"/>
      <c r="Y17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301"/>
      <c r="AA171" s="301"/>
      <c r="AB171" s="301"/>
      <c r="AC171" s="301"/>
      <c r="AD171" s="301"/>
      <c r="AE171" s="301"/>
      <c r="AF171" s="301"/>
      <c r="AG171" s="301"/>
      <c r="AH171" s="301"/>
      <c r="AI171" s="301"/>
      <c r="AJ171" s="301"/>
      <c r="AK171" s="301"/>
      <c r="AL171" s="301"/>
      <c r="AM171" s="301"/>
      <c r="AN171" s="301"/>
      <c r="AO171" s="301"/>
      <c r="AP171" s="301"/>
      <c r="AQ171" s="301"/>
      <c r="AR171" s="301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</row>
    <row r="172" spans="1:100" s="7" customFormat="1" ht="38.25" customHeight="1" x14ac:dyDescent="0.2">
      <c r="A172" s="316" t="s">
        <v>471</v>
      </c>
      <c r="B172" s="316"/>
      <c r="C172" s="308"/>
      <c r="D172" s="315" t="s">
        <v>1172</v>
      </c>
      <c r="E172" s="307" t="s">
        <v>77</v>
      </c>
      <c r="F172" s="300" t="s">
        <v>23</v>
      </c>
      <c r="G172" s="383" t="s">
        <v>1173</v>
      </c>
      <c r="H172" s="383" t="s">
        <v>750</v>
      </c>
      <c r="I172" s="359">
        <v>6000000</v>
      </c>
      <c r="J172" s="309">
        <f>-K2073/0.0833333333333333</f>
        <v>0</v>
      </c>
      <c r="K172" s="309"/>
      <c r="L172" s="310">
        <v>43572</v>
      </c>
      <c r="M172" s="310">
        <v>43616</v>
      </c>
      <c r="N172" s="311">
        <v>44711</v>
      </c>
      <c r="O172" s="312">
        <f>YEAR(N172)</f>
        <v>2022</v>
      </c>
      <c r="P172" s="312">
        <f>MONTH(N172)</f>
        <v>5</v>
      </c>
      <c r="Q172" s="313" t="str">
        <f>IF(P172&gt;9,CONCATENATE(O172,P172),CONCATENATE(O172,"0",P172))</f>
        <v>202205</v>
      </c>
      <c r="R172" s="299">
        <v>0</v>
      </c>
      <c r="S172" s="314">
        <v>0</v>
      </c>
      <c r="T172" s="314">
        <v>0</v>
      </c>
      <c r="U172" s="383"/>
      <c r="V172" s="294"/>
      <c r="W172" s="293"/>
      <c r="X172" s="294"/>
      <c r="Y17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3"/>
      <c r="AJ172" s="293"/>
      <c r="AK172" s="293"/>
      <c r="AL172" s="293"/>
      <c r="AM172" s="293"/>
      <c r="AN172" s="293"/>
      <c r="AO172" s="293"/>
      <c r="AP172" s="293"/>
      <c r="AQ172" s="293"/>
      <c r="AR172" s="293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</row>
    <row r="173" spans="1:100" s="7" customFormat="1" ht="38.25" customHeight="1" x14ac:dyDescent="0.2">
      <c r="A173" s="316" t="s">
        <v>471</v>
      </c>
      <c r="B173" s="316"/>
      <c r="C173" s="308"/>
      <c r="D173" s="315" t="s">
        <v>1229</v>
      </c>
      <c r="E173" s="304" t="s">
        <v>77</v>
      </c>
      <c r="F173" s="406" t="s">
        <v>1230</v>
      </c>
      <c r="G173" s="393" t="s">
        <v>1231</v>
      </c>
      <c r="H173" s="393" t="s">
        <v>1015</v>
      </c>
      <c r="I173" s="420">
        <v>430000</v>
      </c>
      <c r="J173" s="309">
        <f>-K2101/0.0833333333333333</f>
        <v>0</v>
      </c>
      <c r="K173" s="309"/>
      <c r="L173" s="421">
        <v>43600</v>
      </c>
      <c r="M173" s="421">
        <v>43616</v>
      </c>
      <c r="N173" s="306">
        <v>44711</v>
      </c>
      <c r="O173" s="312">
        <f>YEAR(N173)</f>
        <v>2022</v>
      </c>
      <c r="P173" s="312">
        <f>MONTH(N173)</f>
        <v>5</v>
      </c>
      <c r="Q173" s="313" t="str">
        <f>IF(P173&gt;9,CONCATENATE(O173,P173),CONCATENATE(O173,"0",P173))</f>
        <v>202205</v>
      </c>
      <c r="R173" s="331">
        <v>0</v>
      </c>
      <c r="S173" s="422">
        <v>0</v>
      </c>
      <c r="T173" s="422">
        <v>0</v>
      </c>
      <c r="U173" s="393"/>
      <c r="V173" s="294"/>
      <c r="W173" s="293"/>
      <c r="X173" s="294"/>
      <c r="Y17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3"/>
      <c r="AO173" s="293"/>
      <c r="AP173" s="293"/>
      <c r="AQ173" s="293"/>
      <c r="AR173" s="293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</row>
    <row r="174" spans="1:100" s="7" customFormat="1" ht="38.25" customHeight="1" x14ac:dyDescent="0.2">
      <c r="A174" s="316" t="s">
        <v>471</v>
      </c>
      <c r="B174" s="316"/>
      <c r="C174" s="308"/>
      <c r="D174" s="315" t="s">
        <v>1224</v>
      </c>
      <c r="E174" s="304" t="s">
        <v>77</v>
      </c>
      <c r="F174" s="406" t="s">
        <v>1225</v>
      </c>
      <c r="G174" s="393" t="s">
        <v>260</v>
      </c>
      <c r="H174" s="393" t="s">
        <v>840</v>
      </c>
      <c r="I174" s="420">
        <v>3000000</v>
      </c>
      <c r="J174" s="309">
        <f>-K2101/0.0833333333333333</f>
        <v>0</v>
      </c>
      <c r="K174" s="309"/>
      <c r="L174" s="421">
        <v>43600</v>
      </c>
      <c r="M174" s="421">
        <v>43617</v>
      </c>
      <c r="N174" s="306">
        <v>44712</v>
      </c>
      <c r="O174" s="312">
        <f>YEAR(N174)</f>
        <v>2022</v>
      </c>
      <c r="P174" s="312">
        <f>MONTH(N174)</f>
        <v>5</v>
      </c>
      <c r="Q174" s="313" t="str">
        <f>IF(P174&gt;9,CONCATENATE(O174,P174),CONCATENATE(O174,"0",P174))</f>
        <v>202205</v>
      </c>
      <c r="R174" s="331">
        <v>0</v>
      </c>
      <c r="S174" s="422">
        <v>0</v>
      </c>
      <c r="T174" s="422">
        <v>0</v>
      </c>
      <c r="U174" s="393"/>
      <c r="V174" s="294"/>
      <c r="W174" s="293"/>
      <c r="X174" s="294"/>
      <c r="Y1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3"/>
      <c r="AO174" s="293"/>
      <c r="AP174" s="293"/>
      <c r="AQ174" s="293"/>
      <c r="AR174" s="293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</row>
    <row r="175" spans="1:100" s="7" customFormat="1" ht="38.25" customHeight="1" x14ac:dyDescent="0.2">
      <c r="A175" s="316" t="s">
        <v>471</v>
      </c>
      <c r="B175" s="316"/>
      <c r="C175" s="308"/>
      <c r="D175" s="315" t="s">
        <v>2059</v>
      </c>
      <c r="E175" s="316" t="s">
        <v>78</v>
      </c>
      <c r="F175" s="300" t="s">
        <v>19</v>
      </c>
      <c r="G175" s="383" t="s">
        <v>2060</v>
      </c>
      <c r="H175" s="383" t="s">
        <v>2061</v>
      </c>
      <c r="I175" s="359">
        <v>50000</v>
      </c>
      <c r="J175" s="309">
        <f>-K2359/0.0833333333333333</f>
        <v>0</v>
      </c>
      <c r="K175" s="309"/>
      <c r="L175" s="310">
        <v>44363</v>
      </c>
      <c r="M175" s="310">
        <v>44356</v>
      </c>
      <c r="N175" s="311">
        <v>44720</v>
      </c>
      <c r="O175" s="312">
        <f>YEAR(N175)</f>
        <v>2022</v>
      </c>
      <c r="P175" s="312">
        <f>MONTH(N175)</f>
        <v>6</v>
      </c>
      <c r="Q175" s="313" t="str">
        <f>IF(P175&gt;9,CONCATENATE(O175,P175),CONCATENATE(O175,"0",P175))</f>
        <v>202206</v>
      </c>
      <c r="R175" s="299" t="s">
        <v>212</v>
      </c>
      <c r="S175" s="314">
        <v>0</v>
      </c>
      <c r="T175" s="314">
        <v>0</v>
      </c>
      <c r="U175" s="383"/>
      <c r="V175" s="294"/>
      <c r="W175" s="293"/>
      <c r="X175" s="294"/>
      <c r="Y17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3"/>
      <c r="AO175" s="293"/>
      <c r="AP175" s="293"/>
      <c r="AQ175" s="293"/>
      <c r="AR175" s="293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</row>
    <row r="176" spans="1:100" s="7" customFormat="1" ht="38.25" customHeight="1" x14ac:dyDescent="0.2">
      <c r="A176" s="316" t="s">
        <v>471</v>
      </c>
      <c r="B176" s="317"/>
      <c r="C176" s="308"/>
      <c r="D176" s="317" t="s">
        <v>1854</v>
      </c>
      <c r="E176" s="316" t="s">
        <v>75</v>
      </c>
      <c r="F176" s="305" t="s">
        <v>1855</v>
      </c>
      <c r="G176" s="387" t="s">
        <v>1856</v>
      </c>
      <c r="H176" s="427">
        <v>49590</v>
      </c>
      <c r="I176" s="363">
        <v>24795</v>
      </c>
      <c r="J176" s="323">
        <f>-K2339/0.0833333333333333</f>
        <v>0</v>
      </c>
      <c r="K176" s="323"/>
      <c r="L176" s="306">
        <v>44139</v>
      </c>
      <c r="M176" s="306">
        <v>43642</v>
      </c>
      <c r="N176" s="306">
        <v>44737</v>
      </c>
      <c r="O176" s="324">
        <f>YEAR(N176)</f>
        <v>2022</v>
      </c>
      <c r="P176" s="312">
        <f>MONTH(N176)</f>
        <v>6</v>
      </c>
      <c r="Q176" s="325" t="str">
        <f>IF(P176&gt;9,CONCATENATE(O176,P176),CONCATENATE(O176,"0",P176))</f>
        <v>202206</v>
      </c>
      <c r="R176" s="299">
        <v>0</v>
      </c>
      <c r="S176" s="326">
        <v>0</v>
      </c>
      <c r="T176" s="326">
        <v>0</v>
      </c>
      <c r="U176" s="387"/>
      <c r="V176" s="293"/>
      <c r="W176" s="293"/>
      <c r="X176" s="293"/>
      <c r="Y17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339"/>
      <c r="AA176" s="294"/>
      <c r="AB176" s="294"/>
      <c r="AC176" s="294"/>
      <c r="AD176" s="294"/>
      <c r="AE176" s="294"/>
      <c r="AF176" s="294"/>
      <c r="AG176" s="294"/>
      <c r="AH176" s="294"/>
      <c r="AI176" s="294"/>
      <c r="AJ176" s="294"/>
      <c r="AK176" s="294"/>
      <c r="AL176" s="294"/>
      <c r="AM176" s="294"/>
      <c r="AN176" s="294"/>
      <c r="AO176" s="294"/>
      <c r="AP176" s="294"/>
      <c r="AQ176" s="294"/>
      <c r="AR176" s="293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</row>
    <row r="177" spans="1:100" s="7" customFormat="1" ht="38.25" customHeight="1" x14ac:dyDescent="0.2">
      <c r="A177" s="316" t="s">
        <v>471</v>
      </c>
      <c r="B177" s="316"/>
      <c r="C177" s="308"/>
      <c r="D177" s="315" t="s">
        <v>1267</v>
      </c>
      <c r="E177" s="315" t="s">
        <v>77</v>
      </c>
      <c r="F177" s="406" t="s">
        <v>23</v>
      </c>
      <c r="G177" s="393" t="s">
        <v>1268</v>
      </c>
      <c r="H177" s="393" t="s">
        <v>1269</v>
      </c>
      <c r="I177" s="420">
        <v>2000000</v>
      </c>
      <c r="J177" s="309">
        <f>-K2120/0.0833333333333333</f>
        <v>0</v>
      </c>
      <c r="K177" s="309"/>
      <c r="L177" s="421">
        <v>43663</v>
      </c>
      <c r="M177" s="421">
        <v>43643</v>
      </c>
      <c r="N177" s="306">
        <v>44738</v>
      </c>
      <c r="O177" s="312">
        <f>YEAR(N177)</f>
        <v>2022</v>
      </c>
      <c r="P177" s="312">
        <f>MONTH(N177)</f>
        <v>6</v>
      </c>
      <c r="Q177" s="313" t="str">
        <f>IF(P177&gt;9,CONCATENATE(O177,P177),CONCATENATE(O177,"0",P177))</f>
        <v>202206</v>
      </c>
      <c r="R177" s="331">
        <v>0</v>
      </c>
      <c r="S177" s="422">
        <v>0</v>
      </c>
      <c r="T177" s="422">
        <v>0</v>
      </c>
      <c r="U177" s="393"/>
      <c r="V177" s="294"/>
      <c r="W177" s="293"/>
      <c r="X177" s="294"/>
      <c r="Y17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293"/>
      <c r="AA177" s="293"/>
      <c r="AB177" s="293"/>
      <c r="AC177" s="293"/>
      <c r="AD177" s="293"/>
      <c r="AE177" s="293"/>
      <c r="AF177" s="293"/>
      <c r="AG177" s="293"/>
      <c r="AH177" s="293"/>
      <c r="AI177" s="293"/>
      <c r="AJ177" s="293"/>
      <c r="AK177" s="293"/>
      <c r="AL177" s="293"/>
      <c r="AM177" s="293"/>
      <c r="AN177" s="293"/>
      <c r="AO177" s="293"/>
      <c r="AP177" s="293"/>
      <c r="AQ177" s="293"/>
      <c r="AR177" s="293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</row>
    <row r="178" spans="1:100" s="7" customFormat="1" ht="38.25" customHeight="1" x14ac:dyDescent="0.2">
      <c r="A178" s="316" t="s">
        <v>471</v>
      </c>
      <c r="B178" s="307" t="s">
        <v>223</v>
      </c>
      <c r="C178" s="328" t="s">
        <v>225</v>
      </c>
      <c r="D178" s="304" t="s">
        <v>498</v>
      </c>
      <c r="E178" s="307" t="s">
        <v>77</v>
      </c>
      <c r="F178" s="268" t="s">
        <v>499</v>
      </c>
      <c r="G178" s="384" t="s">
        <v>283</v>
      </c>
      <c r="H178" s="384" t="s">
        <v>25</v>
      </c>
      <c r="I178" s="361">
        <v>2500000</v>
      </c>
      <c r="J178" s="269">
        <f>-K2391/0.0833333333333333</f>
        <v>0</v>
      </c>
      <c r="K178" s="269"/>
      <c r="L178" s="270">
        <v>44293</v>
      </c>
      <c r="M178" s="270">
        <v>44378</v>
      </c>
      <c r="N178" s="271">
        <v>44742</v>
      </c>
      <c r="O178" s="283">
        <f>YEAR(N178)</f>
        <v>2022</v>
      </c>
      <c r="P178" s="283">
        <f>MONTH(N178)</f>
        <v>6</v>
      </c>
      <c r="Q178" s="277" t="str">
        <f>IF(P178&gt;9,CONCATENATE(O178,P178),CONCATENATE(O178,"0",P178))</f>
        <v>202206</v>
      </c>
      <c r="R178" s="266">
        <v>0</v>
      </c>
      <c r="S178" s="272">
        <v>0.04</v>
      </c>
      <c r="T178" s="272">
        <v>0.02</v>
      </c>
      <c r="U178" s="384"/>
      <c r="V178" s="303"/>
      <c r="W178" s="301"/>
      <c r="X178" s="303"/>
      <c r="Y17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339"/>
      <c r="AA178" s="339"/>
      <c r="AB178" s="294"/>
      <c r="AC178" s="294"/>
      <c r="AD178" s="294"/>
      <c r="AE178" s="294"/>
      <c r="AF178" s="294"/>
      <c r="AG178" s="294"/>
      <c r="AH178" s="294"/>
      <c r="AI178" s="294"/>
      <c r="AJ178" s="294"/>
      <c r="AK178" s="294"/>
      <c r="AL178" s="294"/>
      <c r="AM178" s="294"/>
      <c r="AN178" s="294"/>
      <c r="AO178" s="294"/>
      <c r="AP178" s="294"/>
      <c r="AQ178" s="294"/>
      <c r="AR178" s="294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</row>
    <row r="179" spans="1:100" s="7" customFormat="1" ht="38.25" customHeight="1" x14ac:dyDescent="0.2">
      <c r="A179" s="316" t="s">
        <v>471</v>
      </c>
      <c r="B179" s="307" t="s">
        <v>223</v>
      </c>
      <c r="C179" s="328" t="s">
        <v>225</v>
      </c>
      <c r="D179" s="304" t="s">
        <v>500</v>
      </c>
      <c r="E179" s="307" t="s">
        <v>77</v>
      </c>
      <c r="F179" s="268" t="s">
        <v>499</v>
      </c>
      <c r="G179" s="384" t="s">
        <v>283</v>
      </c>
      <c r="H179" s="384" t="s">
        <v>446</v>
      </c>
      <c r="I179" s="361">
        <v>2500000</v>
      </c>
      <c r="J179" s="269">
        <f>-K2392/0.0833333333333333</f>
        <v>0</v>
      </c>
      <c r="K179" s="269"/>
      <c r="L179" s="270">
        <v>44293</v>
      </c>
      <c r="M179" s="270">
        <v>44378</v>
      </c>
      <c r="N179" s="271">
        <v>44742</v>
      </c>
      <c r="O179" s="283">
        <f>YEAR(N179)</f>
        <v>2022</v>
      </c>
      <c r="P179" s="283">
        <f>MONTH(N179)</f>
        <v>6</v>
      </c>
      <c r="Q179" s="277" t="str">
        <f>IF(P179&gt;9,CONCATENATE(O179,P179),CONCATENATE(O179,"0",P179))</f>
        <v>202206</v>
      </c>
      <c r="R179" s="266">
        <v>0</v>
      </c>
      <c r="S179" s="272">
        <v>0.04</v>
      </c>
      <c r="T179" s="272">
        <v>0.02</v>
      </c>
      <c r="U179" s="384"/>
      <c r="V179" s="303"/>
      <c r="W179" s="301"/>
      <c r="X179" s="303"/>
      <c r="Y17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339"/>
      <c r="AA179" s="339"/>
      <c r="AB179" s="294"/>
      <c r="AC179" s="294"/>
      <c r="AD179" s="294"/>
      <c r="AE179" s="294"/>
      <c r="AF179" s="294"/>
      <c r="AG179" s="294"/>
      <c r="AH179" s="294"/>
      <c r="AI179" s="294"/>
      <c r="AJ179" s="294"/>
      <c r="AK179" s="294"/>
      <c r="AL179" s="294"/>
      <c r="AM179" s="294"/>
      <c r="AN179" s="294"/>
      <c r="AO179" s="294"/>
      <c r="AP179" s="294"/>
      <c r="AQ179" s="294"/>
      <c r="AR179" s="294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</row>
    <row r="180" spans="1:100" s="7" customFormat="1" ht="38.25" customHeight="1" x14ac:dyDescent="0.2">
      <c r="A180" s="316" t="s">
        <v>471</v>
      </c>
      <c r="B180" s="316"/>
      <c r="C180" s="308"/>
      <c r="D180" s="315" t="s">
        <v>1297</v>
      </c>
      <c r="E180" s="304" t="s">
        <v>77</v>
      </c>
      <c r="F180" s="406" t="s">
        <v>23</v>
      </c>
      <c r="G180" s="393" t="s">
        <v>1298</v>
      </c>
      <c r="H180" s="393" t="s">
        <v>1299</v>
      </c>
      <c r="I180" s="420">
        <v>300000</v>
      </c>
      <c r="J180" s="309">
        <f>-K2147/0.0833333333333333</f>
        <v>0</v>
      </c>
      <c r="K180" s="309"/>
      <c r="L180" s="421">
        <v>43614</v>
      </c>
      <c r="M180" s="421">
        <v>43647</v>
      </c>
      <c r="N180" s="306">
        <v>44742</v>
      </c>
      <c r="O180" s="312">
        <f>YEAR(N180)</f>
        <v>2022</v>
      </c>
      <c r="P180" s="312">
        <f>MONTH(N180)</f>
        <v>6</v>
      </c>
      <c r="Q180" s="313" t="str">
        <f>IF(P180&gt;9,CONCATENATE(O180,P180),CONCATENATE(O180,"0",P180))</f>
        <v>202206</v>
      </c>
      <c r="R180" s="331">
        <v>0</v>
      </c>
      <c r="S180" s="422">
        <v>0</v>
      </c>
      <c r="T180" s="422">
        <v>0</v>
      </c>
      <c r="U180" s="393"/>
      <c r="V180" s="294"/>
      <c r="W180" s="293"/>
      <c r="X180" s="294"/>
      <c r="Y18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</row>
    <row r="181" spans="1:100" s="7" customFormat="1" ht="38.25" customHeight="1" x14ac:dyDescent="0.2">
      <c r="A181" s="316" t="s">
        <v>471</v>
      </c>
      <c r="B181" s="316"/>
      <c r="C181" s="308"/>
      <c r="D181" s="315" t="s">
        <v>1283</v>
      </c>
      <c r="E181" s="315" t="s">
        <v>77</v>
      </c>
      <c r="F181" s="406" t="s">
        <v>1284</v>
      </c>
      <c r="G181" s="393" t="s">
        <v>1285</v>
      </c>
      <c r="H181" s="393" t="s">
        <v>1286</v>
      </c>
      <c r="I181" s="420">
        <v>1500000</v>
      </c>
      <c r="J181" s="309">
        <f>-K2134/0.0833333333333333</f>
        <v>0</v>
      </c>
      <c r="K181" s="309"/>
      <c r="L181" s="421">
        <v>43670</v>
      </c>
      <c r="M181" s="421">
        <v>43656</v>
      </c>
      <c r="N181" s="306">
        <v>44761</v>
      </c>
      <c r="O181" s="312">
        <f>YEAR(N181)</f>
        <v>2022</v>
      </c>
      <c r="P181" s="312">
        <f>MONTH(N181)</f>
        <v>7</v>
      </c>
      <c r="Q181" s="313" t="str">
        <f>IF(P181&gt;9,CONCATENATE(O181,P181),CONCATENATE(O181,"0",P181))</f>
        <v>202207</v>
      </c>
      <c r="R181" s="331">
        <v>0</v>
      </c>
      <c r="S181" s="422">
        <v>0</v>
      </c>
      <c r="T181" s="422">
        <v>0</v>
      </c>
      <c r="U181" s="393"/>
      <c r="V181" s="294"/>
      <c r="W181" s="293"/>
      <c r="X181" s="294"/>
      <c r="Y18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3"/>
      <c r="AN181" s="293"/>
      <c r="AO181" s="293"/>
      <c r="AP181" s="293"/>
      <c r="AQ181" s="293"/>
      <c r="AR181" s="293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</row>
    <row r="182" spans="1:100" s="7" customFormat="1" ht="38.25" customHeight="1" x14ac:dyDescent="0.2">
      <c r="A182" s="316" t="s">
        <v>471</v>
      </c>
      <c r="B182" s="316"/>
      <c r="C182" s="308"/>
      <c r="D182" s="315" t="s">
        <v>1385</v>
      </c>
      <c r="E182" s="304" t="s">
        <v>77</v>
      </c>
      <c r="F182" s="406" t="s">
        <v>1388</v>
      </c>
      <c r="G182" s="393" t="s">
        <v>1389</v>
      </c>
      <c r="H182" s="393" t="s">
        <v>1390</v>
      </c>
      <c r="I182" s="420">
        <v>200000</v>
      </c>
      <c r="J182" s="309">
        <f>-K2196/0.0833333333333333</f>
        <v>0</v>
      </c>
      <c r="K182" s="309"/>
      <c r="L182" s="421">
        <v>43642</v>
      </c>
      <c r="M182" s="421">
        <v>43672</v>
      </c>
      <c r="N182" s="306">
        <v>44767</v>
      </c>
      <c r="O182" s="312">
        <f>YEAR(N182)</f>
        <v>2022</v>
      </c>
      <c r="P182" s="312">
        <f>MONTH(N182)</f>
        <v>7</v>
      </c>
      <c r="Q182" s="313" t="str">
        <f>IF(P182&gt;9,CONCATENATE(O182,P182),CONCATENATE(O182,"0",P182))</f>
        <v>202207</v>
      </c>
      <c r="R182" s="331">
        <v>0</v>
      </c>
      <c r="S182" s="422">
        <v>0</v>
      </c>
      <c r="T182" s="422">
        <v>0</v>
      </c>
      <c r="U182" s="393"/>
      <c r="V182" s="294"/>
      <c r="W182" s="293"/>
      <c r="X182" s="294"/>
      <c r="Y18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</row>
    <row r="183" spans="1:100" s="7" customFormat="1" ht="38.25" customHeight="1" x14ac:dyDescent="0.2">
      <c r="A183" s="316" t="s">
        <v>471</v>
      </c>
      <c r="B183" s="316"/>
      <c r="C183" s="308"/>
      <c r="D183" s="315" t="s">
        <v>1386</v>
      </c>
      <c r="E183" s="304" t="s">
        <v>77</v>
      </c>
      <c r="F183" s="406" t="s">
        <v>1388</v>
      </c>
      <c r="G183" s="393" t="s">
        <v>1389</v>
      </c>
      <c r="H183" s="393" t="s">
        <v>1391</v>
      </c>
      <c r="I183" s="420">
        <v>200000</v>
      </c>
      <c r="J183" s="309">
        <f>-K2197/0.0833333333333333</f>
        <v>0</v>
      </c>
      <c r="K183" s="309"/>
      <c r="L183" s="421">
        <v>43642</v>
      </c>
      <c r="M183" s="421">
        <v>43672</v>
      </c>
      <c r="N183" s="306">
        <v>44767</v>
      </c>
      <c r="O183" s="312">
        <f>YEAR(N183)</f>
        <v>2022</v>
      </c>
      <c r="P183" s="312">
        <f>MONTH(N183)</f>
        <v>7</v>
      </c>
      <c r="Q183" s="313" t="str">
        <f>IF(P183&gt;9,CONCATENATE(O183,P183),CONCATENATE(O183,"0",P183))</f>
        <v>202207</v>
      </c>
      <c r="R183" s="331">
        <v>0</v>
      </c>
      <c r="S183" s="422">
        <v>0</v>
      </c>
      <c r="T183" s="422">
        <v>0</v>
      </c>
      <c r="U183" s="393"/>
      <c r="V183" s="294"/>
      <c r="W183" s="293"/>
      <c r="X183" s="294"/>
      <c r="Y1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1:100" s="7" customFormat="1" ht="38.25" customHeight="1" x14ac:dyDescent="0.2">
      <c r="A184" s="316" t="s">
        <v>471</v>
      </c>
      <c r="B184" s="316"/>
      <c r="C184" s="308"/>
      <c r="D184" s="315" t="s">
        <v>1387</v>
      </c>
      <c r="E184" s="304" t="s">
        <v>77</v>
      </c>
      <c r="F184" s="406" t="s">
        <v>1388</v>
      </c>
      <c r="G184" s="393" t="s">
        <v>1389</v>
      </c>
      <c r="H184" s="393" t="s">
        <v>874</v>
      </c>
      <c r="I184" s="420">
        <v>200000</v>
      </c>
      <c r="J184" s="309">
        <f>-K2198/0.0833333333333333</f>
        <v>0</v>
      </c>
      <c r="K184" s="309"/>
      <c r="L184" s="421">
        <v>43642</v>
      </c>
      <c r="M184" s="421">
        <v>43672</v>
      </c>
      <c r="N184" s="306">
        <v>44767</v>
      </c>
      <c r="O184" s="312">
        <f>YEAR(N184)</f>
        <v>2022</v>
      </c>
      <c r="P184" s="312">
        <f>MONTH(N184)</f>
        <v>7</v>
      </c>
      <c r="Q184" s="313" t="str">
        <f>IF(P184&gt;9,CONCATENATE(O184,P184),CONCATENATE(O184,"0",P184))</f>
        <v>202207</v>
      </c>
      <c r="R184" s="331">
        <v>0</v>
      </c>
      <c r="S184" s="422">
        <v>0</v>
      </c>
      <c r="T184" s="422">
        <v>0</v>
      </c>
      <c r="U184" s="393"/>
      <c r="V184" s="294"/>
      <c r="W184" s="293"/>
      <c r="X184" s="294"/>
      <c r="Y18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293"/>
      <c r="AA184" s="293"/>
      <c r="AB184" s="293"/>
      <c r="AC184" s="293"/>
      <c r="AD184" s="293"/>
      <c r="AE184" s="293"/>
      <c r="AF184" s="293"/>
      <c r="AG184" s="293"/>
      <c r="AH184" s="293"/>
      <c r="AI184" s="293"/>
      <c r="AJ184" s="293"/>
      <c r="AK184" s="293"/>
      <c r="AL184" s="293"/>
      <c r="AM184" s="293"/>
      <c r="AN184" s="293"/>
      <c r="AO184" s="293"/>
      <c r="AP184" s="293"/>
      <c r="AQ184" s="293"/>
      <c r="AR184" s="293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</row>
    <row r="185" spans="1:100" s="7" customFormat="1" ht="38.25" customHeight="1" x14ac:dyDescent="0.2">
      <c r="A185" s="316" t="s">
        <v>471</v>
      </c>
      <c r="B185" s="302" t="s">
        <v>223</v>
      </c>
      <c r="C185" s="328" t="s">
        <v>225</v>
      </c>
      <c r="D185" s="316" t="s">
        <v>511</v>
      </c>
      <c r="E185" s="307" t="s">
        <v>77</v>
      </c>
      <c r="F185" s="300" t="s">
        <v>512</v>
      </c>
      <c r="G185" s="384" t="s">
        <v>309</v>
      </c>
      <c r="H185" s="384" t="s">
        <v>313</v>
      </c>
      <c r="I185" s="361">
        <v>73000</v>
      </c>
      <c r="J185" s="269">
        <f>-K2682/0.0833333333333333</f>
        <v>0</v>
      </c>
      <c r="K185" s="269"/>
      <c r="L185" s="270">
        <v>44321</v>
      </c>
      <c r="M185" s="270">
        <v>44409</v>
      </c>
      <c r="N185" s="271">
        <v>44773</v>
      </c>
      <c r="O185" s="283">
        <f>YEAR(N185)</f>
        <v>2022</v>
      </c>
      <c r="P185" s="283">
        <f>MONTH(N185)</f>
        <v>7</v>
      </c>
      <c r="Q185" s="277" t="str">
        <f>IF(P185&gt;9,CONCATENATE(O185,P185),CONCATENATE(O185,"0",P185))</f>
        <v>202207</v>
      </c>
      <c r="R185" s="299">
        <v>0</v>
      </c>
      <c r="S185" s="272">
        <v>0</v>
      </c>
      <c r="T185" s="272">
        <v>0</v>
      </c>
      <c r="U185" s="384"/>
      <c r="V185" s="303"/>
      <c r="W185" s="301"/>
      <c r="X185" s="303"/>
      <c r="Y18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39"/>
      <c r="AA185" s="293"/>
      <c r="AB185" s="293"/>
      <c r="AC185" s="293"/>
      <c r="AD185" s="293"/>
      <c r="AE185" s="293"/>
      <c r="AF185" s="293"/>
      <c r="AG185" s="293"/>
      <c r="AH185" s="293"/>
      <c r="AI185" s="293"/>
      <c r="AJ185" s="293"/>
      <c r="AK185" s="293"/>
      <c r="AL185" s="293"/>
      <c r="AM185" s="293"/>
      <c r="AN185" s="293"/>
      <c r="AO185" s="293"/>
      <c r="AP185" s="293"/>
      <c r="AQ185" s="293"/>
      <c r="AR185" s="293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</row>
    <row r="186" spans="1:100" s="7" customFormat="1" ht="38.25" customHeight="1" x14ac:dyDescent="0.2">
      <c r="A186" s="316" t="s">
        <v>471</v>
      </c>
      <c r="B186" s="316"/>
      <c r="C186" s="308"/>
      <c r="D186" s="315" t="s">
        <v>1287</v>
      </c>
      <c r="E186" s="304" t="s">
        <v>77</v>
      </c>
      <c r="F186" s="406" t="s">
        <v>1289</v>
      </c>
      <c r="G186" s="393" t="s">
        <v>1290</v>
      </c>
      <c r="H186" s="393" t="s">
        <v>757</v>
      </c>
      <c r="I186" s="420">
        <v>500000</v>
      </c>
      <c r="J186" s="309">
        <f>-K2141/0.0833333333333333</f>
        <v>0</v>
      </c>
      <c r="K186" s="309"/>
      <c r="L186" s="421">
        <v>43670</v>
      </c>
      <c r="M186" s="421">
        <v>43678</v>
      </c>
      <c r="N186" s="306">
        <v>44773</v>
      </c>
      <c r="O186" s="312">
        <f>YEAR(N186)</f>
        <v>2022</v>
      </c>
      <c r="P186" s="312">
        <f>MONTH(N186)</f>
        <v>7</v>
      </c>
      <c r="Q186" s="313" t="str">
        <f>IF(P186&gt;9,CONCATENATE(O186,P186),CONCATENATE(O186,"0",P186))</f>
        <v>202207</v>
      </c>
      <c r="R186" s="338">
        <v>0</v>
      </c>
      <c r="S186" s="422">
        <v>0</v>
      </c>
      <c r="T186" s="422">
        <v>0</v>
      </c>
      <c r="U186" s="393"/>
      <c r="V186" s="294"/>
      <c r="W186" s="293"/>
      <c r="X186" s="294"/>
      <c r="Y18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3"/>
      <c r="AO186" s="293"/>
      <c r="AP186" s="293"/>
      <c r="AQ186" s="293"/>
      <c r="AR186" s="293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</row>
    <row r="187" spans="1:100" s="7" customFormat="1" ht="38.25" customHeight="1" x14ac:dyDescent="0.2">
      <c r="A187" s="316" t="s">
        <v>471</v>
      </c>
      <c r="B187" s="316"/>
      <c r="C187" s="308"/>
      <c r="D187" s="315" t="s">
        <v>1288</v>
      </c>
      <c r="E187" s="304" t="s">
        <v>77</v>
      </c>
      <c r="F187" s="406" t="s">
        <v>1289</v>
      </c>
      <c r="G187" s="393" t="s">
        <v>1290</v>
      </c>
      <c r="H187" s="393" t="s">
        <v>871</v>
      </c>
      <c r="I187" s="420">
        <v>500000</v>
      </c>
      <c r="J187" s="309">
        <f>-K2140/0.0833333333333333</f>
        <v>0</v>
      </c>
      <c r="K187" s="309"/>
      <c r="L187" s="421">
        <v>43670</v>
      </c>
      <c r="M187" s="421">
        <v>43678</v>
      </c>
      <c r="N187" s="306">
        <v>44773</v>
      </c>
      <c r="O187" s="312">
        <f>YEAR(N187)</f>
        <v>2022</v>
      </c>
      <c r="P187" s="312">
        <f>MONTH(N187)</f>
        <v>7</v>
      </c>
      <c r="Q187" s="313" t="str">
        <f>IF(P187&gt;9,CONCATENATE(O187,P187),CONCATENATE(O187,"0",P187))</f>
        <v>202207</v>
      </c>
      <c r="R187" s="338">
        <v>0</v>
      </c>
      <c r="S187" s="422">
        <v>0</v>
      </c>
      <c r="T187" s="422">
        <v>0</v>
      </c>
      <c r="U187" s="393"/>
      <c r="V187" s="294"/>
      <c r="W187" s="293"/>
      <c r="X187" s="294"/>
      <c r="Y18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</row>
    <row r="188" spans="1:100" s="7" customFormat="1" ht="38.25" customHeight="1" x14ac:dyDescent="0.2">
      <c r="A188" s="316" t="s">
        <v>471</v>
      </c>
      <c r="B188" s="317"/>
      <c r="C188" s="308"/>
      <c r="D188" s="315" t="s">
        <v>1936</v>
      </c>
      <c r="E188" s="316" t="s">
        <v>86</v>
      </c>
      <c r="F188" s="300" t="s">
        <v>23</v>
      </c>
      <c r="G188" s="383" t="s">
        <v>1937</v>
      </c>
      <c r="H188" s="383" t="s">
        <v>1938</v>
      </c>
      <c r="I188" s="359">
        <v>55568.77</v>
      </c>
      <c r="J188" s="309">
        <f>-K2366/0.0833333333333333</f>
        <v>0</v>
      </c>
      <c r="K188" s="309"/>
      <c r="L188" s="310">
        <v>44097</v>
      </c>
      <c r="M188" s="310">
        <v>44061</v>
      </c>
      <c r="N188" s="311">
        <v>44790</v>
      </c>
      <c r="O188" s="312">
        <f>YEAR(N188)</f>
        <v>2022</v>
      </c>
      <c r="P188" s="312">
        <f>MONTH(N188)</f>
        <v>8</v>
      </c>
      <c r="Q188" s="313" t="str">
        <f>IF(P188&gt;9,CONCATENATE(O188,P188),CONCATENATE(O188,"0",P188))</f>
        <v>202208</v>
      </c>
      <c r="R188" s="299">
        <v>0</v>
      </c>
      <c r="S188" s="314">
        <v>0</v>
      </c>
      <c r="T188" s="314">
        <v>0</v>
      </c>
      <c r="U188" s="383"/>
      <c r="V188" s="294"/>
      <c r="W188" s="293"/>
      <c r="X188" s="294"/>
      <c r="Y18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294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</row>
    <row r="189" spans="1:100" s="7" customFormat="1" ht="38.25" customHeight="1" x14ac:dyDescent="0.2">
      <c r="A189" s="316" t="s">
        <v>471</v>
      </c>
      <c r="B189" s="316"/>
      <c r="C189" s="308"/>
      <c r="D189" s="315" t="s">
        <v>1784</v>
      </c>
      <c r="E189" s="316" t="s">
        <v>75</v>
      </c>
      <c r="F189" s="300" t="s">
        <v>1348</v>
      </c>
      <c r="G189" s="383" t="s">
        <v>1349</v>
      </c>
      <c r="H189" s="383" t="s">
        <v>1350</v>
      </c>
      <c r="I189" s="359">
        <v>75950.75</v>
      </c>
      <c r="J189" s="309">
        <f>-K2345/0.0833333333333333</f>
        <v>0</v>
      </c>
      <c r="K189" s="309"/>
      <c r="L189" s="310">
        <v>44034</v>
      </c>
      <c r="M189" s="310">
        <v>44085</v>
      </c>
      <c r="N189" s="311">
        <v>44814</v>
      </c>
      <c r="O189" s="312">
        <f>YEAR(N189)</f>
        <v>2022</v>
      </c>
      <c r="P189" s="312">
        <f>MONTH(N189)</f>
        <v>9</v>
      </c>
      <c r="Q189" s="313" t="str">
        <f>IF(P189&gt;9,CONCATENATE(O189,P189),CONCATENATE(O189,"0",P189))</f>
        <v>202209</v>
      </c>
      <c r="R189" s="299" t="s">
        <v>554</v>
      </c>
      <c r="S189" s="314">
        <v>0</v>
      </c>
      <c r="T189" s="314">
        <v>0</v>
      </c>
      <c r="U189" s="383"/>
      <c r="V189" s="294"/>
      <c r="W189" s="293"/>
      <c r="X189" s="294"/>
      <c r="Y18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4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</row>
    <row r="190" spans="1:100" s="7" customFormat="1" ht="38.25" customHeight="1" thickBot="1" x14ac:dyDescent="0.25">
      <c r="A190" s="316" t="s">
        <v>471</v>
      </c>
      <c r="B190" s="316"/>
      <c r="C190" s="308"/>
      <c r="D190" s="404" t="s">
        <v>2020</v>
      </c>
      <c r="E190" s="315" t="s">
        <v>1666</v>
      </c>
      <c r="F190" s="406" t="s">
        <v>1704</v>
      </c>
      <c r="G190" s="393" t="s">
        <v>1969</v>
      </c>
      <c r="H190" s="393" t="s">
        <v>1971</v>
      </c>
      <c r="I190" s="420">
        <v>25000</v>
      </c>
      <c r="J190" s="309">
        <f>-K2373/0.0833333333333333</f>
        <v>0</v>
      </c>
      <c r="K190" s="309"/>
      <c r="L190" s="421">
        <v>44090</v>
      </c>
      <c r="M190" s="421">
        <v>44090</v>
      </c>
      <c r="N190" s="306">
        <v>44819</v>
      </c>
      <c r="O190" s="312">
        <f>YEAR(N190)</f>
        <v>2022</v>
      </c>
      <c r="P190" s="312">
        <f>MONTH(N190)</f>
        <v>9</v>
      </c>
      <c r="Q190" s="313" t="str">
        <f>IF(P190&gt;9,CONCATENATE(O190,P190),CONCATENATE(O190,"0",P190))</f>
        <v>202209</v>
      </c>
      <c r="R190" s="299" t="s">
        <v>212</v>
      </c>
      <c r="S190" s="422">
        <v>0</v>
      </c>
      <c r="T190" s="422">
        <v>0</v>
      </c>
      <c r="U190" s="393"/>
      <c r="V190" s="294"/>
      <c r="W190" s="293"/>
      <c r="X190" s="294"/>
      <c r="Y19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293"/>
      <c r="AA190" s="293"/>
      <c r="AB190" s="293"/>
      <c r="AC190" s="293"/>
      <c r="AD190" s="293"/>
      <c r="AE190" s="293"/>
      <c r="AF190" s="293"/>
      <c r="AG190" s="293"/>
      <c r="AH190" s="293"/>
      <c r="AI190" s="293"/>
      <c r="AJ190" s="293"/>
      <c r="AK190" s="293"/>
      <c r="AL190" s="293"/>
      <c r="AM190" s="293"/>
      <c r="AN190" s="293"/>
      <c r="AO190" s="293"/>
      <c r="AP190" s="293"/>
      <c r="AQ190" s="293"/>
      <c r="AR190" s="293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</row>
    <row r="191" spans="1:100" s="7" customFormat="1" ht="38.25" customHeight="1" x14ac:dyDescent="0.2">
      <c r="A191" s="316" t="s">
        <v>471</v>
      </c>
      <c r="B191" s="316"/>
      <c r="C191" s="308"/>
      <c r="D191" s="315" t="s">
        <v>1967</v>
      </c>
      <c r="E191" s="315" t="s">
        <v>86</v>
      </c>
      <c r="F191" s="406" t="s">
        <v>1968</v>
      </c>
      <c r="G191" s="393" t="s">
        <v>1969</v>
      </c>
      <c r="H191" s="393" t="s">
        <v>1970</v>
      </c>
      <c r="I191" s="420">
        <v>24394</v>
      </c>
      <c r="J191" s="309">
        <f>-K2371/0.0833333333333333</f>
        <v>0</v>
      </c>
      <c r="K191" s="309"/>
      <c r="L191" s="421">
        <v>44090</v>
      </c>
      <c r="M191" s="421">
        <v>44090</v>
      </c>
      <c r="N191" s="306">
        <v>44819</v>
      </c>
      <c r="O191" s="312">
        <f>YEAR(N191)</f>
        <v>2022</v>
      </c>
      <c r="P191" s="312">
        <f>MONTH(N191)</f>
        <v>9</v>
      </c>
      <c r="Q191" s="313" t="str">
        <f>IF(P191&gt;9,CONCATENATE(O191,P191),CONCATENATE(O191,"0",P191))</f>
        <v>202209</v>
      </c>
      <c r="R191" s="299" t="s">
        <v>212</v>
      </c>
      <c r="S191" s="422">
        <v>0</v>
      </c>
      <c r="T191" s="422">
        <v>0</v>
      </c>
      <c r="U191" s="393"/>
      <c r="V191" s="294"/>
      <c r="W191" s="293"/>
      <c r="X191" s="294"/>
      <c r="Y19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293"/>
      <c r="AA191" s="293"/>
      <c r="AB191" s="293"/>
      <c r="AC191" s="293"/>
      <c r="AD191" s="293"/>
      <c r="AE191" s="293"/>
      <c r="AF191" s="293"/>
      <c r="AG191" s="293"/>
      <c r="AH191" s="293"/>
      <c r="AI191" s="293"/>
      <c r="AJ191" s="293"/>
      <c r="AK191" s="293"/>
      <c r="AL191" s="293"/>
      <c r="AM191" s="293"/>
      <c r="AN191" s="293"/>
      <c r="AO191" s="293"/>
      <c r="AP191" s="293"/>
      <c r="AQ191" s="293"/>
      <c r="AR191" s="293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</row>
    <row r="192" spans="1:100" s="7" customFormat="1" ht="38.25" customHeight="1" x14ac:dyDescent="0.2">
      <c r="A192" s="307" t="s">
        <v>471</v>
      </c>
      <c r="B192" s="307"/>
      <c r="C192" s="328"/>
      <c r="D192" s="307" t="s">
        <v>1920</v>
      </c>
      <c r="E192" s="307" t="s">
        <v>75</v>
      </c>
      <c r="F192" s="268" t="s">
        <v>19</v>
      </c>
      <c r="G192" s="384" t="s">
        <v>1921</v>
      </c>
      <c r="H192" s="384" t="s">
        <v>1922</v>
      </c>
      <c r="I192" s="361">
        <v>181427.27</v>
      </c>
      <c r="J192" s="269">
        <f>-K2363/0.0833333333333333</f>
        <v>0</v>
      </c>
      <c r="K192" s="269"/>
      <c r="L192" s="270">
        <v>44104</v>
      </c>
      <c r="M192" s="270">
        <v>44469</v>
      </c>
      <c r="N192" s="270">
        <v>44832</v>
      </c>
      <c r="O192" s="285">
        <f>YEAR(N192)</f>
        <v>2022</v>
      </c>
      <c r="P192" s="411">
        <f>MONTH(N192)</f>
        <v>9</v>
      </c>
      <c r="Q192" s="281" t="str">
        <f>IF(P192&gt;9,CONCATENATE(O192,P192),CONCATENATE(O192,"0",P192))</f>
        <v>202209</v>
      </c>
      <c r="R192" s="266">
        <v>0</v>
      </c>
      <c r="S192" s="272">
        <v>0</v>
      </c>
      <c r="T192" s="272">
        <v>0</v>
      </c>
      <c r="U192" s="384"/>
      <c r="V192" s="303"/>
      <c r="W192" s="303"/>
      <c r="X192" s="320"/>
      <c r="Y19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320"/>
      <c r="AA192" s="303"/>
      <c r="AB192" s="303"/>
      <c r="AC192" s="303"/>
      <c r="AD192" s="303"/>
      <c r="AE192" s="303"/>
      <c r="AF192" s="303"/>
      <c r="AG192" s="303"/>
      <c r="AH192" s="303"/>
      <c r="AI192" s="303"/>
      <c r="AJ192" s="303"/>
      <c r="AK192" s="303"/>
      <c r="AL192" s="303"/>
      <c r="AM192" s="303"/>
      <c r="AN192" s="303"/>
      <c r="AO192" s="303"/>
      <c r="AP192" s="303"/>
      <c r="AQ192" s="303"/>
      <c r="AR192" s="303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</row>
    <row r="193" spans="1:100" s="7" customFormat="1" ht="38.25" customHeight="1" x14ac:dyDescent="0.2">
      <c r="A193" s="316" t="s">
        <v>471</v>
      </c>
      <c r="B193" s="316"/>
      <c r="C193" s="308"/>
      <c r="D193" s="315" t="s">
        <v>806</v>
      </c>
      <c r="E193" s="316" t="s">
        <v>719</v>
      </c>
      <c r="F193" s="268" t="s">
        <v>19</v>
      </c>
      <c r="G193" s="383" t="s">
        <v>807</v>
      </c>
      <c r="H193" s="383" t="s">
        <v>808</v>
      </c>
      <c r="I193" s="359">
        <v>2500000</v>
      </c>
      <c r="J193" s="309">
        <f>-K1832/0.0833333333333333</f>
        <v>0</v>
      </c>
      <c r="K193" s="309"/>
      <c r="L193" s="310">
        <v>43047</v>
      </c>
      <c r="M193" s="310">
        <v>43047</v>
      </c>
      <c r="N193" s="311">
        <v>44872</v>
      </c>
      <c r="O193" s="312">
        <f>YEAR(N193)</f>
        <v>2022</v>
      </c>
      <c r="P193" s="312">
        <f>MONTH(N193)</f>
        <v>11</v>
      </c>
      <c r="Q193" s="313" t="str">
        <f>IF(P193&gt;9,CONCATENATE(O193,P193),CONCATENATE(O193,"0",P193))</f>
        <v>202211</v>
      </c>
      <c r="R193" s="299">
        <v>0</v>
      </c>
      <c r="S193" s="314">
        <v>0</v>
      </c>
      <c r="T193" s="314">
        <v>0</v>
      </c>
      <c r="U193" s="383"/>
      <c r="V193" s="294"/>
      <c r="W193" s="293"/>
      <c r="X193" s="294"/>
      <c r="Y19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293"/>
      <c r="AA193" s="294"/>
      <c r="AB193" s="294"/>
      <c r="AC193" s="294"/>
      <c r="AD193" s="294"/>
      <c r="AE193" s="294"/>
      <c r="AF193" s="294"/>
      <c r="AG193" s="294"/>
      <c r="AH193" s="294"/>
      <c r="AI193" s="294"/>
      <c r="AJ193" s="294"/>
      <c r="AK193" s="294"/>
      <c r="AL193" s="294"/>
      <c r="AM193" s="294"/>
      <c r="AN193" s="294"/>
      <c r="AO193" s="294"/>
      <c r="AP193" s="294"/>
      <c r="AQ193" s="294"/>
      <c r="AR193" s="294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</row>
    <row r="194" spans="1:100" s="7" customFormat="1" ht="38.25" customHeight="1" x14ac:dyDescent="0.2">
      <c r="A194" s="316" t="s">
        <v>471</v>
      </c>
      <c r="B194" s="316"/>
      <c r="C194" s="308"/>
      <c r="D194" s="315" t="s">
        <v>635</v>
      </c>
      <c r="E194" s="302" t="s">
        <v>77</v>
      </c>
      <c r="F194" s="300" t="s">
        <v>636</v>
      </c>
      <c r="G194" s="383" t="s">
        <v>637</v>
      </c>
      <c r="H194" s="383" t="s">
        <v>286</v>
      </c>
      <c r="I194" s="363">
        <v>1500000</v>
      </c>
      <c r="J194" s="323">
        <f>-K1826/0.0833333333333333</f>
        <v>0</v>
      </c>
      <c r="K194" s="323"/>
      <c r="L194" s="310">
        <v>43075</v>
      </c>
      <c r="M194" s="310">
        <v>43075</v>
      </c>
      <c r="N194" s="311">
        <v>44900</v>
      </c>
      <c r="O194" s="312">
        <f>YEAR(N194)</f>
        <v>2022</v>
      </c>
      <c r="P194" s="312">
        <f>MONTH(N194)</f>
        <v>12</v>
      </c>
      <c r="Q194" s="313" t="str">
        <f>IF(P194&gt;9,CONCATENATE(O194,P194),CONCATENATE(O194,"0",P194))</f>
        <v>202212</v>
      </c>
      <c r="R194" s="299">
        <v>0</v>
      </c>
      <c r="S194" s="314">
        <v>0</v>
      </c>
      <c r="T194" s="314">
        <v>0</v>
      </c>
      <c r="U194" s="383"/>
      <c r="V194" s="294"/>
      <c r="W194" s="293"/>
      <c r="X194" s="294"/>
      <c r="Y19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39"/>
      <c r="AA194" s="293"/>
      <c r="AB194" s="293"/>
      <c r="AC194" s="293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3"/>
      <c r="AN194" s="293"/>
      <c r="AO194" s="293"/>
      <c r="AP194" s="293"/>
      <c r="AQ194" s="293"/>
      <c r="AR194" s="294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</row>
    <row r="195" spans="1:100" s="7" customFormat="1" ht="38.25" customHeight="1" x14ac:dyDescent="0.2">
      <c r="A195" s="316" t="s">
        <v>471</v>
      </c>
      <c r="B195" s="316"/>
      <c r="C195" s="308"/>
      <c r="D195" s="315" t="s">
        <v>815</v>
      </c>
      <c r="E195" s="316" t="s">
        <v>76</v>
      </c>
      <c r="F195" s="300" t="s">
        <v>816</v>
      </c>
      <c r="G195" s="383" t="s">
        <v>817</v>
      </c>
      <c r="H195" s="383" t="s">
        <v>818</v>
      </c>
      <c r="I195" s="359">
        <v>300000</v>
      </c>
      <c r="J195" s="309">
        <f>-K1831/0.0833333333333333</f>
        <v>0</v>
      </c>
      <c r="K195" s="309"/>
      <c r="L195" s="310">
        <v>43089</v>
      </c>
      <c r="M195" s="310">
        <v>43082</v>
      </c>
      <c r="N195" s="311">
        <v>44907</v>
      </c>
      <c r="O195" s="312">
        <f>YEAR(N195)</f>
        <v>2022</v>
      </c>
      <c r="P195" s="312">
        <f>MONTH(N195)</f>
        <v>12</v>
      </c>
      <c r="Q195" s="313" t="str">
        <f>IF(P195&gt;9,CONCATENATE(O195,P195),CONCATENATE(O195,"0",P195))</f>
        <v>202212</v>
      </c>
      <c r="R195" s="299">
        <v>0</v>
      </c>
      <c r="S195" s="314">
        <v>0.02</v>
      </c>
      <c r="T195" s="314">
        <v>0.01</v>
      </c>
      <c r="U195" s="387"/>
      <c r="V195" s="294"/>
      <c r="W195" s="293"/>
      <c r="X195" s="294"/>
      <c r="Y19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293"/>
      <c r="AA195" s="294"/>
      <c r="AB195" s="294"/>
      <c r="AC195" s="294"/>
      <c r="AD195" s="294"/>
      <c r="AE195" s="294"/>
      <c r="AF195" s="294"/>
      <c r="AG195" s="294"/>
      <c r="AH195" s="294"/>
      <c r="AI195" s="294"/>
      <c r="AJ195" s="294"/>
      <c r="AK195" s="294"/>
      <c r="AL195" s="294"/>
      <c r="AM195" s="294"/>
      <c r="AN195" s="294"/>
      <c r="AO195" s="294"/>
      <c r="AP195" s="294"/>
      <c r="AQ195" s="294"/>
      <c r="AR195" s="339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</row>
    <row r="196" spans="1:100" s="7" customFormat="1" ht="38.25" customHeight="1" x14ac:dyDescent="0.2">
      <c r="A196" s="316" t="s">
        <v>471</v>
      </c>
      <c r="B196" s="316"/>
      <c r="C196" s="308"/>
      <c r="D196" s="315" t="s">
        <v>1183</v>
      </c>
      <c r="E196" s="304" t="s">
        <v>77</v>
      </c>
      <c r="F196" s="406" t="s">
        <v>1182</v>
      </c>
      <c r="G196" s="393" t="s">
        <v>1185</v>
      </c>
      <c r="H196" s="393" t="s">
        <v>861</v>
      </c>
      <c r="I196" s="420">
        <v>350000</v>
      </c>
      <c r="J196" s="309">
        <f>-K2101/0.0833333333333333</f>
        <v>0</v>
      </c>
      <c r="K196" s="309"/>
      <c r="L196" s="421">
        <v>43586</v>
      </c>
      <c r="M196" s="421">
        <v>43678</v>
      </c>
      <c r="N196" s="306">
        <v>45138</v>
      </c>
      <c r="O196" s="312">
        <f>YEAR(N196)</f>
        <v>2023</v>
      </c>
      <c r="P196" s="312">
        <f>MONTH(N196)</f>
        <v>7</v>
      </c>
      <c r="Q196" s="313" t="str">
        <f>IF(P196&gt;9,CONCATENATE(O196,P196),CONCATENATE(O196,"0",P196))</f>
        <v>202307</v>
      </c>
      <c r="R196" s="331">
        <v>0</v>
      </c>
      <c r="S196" s="422">
        <v>0</v>
      </c>
      <c r="T196" s="422">
        <v>0</v>
      </c>
      <c r="U196" s="393"/>
      <c r="V196" s="294"/>
      <c r="W196" s="293"/>
      <c r="X196" s="294"/>
      <c r="Y19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</row>
    <row r="197" spans="1:100" s="8" customFormat="1" ht="38.25" customHeight="1" x14ac:dyDescent="0.2">
      <c r="A197" s="316" t="s">
        <v>471</v>
      </c>
      <c r="B197" s="316"/>
      <c r="C197" s="308"/>
      <c r="D197" s="315" t="s">
        <v>1184</v>
      </c>
      <c r="E197" s="304" t="s">
        <v>77</v>
      </c>
      <c r="F197" s="406" t="s">
        <v>1182</v>
      </c>
      <c r="G197" s="393" t="s">
        <v>1186</v>
      </c>
      <c r="H197" s="393" t="s">
        <v>757</v>
      </c>
      <c r="I197" s="420">
        <v>350000</v>
      </c>
      <c r="J197" s="309">
        <f>-K2109/0.0833333333333333</f>
        <v>0</v>
      </c>
      <c r="K197" s="309"/>
      <c r="L197" s="421">
        <v>43586</v>
      </c>
      <c r="M197" s="421">
        <v>43678</v>
      </c>
      <c r="N197" s="306">
        <v>45138</v>
      </c>
      <c r="O197" s="312">
        <f>YEAR(N197)</f>
        <v>2023</v>
      </c>
      <c r="P197" s="312">
        <f>MONTH(N197)</f>
        <v>7</v>
      </c>
      <c r="Q197" s="313" t="str">
        <f>IF(P197&gt;9,CONCATENATE(O197,P197),CONCATENATE(O197,"0",P197))</f>
        <v>202307</v>
      </c>
      <c r="R197" s="331">
        <v>0</v>
      </c>
      <c r="S197" s="422">
        <v>0</v>
      </c>
      <c r="T197" s="422">
        <v>0</v>
      </c>
      <c r="U197" s="393"/>
      <c r="V197" s="294"/>
      <c r="W197" s="293"/>
      <c r="X197" s="294"/>
      <c r="Y19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</row>
    <row r="198" spans="1:100" s="8" customFormat="1" ht="38.25" customHeight="1" x14ac:dyDescent="0.2">
      <c r="A198" s="316" t="s">
        <v>471</v>
      </c>
      <c r="B198" s="307"/>
      <c r="C198" s="328"/>
      <c r="D198" s="304" t="s">
        <v>1526</v>
      </c>
      <c r="E198" s="307" t="s">
        <v>77</v>
      </c>
      <c r="F198" s="268" t="s">
        <v>19</v>
      </c>
      <c r="G198" s="384" t="s">
        <v>1527</v>
      </c>
      <c r="H198" s="384" t="s">
        <v>1432</v>
      </c>
      <c r="I198" s="361">
        <v>1000000</v>
      </c>
      <c r="J198" s="269">
        <f>-K2288/0.0833333333333333</f>
        <v>0</v>
      </c>
      <c r="K198" s="269"/>
      <c r="L198" s="270">
        <v>43845</v>
      </c>
      <c r="M198" s="270">
        <v>43845</v>
      </c>
      <c r="N198" s="271">
        <v>45291</v>
      </c>
      <c r="O198" s="283">
        <f>YEAR(N198)</f>
        <v>2023</v>
      </c>
      <c r="P198" s="283">
        <f>MONTH(N198)</f>
        <v>12</v>
      </c>
      <c r="Q198" s="277" t="str">
        <f>IF(P198&gt;9,CONCATENATE(O198,P198),CONCATENATE(O198,"0",P198))</f>
        <v>202312</v>
      </c>
      <c r="R198" s="266">
        <v>0</v>
      </c>
      <c r="S198" s="272">
        <v>0</v>
      </c>
      <c r="T198" s="272">
        <v>0</v>
      </c>
      <c r="U198" s="384"/>
      <c r="V198" s="303"/>
      <c r="W198" s="301"/>
      <c r="X198" s="303"/>
      <c r="Y19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301"/>
      <c r="AA198" s="301"/>
      <c r="AB198" s="301"/>
      <c r="AC198" s="301"/>
      <c r="AD198" s="301"/>
      <c r="AE198" s="301"/>
      <c r="AF198" s="301"/>
      <c r="AG198" s="301"/>
      <c r="AH198" s="301"/>
      <c r="AI198" s="301"/>
      <c r="AJ198" s="301"/>
      <c r="AK198" s="301"/>
      <c r="AL198" s="301"/>
      <c r="AM198" s="301"/>
      <c r="AN198" s="301"/>
      <c r="AO198" s="301"/>
      <c r="AP198" s="301"/>
      <c r="AQ198" s="301"/>
      <c r="AR198" s="303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</row>
    <row r="199" spans="1:100" s="8" customFormat="1" ht="38.25" customHeight="1" x14ac:dyDescent="0.2">
      <c r="A199" s="316" t="s">
        <v>471</v>
      </c>
      <c r="B199" s="316"/>
      <c r="C199" s="308"/>
      <c r="D199" s="315" t="s">
        <v>2034</v>
      </c>
      <c r="E199" s="316" t="s">
        <v>75</v>
      </c>
      <c r="F199" s="300" t="s">
        <v>23</v>
      </c>
      <c r="G199" s="383" t="s">
        <v>2035</v>
      </c>
      <c r="H199" s="383" t="s">
        <v>964</v>
      </c>
      <c r="I199" s="359">
        <v>415986</v>
      </c>
      <c r="J199" s="309">
        <f>-K2382/0.0833333333333333</f>
        <v>0</v>
      </c>
      <c r="K199" s="309"/>
      <c r="L199" s="310">
        <v>44293</v>
      </c>
      <c r="M199" s="310">
        <v>44293</v>
      </c>
      <c r="N199" s="311">
        <v>45388</v>
      </c>
      <c r="O199" s="312">
        <f>YEAR(N199)</f>
        <v>2024</v>
      </c>
      <c r="P199" s="312">
        <f>MONTH(N199)</f>
        <v>4</v>
      </c>
      <c r="Q199" s="313" t="str">
        <f>IF(P199&gt;9,CONCATENATE(O199,P199),CONCATENATE(O199,"0",P199))</f>
        <v>202404</v>
      </c>
      <c r="R199" s="299">
        <v>0</v>
      </c>
      <c r="S199" s="314">
        <v>0</v>
      </c>
      <c r="T199" s="314">
        <v>0</v>
      </c>
      <c r="U199" s="383"/>
      <c r="V199" s="294"/>
      <c r="W199" s="293"/>
      <c r="X199" s="294"/>
      <c r="Y19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</row>
    <row r="200" spans="1:100" s="8" customFormat="1" ht="38.25" customHeight="1" x14ac:dyDescent="0.2">
      <c r="A200" s="316" t="s">
        <v>471</v>
      </c>
      <c r="B200" s="307"/>
      <c r="C200" s="328"/>
      <c r="D200" s="304" t="s">
        <v>1877</v>
      </c>
      <c r="E200" s="316" t="s">
        <v>74</v>
      </c>
      <c r="F200" s="268" t="s">
        <v>23</v>
      </c>
      <c r="G200" s="384" t="s">
        <v>1878</v>
      </c>
      <c r="H200" s="384" t="s">
        <v>1879</v>
      </c>
      <c r="I200" s="361">
        <v>151965</v>
      </c>
      <c r="J200" s="269">
        <f>-K2366/0.0833333333333333</f>
        <v>0</v>
      </c>
      <c r="K200" s="269"/>
      <c r="L200" s="270">
        <v>44251</v>
      </c>
      <c r="M200" s="270">
        <v>44251</v>
      </c>
      <c r="N200" s="271">
        <v>46076</v>
      </c>
      <c r="O200" s="283">
        <f>YEAR(N200)</f>
        <v>2026</v>
      </c>
      <c r="P200" s="283">
        <f>MONTH(N200)</f>
        <v>2</v>
      </c>
      <c r="Q200" s="277" t="str">
        <f>IF(P200&gt;9,CONCATENATE(O200,P200),CONCATENATE(O200,"0",P200))</f>
        <v>202602</v>
      </c>
      <c r="R200" s="266">
        <v>0</v>
      </c>
      <c r="S200" s="272">
        <v>0</v>
      </c>
      <c r="T200" s="272">
        <v>0</v>
      </c>
      <c r="U200" s="384"/>
      <c r="V200" s="303"/>
      <c r="W200" s="301"/>
      <c r="X200" s="303"/>
      <c r="Y20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01"/>
      <c r="AA200" s="301"/>
      <c r="AB200" s="301"/>
      <c r="AC200" s="301"/>
      <c r="AD200" s="301"/>
      <c r="AE200" s="301"/>
      <c r="AF200" s="301"/>
      <c r="AG200" s="301"/>
      <c r="AH200" s="301"/>
      <c r="AI200" s="301"/>
      <c r="AJ200" s="301"/>
      <c r="AK200" s="301"/>
      <c r="AL200" s="301"/>
      <c r="AM200" s="301"/>
      <c r="AN200" s="301"/>
      <c r="AO200" s="301"/>
      <c r="AP200" s="301"/>
      <c r="AQ200" s="301"/>
      <c r="AR200" s="303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</row>
    <row r="201" spans="1:100" s="7" customFormat="1" ht="38.25" customHeight="1" x14ac:dyDescent="0.2">
      <c r="A201" s="316" t="s">
        <v>37</v>
      </c>
      <c r="B201" s="302"/>
      <c r="C201" s="328"/>
      <c r="D201" s="317" t="s">
        <v>1420</v>
      </c>
      <c r="E201" s="317" t="s">
        <v>86</v>
      </c>
      <c r="F201" s="305" t="s">
        <v>1421</v>
      </c>
      <c r="G201" s="385" t="s">
        <v>1422</v>
      </c>
      <c r="H201" s="385" t="s">
        <v>1423</v>
      </c>
      <c r="I201" s="362">
        <v>1720000</v>
      </c>
      <c r="J201" s="264">
        <f>-K2198/0.0833333333333333</f>
        <v>0</v>
      </c>
      <c r="K201" s="264"/>
      <c r="L201" s="265">
        <v>44097</v>
      </c>
      <c r="M201" s="265">
        <v>44097</v>
      </c>
      <c r="N201" s="265">
        <v>44396</v>
      </c>
      <c r="O201" s="284">
        <f>YEAR(N201)</f>
        <v>2021</v>
      </c>
      <c r="P201" s="283">
        <f>MONTH(N201)</f>
        <v>7</v>
      </c>
      <c r="Q201" s="280" t="str">
        <f>IF(P201&gt;9,CONCATENATE(O201,P201),CONCATENATE(O201,"0",P201))</f>
        <v>202107</v>
      </c>
      <c r="R201" s="299" t="s">
        <v>109</v>
      </c>
      <c r="S201" s="267">
        <v>0</v>
      </c>
      <c r="T201" s="267">
        <v>0</v>
      </c>
      <c r="U201" s="383"/>
      <c r="V201" s="303"/>
      <c r="W201" s="301"/>
      <c r="X201" s="303"/>
      <c r="Y201" s="30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339"/>
      <c r="AA201" s="293"/>
      <c r="AB201" s="293"/>
      <c r="AC201" s="293"/>
      <c r="AD201" s="293"/>
      <c r="AE201" s="293"/>
      <c r="AF201" s="293"/>
      <c r="AG201" s="293"/>
      <c r="AH201" s="293"/>
      <c r="AI201" s="293"/>
      <c r="AJ201" s="293"/>
      <c r="AK201" s="293"/>
      <c r="AL201" s="293"/>
      <c r="AM201" s="293"/>
      <c r="AN201" s="293"/>
      <c r="AO201" s="293"/>
      <c r="AP201" s="293"/>
      <c r="AQ201" s="293"/>
      <c r="AR201" s="293"/>
    </row>
    <row r="202" spans="1:100" s="7" customFormat="1" ht="38.25" customHeight="1" x14ac:dyDescent="0.2">
      <c r="A202" s="316" t="s">
        <v>37</v>
      </c>
      <c r="B202" s="316" t="s">
        <v>220</v>
      </c>
      <c r="C202" s="308" t="s">
        <v>225</v>
      </c>
      <c r="D202" s="316" t="s">
        <v>596</v>
      </c>
      <c r="E202" s="316" t="s">
        <v>876</v>
      </c>
      <c r="F202" s="300" t="s">
        <v>376</v>
      </c>
      <c r="G202" s="383" t="s">
        <v>377</v>
      </c>
      <c r="H202" s="383" t="s">
        <v>378</v>
      </c>
      <c r="I202" s="359">
        <v>4556455.95</v>
      </c>
      <c r="J202" s="309">
        <f>-K2064/0.0833333333333333</f>
        <v>0</v>
      </c>
      <c r="K202" s="309"/>
      <c r="L202" s="310">
        <v>43698</v>
      </c>
      <c r="M202" s="310">
        <v>43673</v>
      </c>
      <c r="N202" s="311">
        <v>44403</v>
      </c>
      <c r="O202" s="312">
        <f>YEAR(N202)</f>
        <v>2021</v>
      </c>
      <c r="P202" s="312">
        <f>MONTH(N202)</f>
        <v>7</v>
      </c>
      <c r="Q202" s="313" t="str">
        <f>IF(P202&gt;9,CONCATENATE(O202,P202),CONCATENATE(O202,"0",P202))</f>
        <v>202107</v>
      </c>
      <c r="R202" s="299" t="s">
        <v>136</v>
      </c>
      <c r="S202" s="314">
        <v>0.03</v>
      </c>
      <c r="T202" s="314">
        <v>0.01</v>
      </c>
      <c r="U202" s="393"/>
      <c r="V202" s="294"/>
      <c r="W202" s="293"/>
      <c r="X202" s="294"/>
      <c r="Y20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339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</row>
    <row r="203" spans="1:100" s="7" customFormat="1" ht="38.25" customHeight="1" x14ac:dyDescent="0.2">
      <c r="A203" s="302" t="s">
        <v>37</v>
      </c>
      <c r="B203" s="307" t="s">
        <v>220</v>
      </c>
      <c r="C203" s="328" t="s">
        <v>225</v>
      </c>
      <c r="D203" s="317" t="s">
        <v>598</v>
      </c>
      <c r="E203" s="316" t="s">
        <v>876</v>
      </c>
      <c r="F203" s="262" t="s">
        <v>19</v>
      </c>
      <c r="G203" s="385" t="s">
        <v>271</v>
      </c>
      <c r="H203" s="385" t="s">
        <v>272</v>
      </c>
      <c r="I203" s="362">
        <v>815252</v>
      </c>
      <c r="J203" s="264">
        <f>-K2072/0.0833333333333333</f>
        <v>0</v>
      </c>
      <c r="K203" s="264"/>
      <c r="L203" s="265">
        <v>44069</v>
      </c>
      <c r="M203" s="265">
        <v>44043</v>
      </c>
      <c r="N203" s="265">
        <v>44407</v>
      </c>
      <c r="O203" s="284">
        <f>YEAR(N203)</f>
        <v>2021</v>
      </c>
      <c r="P203" s="283">
        <f>MONTH(N203)</f>
        <v>7</v>
      </c>
      <c r="Q203" s="280" t="str">
        <f>IF(P203&gt;9,CONCATENATE(O203,P203),CONCATENATE(O203,"0",P203))</f>
        <v>202107</v>
      </c>
      <c r="R203" s="266">
        <v>0</v>
      </c>
      <c r="S203" s="326" t="s">
        <v>1998</v>
      </c>
      <c r="T203" s="326" t="s">
        <v>1999</v>
      </c>
      <c r="U203" s="385"/>
      <c r="V203" s="303"/>
      <c r="W203" s="301"/>
      <c r="X203" s="303"/>
      <c r="Y20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339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</row>
    <row r="204" spans="1:100" s="7" customFormat="1" ht="38.25" customHeight="1" x14ac:dyDescent="0.2">
      <c r="A204" s="307" t="s">
        <v>37</v>
      </c>
      <c r="B204" s="307" t="s">
        <v>220</v>
      </c>
      <c r="C204" s="328" t="s">
        <v>225</v>
      </c>
      <c r="D204" s="315" t="s">
        <v>380</v>
      </c>
      <c r="E204" s="316" t="s">
        <v>1667</v>
      </c>
      <c r="F204" s="300" t="s">
        <v>19</v>
      </c>
      <c r="G204" s="383" t="s">
        <v>379</v>
      </c>
      <c r="H204" s="384" t="s">
        <v>245</v>
      </c>
      <c r="I204" s="361">
        <v>2495100</v>
      </c>
      <c r="J204" s="269">
        <f>-K2076/0.0833333333333333</f>
        <v>0</v>
      </c>
      <c r="K204" s="269"/>
      <c r="L204" s="310">
        <v>44076</v>
      </c>
      <c r="M204" s="270">
        <v>44076</v>
      </c>
      <c r="N204" s="271">
        <v>44408</v>
      </c>
      <c r="O204" s="283">
        <f>YEAR(N204)</f>
        <v>2021</v>
      </c>
      <c r="P204" s="283">
        <f>MONTH(N204)</f>
        <v>7</v>
      </c>
      <c r="Q204" s="277" t="str">
        <f>IF(P204&gt;9,CONCATENATE(O204,P204),CONCATENATE(O204,"0",P204))</f>
        <v>202107</v>
      </c>
      <c r="R204" s="338" t="s">
        <v>109</v>
      </c>
      <c r="S204" s="272">
        <v>0</v>
      </c>
      <c r="T204" s="272">
        <v>0</v>
      </c>
      <c r="U204" s="387" t="s">
        <v>311</v>
      </c>
      <c r="V204" s="303"/>
      <c r="W204" s="301"/>
      <c r="X204" s="303"/>
      <c r="Y20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339"/>
      <c r="AA204" s="294"/>
      <c r="AB204" s="294"/>
      <c r="AC204" s="294"/>
      <c r="AD204" s="294"/>
      <c r="AE204" s="294"/>
      <c r="AF204" s="294"/>
      <c r="AG204" s="294"/>
      <c r="AH204" s="294"/>
      <c r="AI204" s="294"/>
      <c r="AJ204" s="294"/>
      <c r="AK204" s="294"/>
      <c r="AL204" s="294"/>
      <c r="AM204" s="294"/>
      <c r="AN204" s="294"/>
      <c r="AO204" s="294"/>
      <c r="AP204" s="294"/>
      <c r="AQ204" s="294"/>
      <c r="AR204" s="294"/>
    </row>
    <row r="205" spans="1:100" s="7" customFormat="1" ht="38.25" customHeight="1" x14ac:dyDescent="0.2">
      <c r="A205" s="307" t="s">
        <v>37</v>
      </c>
      <c r="B205" s="307" t="s">
        <v>220</v>
      </c>
      <c r="C205" s="328" t="s">
        <v>225</v>
      </c>
      <c r="D205" s="316" t="s">
        <v>583</v>
      </c>
      <c r="E205" s="302" t="s">
        <v>73</v>
      </c>
      <c r="F205" s="262" t="s">
        <v>383</v>
      </c>
      <c r="G205" s="385" t="s">
        <v>384</v>
      </c>
      <c r="H205" s="385" t="s">
        <v>336</v>
      </c>
      <c r="I205" s="362">
        <v>3900000</v>
      </c>
      <c r="J205" s="264">
        <f>-K2059/0.0833333333333333</f>
        <v>0</v>
      </c>
      <c r="K205" s="264"/>
      <c r="L205" s="306">
        <v>43733</v>
      </c>
      <c r="M205" s="265">
        <v>42599</v>
      </c>
      <c r="N205" s="265">
        <v>44424</v>
      </c>
      <c r="O205" s="284">
        <f>YEAR(N205)</f>
        <v>2021</v>
      </c>
      <c r="P205" s="283">
        <f>MONTH(N205)</f>
        <v>8</v>
      </c>
      <c r="Q205" s="280" t="str">
        <f>IF(P205&gt;9,CONCATENATE(O205,P205),CONCATENATE(O205,"0",P205))</f>
        <v>202108</v>
      </c>
      <c r="R205" s="299" t="s">
        <v>136</v>
      </c>
      <c r="S205" s="267">
        <v>0</v>
      </c>
      <c r="T205" s="267">
        <v>0</v>
      </c>
      <c r="U205" s="384"/>
      <c r="V205" s="303"/>
      <c r="W205" s="301"/>
      <c r="X205" s="303"/>
      <c r="Y20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320"/>
      <c r="AA205" s="303"/>
      <c r="AB205" s="303"/>
      <c r="AC205" s="303"/>
      <c r="AD205" s="303"/>
      <c r="AE205" s="303"/>
      <c r="AF205" s="303"/>
      <c r="AG205" s="303"/>
      <c r="AH205" s="303"/>
      <c r="AI205" s="303"/>
      <c r="AJ205" s="303"/>
      <c r="AK205" s="303"/>
      <c r="AL205" s="303"/>
      <c r="AM205" s="303"/>
      <c r="AN205" s="303"/>
      <c r="AO205" s="303"/>
      <c r="AP205" s="303"/>
      <c r="AQ205" s="303"/>
      <c r="AR205" s="293"/>
    </row>
    <row r="206" spans="1:100" s="7" customFormat="1" ht="38.25" customHeight="1" x14ac:dyDescent="0.2">
      <c r="A206" s="317" t="s">
        <v>37</v>
      </c>
      <c r="B206" s="316" t="s">
        <v>220</v>
      </c>
      <c r="C206" s="308" t="s">
        <v>225</v>
      </c>
      <c r="D206" s="317" t="s">
        <v>591</v>
      </c>
      <c r="E206" s="302" t="s">
        <v>73</v>
      </c>
      <c r="F206" s="262" t="s">
        <v>383</v>
      </c>
      <c r="G206" s="385" t="s">
        <v>384</v>
      </c>
      <c r="H206" s="387" t="s">
        <v>1740</v>
      </c>
      <c r="I206" s="363">
        <v>4404492.08</v>
      </c>
      <c r="J206" s="323">
        <f>-K2066/0.0833333333333333</f>
        <v>0</v>
      </c>
      <c r="K206" s="323"/>
      <c r="L206" s="306">
        <v>43733</v>
      </c>
      <c r="M206" s="265">
        <v>42599</v>
      </c>
      <c r="N206" s="306">
        <v>44424</v>
      </c>
      <c r="O206" s="324">
        <f>YEAR(N206)</f>
        <v>2021</v>
      </c>
      <c r="P206" s="312">
        <f>MONTH(N206)</f>
        <v>8</v>
      </c>
      <c r="Q206" s="325" t="str">
        <f>IF(P206&gt;9,CONCATENATE(O206,P206),CONCATENATE(O206,"0",P206))</f>
        <v>202108</v>
      </c>
      <c r="R206" s="299" t="s">
        <v>136</v>
      </c>
      <c r="S206" s="326">
        <v>0</v>
      </c>
      <c r="T206" s="326">
        <v>0</v>
      </c>
      <c r="U206" s="387"/>
      <c r="V206" s="294"/>
      <c r="W206" s="293"/>
      <c r="X206" s="294"/>
      <c r="Y20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339"/>
      <c r="AA206" s="294"/>
      <c r="AB206" s="294"/>
      <c r="AC206" s="294"/>
      <c r="AD206" s="294"/>
      <c r="AE206" s="294"/>
      <c r="AF206" s="294"/>
      <c r="AG206" s="294"/>
      <c r="AH206" s="294"/>
      <c r="AI206" s="294"/>
      <c r="AJ206" s="294"/>
      <c r="AK206" s="294"/>
      <c r="AL206" s="294"/>
      <c r="AM206" s="294"/>
      <c r="AN206" s="294"/>
      <c r="AO206" s="294"/>
      <c r="AP206" s="294"/>
      <c r="AQ206" s="294"/>
      <c r="AR206" s="294"/>
    </row>
    <row r="207" spans="1:100" s="7" customFormat="1" ht="38.25" customHeight="1" x14ac:dyDescent="0.2">
      <c r="A207" s="307" t="s">
        <v>37</v>
      </c>
      <c r="B207" s="307" t="s">
        <v>220</v>
      </c>
      <c r="C207" s="328" t="s">
        <v>225</v>
      </c>
      <c r="D207" s="316" t="s">
        <v>586</v>
      </c>
      <c r="E207" s="302" t="s">
        <v>73</v>
      </c>
      <c r="F207" s="262" t="s">
        <v>383</v>
      </c>
      <c r="G207" s="385" t="s">
        <v>384</v>
      </c>
      <c r="H207" s="385" t="s">
        <v>386</v>
      </c>
      <c r="I207" s="362">
        <v>20000</v>
      </c>
      <c r="J207" s="264">
        <f>-K2059/0.0833333333333333</f>
        <v>0</v>
      </c>
      <c r="K207" s="264"/>
      <c r="L207" s="306">
        <v>43733</v>
      </c>
      <c r="M207" s="265">
        <v>42599</v>
      </c>
      <c r="N207" s="265">
        <v>44424</v>
      </c>
      <c r="O207" s="284">
        <f>YEAR(N207)</f>
        <v>2021</v>
      </c>
      <c r="P207" s="283">
        <f>MONTH(N207)</f>
        <v>8</v>
      </c>
      <c r="Q207" s="280" t="str">
        <f>IF(P207&gt;9,CONCATENATE(O207,P207),CONCATENATE(O207,"0",P207))</f>
        <v>202108</v>
      </c>
      <c r="R207" s="299" t="s">
        <v>136</v>
      </c>
      <c r="S207" s="267">
        <v>0</v>
      </c>
      <c r="T207" s="267">
        <v>0</v>
      </c>
      <c r="U207" s="384"/>
      <c r="V207" s="303"/>
      <c r="W207" s="301"/>
      <c r="X207" s="303"/>
      <c r="Y20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320"/>
      <c r="AA207" s="303"/>
      <c r="AB207" s="303"/>
      <c r="AC207" s="303"/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303"/>
      <c r="AO207" s="303"/>
      <c r="AP207" s="303"/>
      <c r="AQ207" s="303"/>
      <c r="AR207" s="293"/>
    </row>
    <row r="208" spans="1:100" s="7" customFormat="1" ht="38.25" customHeight="1" x14ac:dyDescent="0.2">
      <c r="A208" s="307" t="s">
        <v>37</v>
      </c>
      <c r="B208" s="307" t="s">
        <v>220</v>
      </c>
      <c r="C208" s="328" t="s">
        <v>225</v>
      </c>
      <c r="D208" s="316" t="s">
        <v>587</v>
      </c>
      <c r="E208" s="302" t="s">
        <v>73</v>
      </c>
      <c r="F208" s="262" t="s">
        <v>383</v>
      </c>
      <c r="G208" s="385" t="s">
        <v>384</v>
      </c>
      <c r="H208" s="385" t="s">
        <v>334</v>
      </c>
      <c r="I208" s="362">
        <v>2200000</v>
      </c>
      <c r="J208" s="264">
        <f>-K2059/0.0833333333333333</f>
        <v>0</v>
      </c>
      <c r="K208" s="264"/>
      <c r="L208" s="306">
        <v>43733</v>
      </c>
      <c r="M208" s="265">
        <v>42599</v>
      </c>
      <c r="N208" s="265">
        <v>44424</v>
      </c>
      <c r="O208" s="284">
        <f>YEAR(N208)</f>
        <v>2021</v>
      </c>
      <c r="P208" s="283">
        <f>MONTH(N208)</f>
        <v>8</v>
      </c>
      <c r="Q208" s="280" t="str">
        <f>IF(P208&gt;9,CONCATENATE(O208,P208),CONCATENATE(O208,"0",P208))</f>
        <v>202108</v>
      </c>
      <c r="R208" s="299" t="s">
        <v>136</v>
      </c>
      <c r="S208" s="267">
        <v>0</v>
      </c>
      <c r="T208" s="267">
        <v>0</v>
      </c>
      <c r="U208" s="384"/>
      <c r="V208" s="303"/>
      <c r="W208" s="301"/>
      <c r="X208" s="303"/>
      <c r="Y20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320"/>
      <c r="AA208" s="303"/>
      <c r="AB208" s="303"/>
      <c r="AC208" s="303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303"/>
      <c r="AO208" s="303"/>
      <c r="AP208" s="303"/>
      <c r="AQ208" s="303"/>
      <c r="AR208" s="293"/>
    </row>
    <row r="209" spans="1:44" s="233" customFormat="1" ht="38.25" customHeight="1" x14ac:dyDescent="0.2">
      <c r="A209" s="307" t="s">
        <v>37</v>
      </c>
      <c r="B209" s="307" t="s">
        <v>220</v>
      </c>
      <c r="C209" s="328" t="s">
        <v>225</v>
      </c>
      <c r="D209" s="315" t="s">
        <v>588</v>
      </c>
      <c r="E209" s="302" t="s">
        <v>73</v>
      </c>
      <c r="F209" s="262" t="s">
        <v>383</v>
      </c>
      <c r="G209" s="385" t="s">
        <v>384</v>
      </c>
      <c r="H209" s="385" t="s">
        <v>387</v>
      </c>
      <c r="I209" s="362">
        <v>17030000</v>
      </c>
      <c r="J209" s="264">
        <f>-K2060/0.0833333333333333</f>
        <v>0</v>
      </c>
      <c r="K209" s="264"/>
      <c r="L209" s="306">
        <v>43733</v>
      </c>
      <c r="M209" s="265">
        <v>42599</v>
      </c>
      <c r="N209" s="265">
        <v>44424</v>
      </c>
      <c r="O209" s="284">
        <f>YEAR(N209)</f>
        <v>2021</v>
      </c>
      <c r="P209" s="283">
        <f>MONTH(N209)</f>
        <v>8</v>
      </c>
      <c r="Q209" s="280" t="str">
        <f>IF(P209&gt;9,CONCATENATE(O209,P209),CONCATENATE(O209,"0",P209))</f>
        <v>202108</v>
      </c>
      <c r="R209" s="299" t="s">
        <v>136</v>
      </c>
      <c r="S209" s="267">
        <v>0</v>
      </c>
      <c r="T209" s="267">
        <v>0</v>
      </c>
      <c r="U209" s="384"/>
      <c r="V209" s="303"/>
      <c r="W209" s="301"/>
      <c r="X209" s="303"/>
      <c r="Y209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320"/>
      <c r="AA209" s="303"/>
      <c r="AB209" s="303"/>
      <c r="AC209" s="303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303"/>
      <c r="AO209" s="303"/>
      <c r="AP209" s="303"/>
      <c r="AQ209" s="303"/>
      <c r="AR209" s="293"/>
    </row>
    <row r="210" spans="1:44" s="233" customFormat="1" ht="38.25" customHeight="1" x14ac:dyDescent="0.2">
      <c r="A210" s="307" t="s">
        <v>37</v>
      </c>
      <c r="B210" s="307" t="s">
        <v>220</v>
      </c>
      <c r="C210" s="328" t="s">
        <v>225</v>
      </c>
      <c r="D210" s="307" t="s">
        <v>589</v>
      </c>
      <c r="E210" s="302" t="s">
        <v>73</v>
      </c>
      <c r="F210" s="262" t="s">
        <v>383</v>
      </c>
      <c r="G210" s="385" t="s">
        <v>384</v>
      </c>
      <c r="H210" s="385" t="s">
        <v>388</v>
      </c>
      <c r="I210" s="362">
        <v>150000</v>
      </c>
      <c r="J210" s="264">
        <f>-K2061/0.0833333333333333</f>
        <v>0</v>
      </c>
      <c r="K210" s="264"/>
      <c r="L210" s="306">
        <v>43733</v>
      </c>
      <c r="M210" s="265">
        <v>42599</v>
      </c>
      <c r="N210" s="265">
        <v>44424</v>
      </c>
      <c r="O210" s="284">
        <f>YEAR(N210)</f>
        <v>2021</v>
      </c>
      <c r="P210" s="283">
        <f>MONTH(N210)</f>
        <v>8</v>
      </c>
      <c r="Q210" s="280" t="str">
        <f>IF(P210&gt;9,CONCATENATE(O210,P210),CONCATENATE(O210,"0",P210))</f>
        <v>202108</v>
      </c>
      <c r="R210" s="299" t="s">
        <v>136</v>
      </c>
      <c r="S210" s="267">
        <v>0</v>
      </c>
      <c r="T210" s="267">
        <v>0</v>
      </c>
      <c r="U210" s="384"/>
      <c r="V210" s="303"/>
      <c r="W210" s="301"/>
      <c r="X210" s="303"/>
      <c r="Y21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320"/>
      <c r="AA210" s="303"/>
      <c r="AB210" s="303"/>
      <c r="AC210" s="303"/>
      <c r="AD210" s="303"/>
      <c r="AE210" s="303"/>
      <c r="AF210" s="303"/>
      <c r="AG210" s="303"/>
      <c r="AH210" s="303"/>
      <c r="AI210" s="303"/>
      <c r="AJ210" s="303"/>
      <c r="AK210" s="303"/>
      <c r="AL210" s="303"/>
      <c r="AM210" s="303"/>
      <c r="AN210" s="303"/>
      <c r="AO210" s="303"/>
      <c r="AP210" s="303"/>
      <c r="AQ210" s="303"/>
      <c r="AR210" s="293"/>
    </row>
    <row r="211" spans="1:44" s="233" customFormat="1" ht="38.25" customHeight="1" x14ac:dyDescent="0.2">
      <c r="A211" s="307" t="s">
        <v>37</v>
      </c>
      <c r="B211" s="307" t="s">
        <v>220</v>
      </c>
      <c r="C211" s="328" t="s">
        <v>225</v>
      </c>
      <c r="D211" s="315" t="s">
        <v>585</v>
      </c>
      <c r="E211" s="302" t="s">
        <v>73</v>
      </c>
      <c r="F211" s="262" t="s">
        <v>383</v>
      </c>
      <c r="G211" s="385" t="s">
        <v>384</v>
      </c>
      <c r="H211" s="385" t="s">
        <v>68</v>
      </c>
      <c r="I211" s="362">
        <v>3300000</v>
      </c>
      <c r="J211" s="264">
        <f>-K2063/0.0833333333333333</f>
        <v>0</v>
      </c>
      <c r="K211" s="264"/>
      <c r="L211" s="306">
        <v>43733</v>
      </c>
      <c r="M211" s="265">
        <v>42599</v>
      </c>
      <c r="N211" s="265">
        <v>44424</v>
      </c>
      <c r="O211" s="284">
        <f>YEAR(N211)</f>
        <v>2021</v>
      </c>
      <c r="P211" s="283">
        <f>MONTH(N211)</f>
        <v>8</v>
      </c>
      <c r="Q211" s="280" t="str">
        <f>IF(P211&gt;9,CONCATENATE(O211,P211),CONCATENATE(O211,"0",P211))</f>
        <v>202108</v>
      </c>
      <c r="R211" s="299" t="s">
        <v>136</v>
      </c>
      <c r="S211" s="267">
        <v>0</v>
      </c>
      <c r="T211" s="267">
        <v>0</v>
      </c>
      <c r="U211" s="384"/>
      <c r="V211" s="303"/>
      <c r="W211" s="301"/>
      <c r="X211" s="303"/>
      <c r="Y21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320"/>
      <c r="AA211" s="303"/>
      <c r="AB211" s="303"/>
      <c r="AC211" s="303"/>
      <c r="AD211" s="303"/>
      <c r="AE211" s="303"/>
      <c r="AF211" s="303"/>
      <c r="AG211" s="303"/>
      <c r="AH211" s="303"/>
      <c r="AI211" s="303"/>
      <c r="AJ211" s="303"/>
      <c r="AK211" s="303"/>
      <c r="AL211" s="303"/>
      <c r="AM211" s="303"/>
      <c r="AN211" s="303"/>
      <c r="AO211" s="303"/>
      <c r="AP211" s="303"/>
      <c r="AQ211" s="303"/>
      <c r="AR211" s="294"/>
    </row>
    <row r="212" spans="1:44" s="233" customFormat="1" ht="38.25" customHeight="1" x14ac:dyDescent="0.2">
      <c r="A212" s="307" t="s">
        <v>37</v>
      </c>
      <c r="B212" s="307" t="s">
        <v>220</v>
      </c>
      <c r="C212" s="328" t="s">
        <v>225</v>
      </c>
      <c r="D212" s="304" t="s">
        <v>592</v>
      </c>
      <c r="E212" s="302" t="s">
        <v>73</v>
      </c>
      <c r="F212" s="262" t="s">
        <v>383</v>
      </c>
      <c r="G212" s="385" t="s">
        <v>384</v>
      </c>
      <c r="H212" s="385" t="s">
        <v>337</v>
      </c>
      <c r="I212" s="362">
        <v>2470000</v>
      </c>
      <c r="J212" s="264">
        <f>-K2054/0.0833333333333333</f>
        <v>0</v>
      </c>
      <c r="K212" s="264"/>
      <c r="L212" s="306">
        <v>43733</v>
      </c>
      <c r="M212" s="265">
        <v>42599</v>
      </c>
      <c r="N212" s="265">
        <v>44424</v>
      </c>
      <c r="O212" s="284">
        <f>YEAR(N212)</f>
        <v>2021</v>
      </c>
      <c r="P212" s="283">
        <f>MONTH(N212)</f>
        <v>8</v>
      </c>
      <c r="Q212" s="280" t="str">
        <f>IF(P212&gt;9,CONCATENATE(O212,P212),CONCATENATE(O212,"0",P212))</f>
        <v>202108</v>
      </c>
      <c r="R212" s="299" t="s">
        <v>136</v>
      </c>
      <c r="S212" s="267">
        <v>0</v>
      </c>
      <c r="T212" s="267">
        <v>0</v>
      </c>
      <c r="U212" s="384"/>
      <c r="V212" s="303"/>
      <c r="W212" s="301"/>
      <c r="X212" s="303"/>
      <c r="Y21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320"/>
      <c r="AA212" s="303"/>
      <c r="AB212" s="303"/>
      <c r="AC212" s="303"/>
      <c r="AD212" s="303"/>
      <c r="AE212" s="303"/>
      <c r="AF212" s="303"/>
      <c r="AG212" s="303"/>
      <c r="AH212" s="303"/>
      <c r="AI212" s="303"/>
      <c r="AJ212" s="303"/>
      <c r="AK212" s="303"/>
      <c r="AL212" s="303"/>
      <c r="AM212" s="303"/>
      <c r="AN212" s="303"/>
      <c r="AO212" s="303"/>
      <c r="AP212" s="303"/>
      <c r="AQ212" s="303"/>
      <c r="AR212" s="293"/>
    </row>
    <row r="213" spans="1:44" s="233" customFormat="1" ht="38.25" customHeight="1" x14ac:dyDescent="0.2">
      <c r="A213" s="307" t="s">
        <v>37</v>
      </c>
      <c r="B213" s="307" t="s">
        <v>220</v>
      </c>
      <c r="C213" s="328" t="s">
        <v>225</v>
      </c>
      <c r="D213" s="315" t="s">
        <v>595</v>
      </c>
      <c r="E213" s="302" t="s">
        <v>73</v>
      </c>
      <c r="F213" s="262" t="s">
        <v>383</v>
      </c>
      <c r="G213" s="385" t="s">
        <v>384</v>
      </c>
      <c r="H213" s="385" t="s">
        <v>335</v>
      </c>
      <c r="I213" s="362">
        <v>700000</v>
      </c>
      <c r="J213" s="264">
        <f>-K2054/0.0833333333333333</f>
        <v>0</v>
      </c>
      <c r="K213" s="264"/>
      <c r="L213" s="306">
        <v>43733</v>
      </c>
      <c r="M213" s="265">
        <v>42599</v>
      </c>
      <c r="N213" s="265">
        <v>44424</v>
      </c>
      <c r="O213" s="284">
        <f>YEAR(N213)</f>
        <v>2021</v>
      </c>
      <c r="P213" s="283">
        <f>MONTH(N213)</f>
        <v>8</v>
      </c>
      <c r="Q213" s="280" t="str">
        <f>IF(P213&gt;9,CONCATENATE(O213,P213),CONCATENATE(O213,"0",P213))</f>
        <v>202108</v>
      </c>
      <c r="R213" s="299" t="s">
        <v>136</v>
      </c>
      <c r="S213" s="267">
        <v>0</v>
      </c>
      <c r="T213" s="267">
        <v>0</v>
      </c>
      <c r="U213" s="384"/>
      <c r="V213" s="303"/>
      <c r="W213" s="301"/>
      <c r="X213" s="303"/>
      <c r="Y21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320"/>
      <c r="AA213" s="303"/>
      <c r="AB213" s="303"/>
      <c r="AC213" s="303"/>
      <c r="AD213" s="303"/>
      <c r="AE213" s="303"/>
      <c r="AF213" s="303"/>
      <c r="AG213" s="303"/>
      <c r="AH213" s="303"/>
      <c r="AI213" s="303"/>
      <c r="AJ213" s="303"/>
      <c r="AK213" s="303"/>
      <c r="AL213" s="303"/>
      <c r="AM213" s="303"/>
      <c r="AN213" s="303"/>
      <c r="AO213" s="303"/>
      <c r="AP213" s="303"/>
      <c r="AQ213" s="303"/>
      <c r="AR213" s="293"/>
    </row>
    <row r="214" spans="1:44" s="233" customFormat="1" ht="38.25" customHeight="1" x14ac:dyDescent="0.2">
      <c r="A214" s="307" t="s">
        <v>37</v>
      </c>
      <c r="B214" s="307" t="s">
        <v>220</v>
      </c>
      <c r="C214" s="328" t="s">
        <v>225</v>
      </c>
      <c r="D214" s="315" t="s">
        <v>590</v>
      </c>
      <c r="E214" s="302" t="s">
        <v>73</v>
      </c>
      <c r="F214" s="262" t="s">
        <v>383</v>
      </c>
      <c r="G214" s="385" t="s">
        <v>384</v>
      </c>
      <c r="H214" s="385" t="s">
        <v>389</v>
      </c>
      <c r="I214" s="362">
        <v>3300000</v>
      </c>
      <c r="J214" s="264">
        <f>-K2064/0.0833333333333333</f>
        <v>0</v>
      </c>
      <c r="K214" s="264"/>
      <c r="L214" s="306">
        <v>43733</v>
      </c>
      <c r="M214" s="265">
        <v>42599</v>
      </c>
      <c r="N214" s="265">
        <v>44424</v>
      </c>
      <c r="O214" s="284">
        <f>YEAR(N214)</f>
        <v>2021</v>
      </c>
      <c r="P214" s="283">
        <f>MONTH(N214)</f>
        <v>8</v>
      </c>
      <c r="Q214" s="280" t="str">
        <f>IF(P214&gt;9,CONCATENATE(O214,P214),CONCATENATE(O214,"0",P214))</f>
        <v>202108</v>
      </c>
      <c r="R214" s="299" t="s">
        <v>136</v>
      </c>
      <c r="S214" s="267">
        <v>0</v>
      </c>
      <c r="T214" s="267">
        <v>0</v>
      </c>
      <c r="U214" s="384"/>
      <c r="V214" s="303"/>
      <c r="W214" s="301"/>
      <c r="X214" s="303"/>
      <c r="Y21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320"/>
      <c r="AA214" s="303"/>
      <c r="AB214" s="303"/>
      <c r="AC214" s="303"/>
      <c r="AD214" s="303"/>
      <c r="AE214" s="303"/>
      <c r="AF214" s="303"/>
      <c r="AG214" s="303"/>
      <c r="AH214" s="303"/>
      <c r="AI214" s="303"/>
      <c r="AJ214" s="303"/>
      <c r="AK214" s="303"/>
      <c r="AL214" s="303"/>
      <c r="AM214" s="303"/>
      <c r="AN214" s="303"/>
      <c r="AO214" s="303"/>
      <c r="AP214" s="303"/>
      <c r="AQ214" s="303"/>
      <c r="AR214" s="293"/>
    </row>
    <row r="215" spans="1:44" s="233" customFormat="1" ht="38.25" customHeight="1" x14ac:dyDescent="0.2">
      <c r="A215" s="307" t="s">
        <v>37</v>
      </c>
      <c r="B215" s="307" t="s">
        <v>220</v>
      </c>
      <c r="C215" s="328" t="s">
        <v>225</v>
      </c>
      <c r="D215" s="315" t="s">
        <v>584</v>
      </c>
      <c r="E215" s="302" t="s">
        <v>73</v>
      </c>
      <c r="F215" s="262" t="s">
        <v>383</v>
      </c>
      <c r="G215" s="385" t="s">
        <v>384</v>
      </c>
      <c r="H215" s="385" t="s">
        <v>385</v>
      </c>
      <c r="I215" s="362">
        <v>130000</v>
      </c>
      <c r="J215" s="264">
        <f>-K2069/0.0833333333333333</f>
        <v>0</v>
      </c>
      <c r="K215" s="264"/>
      <c r="L215" s="306">
        <v>43733</v>
      </c>
      <c r="M215" s="265">
        <v>42599</v>
      </c>
      <c r="N215" s="265">
        <v>44424</v>
      </c>
      <c r="O215" s="284">
        <f>YEAR(N215)</f>
        <v>2021</v>
      </c>
      <c r="P215" s="283">
        <f>MONTH(N215)</f>
        <v>8</v>
      </c>
      <c r="Q215" s="280" t="str">
        <f>IF(P215&gt;9,CONCATENATE(O215,P215),CONCATENATE(O215,"0",P215))</f>
        <v>202108</v>
      </c>
      <c r="R215" s="299" t="s">
        <v>136</v>
      </c>
      <c r="S215" s="267">
        <v>0</v>
      </c>
      <c r="T215" s="267">
        <v>0</v>
      </c>
      <c r="U215" s="384"/>
      <c r="V215" s="303"/>
      <c r="W215" s="301"/>
      <c r="X215" s="303"/>
      <c r="Y21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20"/>
      <c r="AA215" s="303"/>
      <c r="AB215" s="303"/>
      <c r="AC215" s="303"/>
      <c r="AD215" s="303"/>
      <c r="AE215" s="303"/>
      <c r="AF215" s="303"/>
      <c r="AG215" s="303"/>
      <c r="AH215" s="303"/>
      <c r="AI215" s="303"/>
      <c r="AJ215" s="303"/>
      <c r="AK215" s="303"/>
      <c r="AL215" s="303"/>
      <c r="AM215" s="303"/>
      <c r="AN215" s="303"/>
      <c r="AO215" s="303"/>
      <c r="AP215" s="303"/>
      <c r="AQ215" s="303"/>
      <c r="AR215" s="293"/>
    </row>
    <row r="216" spans="1:44" s="7" customFormat="1" ht="38.25" customHeight="1" x14ac:dyDescent="0.2">
      <c r="A216" s="307" t="s">
        <v>37</v>
      </c>
      <c r="B216" s="307" t="s">
        <v>220</v>
      </c>
      <c r="C216" s="328" t="s">
        <v>225</v>
      </c>
      <c r="D216" s="315" t="s">
        <v>594</v>
      </c>
      <c r="E216" s="302" t="s">
        <v>73</v>
      </c>
      <c r="F216" s="262" t="s">
        <v>383</v>
      </c>
      <c r="G216" s="385" t="s">
        <v>384</v>
      </c>
      <c r="H216" s="385" t="s">
        <v>391</v>
      </c>
      <c r="I216" s="362">
        <v>30000</v>
      </c>
      <c r="J216" s="264">
        <f>-K2058/0.0833333333333333</f>
        <v>0</v>
      </c>
      <c r="K216" s="264"/>
      <c r="L216" s="306">
        <v>43733</v>
      </c>
      <c r="M216" s="265">
        <v>42599</v>
      </c>
      <c r="N216" s="265">
        <v>44424</v>
      </c>
      <c r="O216" s="284">
        <f>YEAR(N216)</f>
        <v>2021</v>
      </c>
      <c r="P216" s="283">
        <f>MONTH(N216)</f>
        <v>8</v>
      </c>
      <c r="Q216" s="280" t="str">
        <f>IF(P216&gt;9,CONCATENATE(O216,P216),CONCATENATE(O216,"0",P216))</f>
        <v>202108</v>
      </c>
      <c r="R216" s="299" t="s">
        <v>136</v>
      </c>
      <c r="S216" s="267">
        <v>0</v>
      </c>
      <c r="T216" s="267">
        <v>0</v>
      </c>
      <c r="U216" s="384"/>
      <c r="V216" s="303"/>
      <c r="W216" s="301"/>
      <c r="X216" s="303"/>
      <c r="Y21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320"/>
      <c r="AA216" s="303"/>
      <c r="AB216" s="303"/>
      <c r="AC216" s="303"/>
      <c r="AD216" s="303"/>
      <c r="AE216" s="303"/>
      <c r="AF216" s="303"/>
      <c r="AG216" s="303"/>
      <c r="AH216" s="303"/>
      <c r="AI216" s="303"/>
      <c r="AJ216" s="303"/>
      <c r="AK216" s="303"/>
      <c r="AL216" s="303"/>
      <c r="AM216" s="303"/>
      <c r="AN216" s="303"/>
      <c r="AO216" s="303"/>
      <c r="AP216" s="303"/>
      <c r="AQ216" s="303"/>
      <c r="AR216" s="293"/>
    </row>
    <row r="217" spans="1:44" s="7" customFormat="1" ht="38.25" customHeight="1" x14ac:dyDescent="0.2">
      <c r="A217" s="307" t="s">
        <v>37</v>
      </c>
      <c r="B217" s="307" t="s">
        <v>220</v>
      </c>
      <c r="C217" s="328" t="s">
        <v>225</v>
      </c>
      <c r="D217" s="315" t="s">
        <v>593</v>
      </c>
      <c r="E217" s="302" t="s">
        <v>73</v>
      </c>
      <c r="F217" s="262" t="s">
        <v>383</v>
      </c>
      <c r="G217" s="385" t="s">
        <v>384</v>
      </c>
      <c r="H217" s="385" t="s">
        <v>390</v>
      </c>
      <c r="I217" s="362">
        <v>800000</v>
      </c>
      <c r="J217" s="264">
        <f>-K2059/0.0833333333333333</f>
        <v>0</v>
      </c>
      <c r="K217" s="264"/>
      <c r="L217" s="306">
        <v>43733</v>
      </c>
      <c r="M217" s="265">
        <v>42599</v>
      </c>
      <c r="N217" s="265">
        <v>44424</v>
      </c>
      <c r="O217" s="284">
        <f>YEAR(N217)</f>
        <v>2021</v>
      </c>
      <c r="P217" s="283">
        <f>MONTH(N217)</f>
        <v>8</v>
      </c>
      <c r="Q217" s="280" t="str">
        <f>IF(P217&gt;9,CONCATENATE(O217,P217),CONCATENATE(O217,"0",P217))</f>
        <v>202108</v>
      </c>
      <c r="R217" s="299" t="s">
        <v>136</v>
      </c>
      <c r="S217" s="267">
        <v>0</v>
      </c>
      <c r="T217" s="267">
        <v>0</v>
      </c>
      <c r="U217" s="384"/>
      <c r="V217" s="303"/>
      <c r="W217" s="301"/>
      <c r="X217" s="303"/>
      <c r="Y21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320"/>
      <c r="AA217" s="303"/>
      <c r="AB217" s="303"/>
      <c r="AC217" s="303"/>
      <c r="AD217" s="303"/>
      <c r="AE217" s="303"/>
      <c r="AF217" s="303"/>
      <c r="AG217" s="303"/>
      <c r="AH217" s="303"/>
      <c r="AI217" s="303"/>
      <c r="AJ217" s="303"/>
      <c r="AK217" s="303"/>
      <c r="AL217" s="303"/>
      <c r="AM217" s="303"/>
      <c r="AN217" s="303"/>
      <c r="AO217" s="303"/>
      <c r="AP217" s="303"/>
      <c r="AQ217" s="303"/>
      <c r="AR217" s="293"/>
    </row>
    <row r="218" spans="1:44" s="7" customFormat="1" ht="38.25" customHeight="1" x14ac:dyDescent="0.2">
      <c r="A218" s="302" t="s">
        <v>37</v>
      </c>
      <c r="B218" s="302"/>
      <c r="C218" s="328"/>
      <c r="D218" s="302" t="s">
        <v>1902</v>
      </c>
      <c r="E218" s="307" t="s">
        <v>86</v>
      </c>
      <c r="F218" s="262" t="s">
        <v>19</v>
      </c>
      <c r="G218" s="385" t="s">
        <v>1903</v>
      </c>
      <c r="H218" s="385" t="s">
        <v>1312</v>
      </c>
      <c r="I218" s="362">
        <v>643000</v>
      </c>
      <c r="J218" s="264">
        <f>-K2383/0.0833333333333333</f>
        <v>0</v>
      </c>
      <c r="K218" s="264"/>
      <c r="L218" s="265">
        <v>44265</v>
      </c>
      <c r="M218" s="265">
        <v>44265</v>
      </c>
      <c r="N218" s="265">
        <v>44428</v>
      </c>
      <c r="O218" s="284">
        <f>YEAR(N218)</f>
        <v>2021</v>
      </c>
      <c r="P218" s="283">
        <f>MONTH(N218)</f>
        <v>8</v>
      </c>
      <c r="Q218" s="280" t="str">
        <f>IF(P218&gt;9,CONCATENATE(O218,P218),CONCATENATE(O218,"0",P218))</f>
        <v>202108</v>
      </c>
      <c r="R218" s="266">
        <v>0</v>
      </c>
      <c r="S218" s="267">
        <v>0</v>
      </c>
      <c r="T218" s="267">
        <v>0</v>
      </c>
      <c r="U218" s="385"/>
      <c r="V218" s="301"/>
      <c r="W218" s="301"/>
      <c r="X218" s="301"/>
      <c r="Y21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20"/>
      <c r="AA218" s="303"/>
      <c r="AB218" s="303"/>
      <c r="AC218" s="303"/>
      <c r="AD218" s="303"/>
      <c r="AE218" s="303"/>
      <c r="AF218" s="303"/>
      <c r="AG218" s="303"/>
      <c r="AH218" s="303"/>
      <c r="AI218" s="303"/>
      <c r="AJ218" s="303"/>
      <c r="AK218" s="303"/>
      <c r="AL218" s="303"/>
      <c r="AM218" s="303"/>
      <c r="AN218" s="303"/>
      <c r="AO218" s="303"/>
      <c r="AP218" s="303"/>
      <c r="AQ218" s="303"/>
      <c r="AR218" s="303"/>
    </row>
    <row r="219" spans="1:44" s="7" customFormat="1" ht="38.25" customHeight="1" x14ac:dyDescent="0.2">
      <c r="A219" s="307" t="s">
        <v>37</v>
      </c>
      <c r="B219" s="316"/>
      <c r="C219" s="308"/>
      <c r="D219" s="316" t="s">
        <v>649</v>
      </c>
      <c r="E219" s="316" t="s">
        <v>76</v>
      </c>
      <c r="F219" s="300" t="s">
        <v>19</v>
      </c>
      <c r="G219" s="383" t="s">
        <v>650</v>
      </c>
      <c r="H219" s="383" t="s">
        <v>537</v>
      </c>
      <c r="I219" s="359">
        <v>7560711.5599999996</v>
      </c>
      <c r="J219" s="309">
        <f>-K2039/0.0833333333333333</f>
        <v>0</v>
      </c>
      <c r="K219" s="309"/>
      <c r="L219" s="310">
        <v>42585</v>
      </c>
      <c r="M219" s="310">
        <v>42585</v>
      </c>
      <c r="N219" s="311">
        <v>44437</v>
      </c>
      <c r="O219" s="312">
        <f>YEAR(N219)</f>
        <v>2021</v>
      </c>
      <c r="P219" s="312">
        <f>MONTH(N219)</f>
        <v>8</v>
      </c>
      <c r="Q219" s="313" t="str">
        <f>IF(P219&gt;9,CONCATENATE(O219,P219),CONCATENATE(O219,"0",P219))</f>
        <v>202108</v>
      </c>
      <c r="R219" s="331">
        <v>0</v>
      </c>
      <c r="S219" s="272">
        <v>0</v>
      </c>
      <c r="T219" s="272">
        <v>0</v>
      </c>
      <c r="U219" s="387"/>
      <c r="V219" s="294"/>
      <c r="W219" s="293"/>
      <c r="X219" s="294"/>
      <c r="Y21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339"/>
      <c r="AA219" s="294"/>
      <c r="AB219" s="294"/>
      <c r="AC219" s="294"/>
      <c r="AD219" s="294"/>
      <c r="AE219" s="294"/>
      <c r="AF219" s="294"/>
      <c r="AG219" s="294"/>
      <c r="AH219" s="294"/>
      <c r="AI219" s="294"/>
      <c r="AJ219" s="294"/>
      <c r="AK219" s="294"/>
      <c r="AL219" s="294"/>
      <c r="AM219" s="294"/>
      <c r="AN219" s="294"/>
      <c r="AO219" s="294"/>
      <c r="AP219" s="294"/>
      <c r="AQ219" s="294"/>
      <c r="AR219" s="294"/>
    </row>
    <row r="220" spans="1:44" s="7" customFormat="1" ht="38.25" customHeight="1" x14ac:dyDescent="0.2">
      <c r="A220" s="302" t="s">
        <v>37</v>
      </c>
      <c r="B220" s="302"/>
      <c r="C220" s="328"/>
      <c r="D220" s="317" t="s">
        <v>1221</v>
      </c>
      <c r="E220" s="317" t="s">
        <v>73</v>
      </c>
      <c r="F220" s="305" t="s">
        <v>23</v>
      </c>
      <c r="G220" s="385" t="s">
        <v>1222</v>
      </c>
      <c r="H220" s="385" t="s">
        <v>1223</v>
      </c>
      <c r="I220" s="362">
        <v>5000000</v>
      </c>
      <c r="J220" s="264">
        <f>-K2188/0.0833333333333333</f>
        <v>0</v>
      </c>
      <c r="K220" s="264"/>
      <c r="L220" s="265">
        <v>44265</v>
      </c>
      <c r="M220" s="265">
        <v>44221</v>
      </c>
      <c r="N220" s="265">
        <v>44439</v>
      </c>
      <c r="O220" s="284">
        <f>YEAR(N220)</f>
        <v>2021</v>
      </c>
      <c r="P220" s="283">
        <f>MONTH(N220)</f>
        <v>8</v>
      </c>
      <c r="Q220" s="280" t="str">
        <f>IF(P220&gt;9,CONCATENATE(O220,P220),CONCATENATE(O220,"0",P220))</f>
        <v>202108</v>
      </c>
      <c r="R220" s="299">
        <v>0</v>
      </c>
      <c r="S220" s="267">
        <v>0</v>
      </c>
      <c r="T220" s="267">
        <v>0</v>
      </c>
      <c r="U220" s="385"/>
      <c r="V220" s="301"/>
      <c r="W220" s="301"/>
      <c r="X220" s="301"/>
      <c r="Y22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20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294"/>
    </row>
    <row r="221" spans="1:44" s="7" customFormat="1" ht="38.25" customHeight="1" x14ac:dyDescent="0.2">
      <c r="A221" s="307" t="s">
        <v>37</v>
      </c>
      <c r="B221" s="316"/>
      <c r="C221" s="308"/>
      <c r="D221" s="315" t="s">
        <v>955</v>
      </c>
      <c r="E221" s="316" t="s">
        <v>75</v>
      </c>
      <c r="F221" s="300" t="s">
        <v>23</v>
      </c>
      <c r="G221" s="383" t="s">
        <v>956</v>
      </c>
      <c r="H221" s="383" t="s">
        <v>1425</v>
      </c>
      <c r="I221" s="359">
        <v>1425822.42</v>
      </c>
      <c r="J221" s="309">
        <f>-K2102/0.0833333333333333</f>
        <v>0</v>
      </c>
      <c r="K221" s="309"/>
      <c r="L221" s="310">
        <v>44076</v>
      </c>
      <c r="M221" s="310">
        <v>44075</v>
      </c>
      <c r="N221" s="311">
        <v>44439</v>
      </c>
      <c r="O221" s="312">
        <f>YEAR(N221)</f>
        <v>2021</v>
      </c>
      <c r="P221" s="312">
        <f>MONTH(N221)</f>
        <v>8</v>
      </c>
      <c r="Q221" s="313" t="str">
        <f>IF(P221&gt;9,CONCATENATE(O221,P221),CONCATENATE(O221,"0",P221))</f>
        <v>202108</v>
      </c>
      <c r="R221" s="299" t="s">
        <v>109</v>
      </c>
      <c r="S221" s="314">
        <v>0</v>
      </c>
      <c r="T221" s="314">
        <v>0</v>
      </c>
      <c r="U221" s="387"/>
      <c r="V221" s="293"/>
      <c r="W221" s="293"/>
      <c r="X221" s="293"/>
      <c r="Y22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39"/>
      <c r="AA221" s="293"/>
      <c r="AB221" s="293"/>
      <c r="AC221" s="293"/>
      <c r="AD221" s="293"/>
      <c r="AE221" s="293"/>
      <c r="AF221" s="293"/>
      <c r="AG221" s="293"/>
      <c r="AH221" s="293"/>
      <c r="AI221" s="293"/>
      <c r="AJ221" s="293"/>
      <c r="AK221" s="293"/>
      <c r="AL221" s="293"/>
      <c r="AM221" s="293"/>
      <c r="AN221" s="293"/>
      <c r="AO221" s="293"/>
      <c r="AP221" s="293"/>
      <c r="AQ221" s="293"/>
      <c r="AR221" s="294"/>
    </row>
    <row r="222" spans="1:44" s="7" customFormat="1" ht="38.25" customHeight="1" x14ac:dyDescent="0.2">
      <c r="A222" s="302" t="s">
        <v>37</v>
      </c>
      <c r="B222" s="302"/>
      <c r="C222" s="328"/>
      <c r="D222" s="317" t="s">
        <v>1260</v>
      </c>
      <c r="E222" s="317" t="s">
        <v>876</v>
      </c>
      <c r="F222" s="305" t="s">
        <v>1261</v>
      </c>
      <c r="G222" s="385" t="s">
        <v>1262</v>
      </c>
      <c r="H222" s="385" t="s">
        <v>1263</v>
      </c>
      <c r="I222" s="362">
        <v>5236560.1900000004</v>
      </c>
      <c r="J222" s="264">
        <f>-K2203/0.0833333333333333</f>
        <v>0</v>
      </c>
      <c r="K222" s="264"/>
      <c r="L222" s="265">
        <v>44118</v>
      </c>
      <c r="M222" s="265">
        <v>44118</v>
      </c>
      <c r="N222" s="265">
        <v>44449</v>
      </c>
      <c r="O222" s="284">
        <f>YEAR(N222)</f>
        <v>2021</v>
      </c>
      <c r="P222" s="283">
        <f>MONTH(N222)</f>
        <v>9</v>
      </c>
      <c r="Q222" s="280" t="str">
        <f>IF(P222&gt;9,CONCATENATE(O222,P222),CONCATENATE(O222,"0",P222))</f>
        <v>202109</v>
      </c>
      <c r="R222" s="299" t="s">
        <v>212</v>
      </c>
      <c r="S222" s="267">
        <v>0.05</v>
      </c>
      <c r="T222" s="267">
        <v>0.02</v>
      </c>
      <c r="U222" s="385"/>
      <c r="V222" s="301"/>
      <c r="W222" s="301"/>
      <c r="X222" s="301"/>
      <c r="Y22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320"/>
      <c r="AA222" s="303"/>
      <c r="AB222" s="303"/>
      <c r="AC222" s="303"/>
      <c r="AD222" s="303"/>
      <c r="AE222" s="303"/>
      <c r="AF222" s="303"/>
      <c r="AG222" s="303"/>
      <c r="AH222" s="303"/>
      <c r="AI222" s="303"/>
      <c r="AJ222" s="303"/>
      <c r="AK222" s="303"/>
      <c r="AL222" s="303"/>
      <c r="AM222" s="303"/>
      <c r="AN222" s="303"/>
      <c r="AO222" s="303"/>
      <c r="AP222" s="303"/>
      <c r="AQ222" s="303"/>
      <c r="AR222" s="294"/>
    </row>
    <row r="223" spans="1:44" s="7" customFormat="1" ht="38.25" customHeight="1" x14ac:dyDescent="0.2">
      <c r="A223" s="302" t="s">
        <v>37</v>
      </c>
      <c r="B223" s="302"/>
      <c r="C223" s="328"/>
      <c r="D223" s="317" t="s">
        <v>1193</v>
      </c>
      <c r="E223" s="317" t="s">
        <v>73</v>
      </c>
      <c r="F223" s="305" t="s">
        <v>1195</v>
      </c>
      <c r="G223" s="385" t="s">
        <v>1198</v>
      </c>
      <c r="H223" s="385" t="s">
        <v>1148</v>
      </c>
      <c r="I223" s="362">
        <v>2050000</v>
      </c>
      <c r="J223" s="264">
        <f>-K2187/0.0833333333333333</f>
        <v>0</v>
      </c>
      <c r="K223" s="264"/>
      <c r="L223" s="265">
        <v>44132</v>
      </c>
      <c r="M223" s="265">
        <v>44105</v>
      </c>
      <c r="N223" s="265">
        <v>44469</v>
      </c>
      <c r="O223" s="284">
        <f>YEAR(N223)</f>
        <v>2021</v>
      </c>
      <c r="P223" s="283">
        <f>MONTH(N223)</f>
        <v>9</v>
      </c>
      <c r="Q223" s="280" t="str">
        <f>IF(P223&gt;9,CONCATENATE(O223,P223),CONCATENATE(O223,"0",P223))</f>
        <v>202109</v>
      </c>
      <c r="R223" s="299">
        <v>0</v>
      </c>
      <c r="S223" s="267">
        <v>0.17</v>
      </c>
      <c r="T223" s="267">
        <v>0.05</v>
      </c>
      <c r="U223" s="385"/>
      <c r="V223" s="301"/>
      <c r="W223" s="301"/>
      <c r="X223" s="301"/>
      <c r="Y22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20"/>
      <c r="AA223" s="303"/>
      <c r="AB223" s="303"/>
      <c r="AC223" s="303"/>
      <c r="AD223" s="303"/>
      <c r="AE223" s="303"/>
      <c r="AF223" s="303"/>
      <c r="AG223" s="303"/>
      <c r="AH223" s="303"/>
      <c r="AI223" s="303"/>
      <c r="AJ223" s="303"/>
      <c r="AK223" s="303"/>
      <c r="AL223" s="303"/>
      <c r="AM223" s="303"/>
      <c r="AN223" s="303"/>
      <c r="AO223" s="303"/>
      <c r="AP223" s="303"/>
      <c r="AQ223" s="303"/>
      <c r="AR223" s="294"/>
    </row>
    <row r="224" spans="1:44" s="7" customFormat="1" ht="38.25" customHeight="1" x14ac:dyDescent="0.2">
      <c r="A224" s="302" t="s">
        <v>37</v>
      </c>
      <c r="B224" s="302"/>
      <c r="C224" s="328"/>
      <c r="D224" s="317" t="s">
        <v>1194</v>
      </c>
      <c r="E224" s="317" t="s">
        <v>73</v>
      </c>
      <c r="F224" s="305" t="s">
        <v>1195</v>
      </c>
      <c r="G224" s="385" t="s">
        <v>1197</v>
      </c>
      <c r="H224" s="385" t="s">
        <v>1196</v>
      </c>
      <c r="I224" s="362">
        <v>1950000</v>
      </c>
      <c r="J224" s="264">
        <f>-K2187/0.0833333333333333</f>
        <v>0</v>
      </c>
      <c r="K224" s="264"/>
      <c r="L224" s="265">
        <v>44132</v>
      </c>
      <c r="M224" s="265">
        <v>44105</v>
      </c>
      <c r="N224" s="265">
        <v>44469</v>
      </c>
      <c r="O224" s="284">
        <f>YEAR(N224)</f>
        <v>2021</v>
      </c>
      <c r="P224" s="283">
        <f>MONTH(N224)</f>
        <v>9</v>
      </c>
      <c r="Q224" s="280" t="str">
        <f>IF(P224&gt;9,CONCATENATE(O224,P224),CONCATENATE(O224,"0",P224))</f>
        <v>202109</v>
      </c>
      <c r="R224" s="299">
        <v>0</v>
      </c>
      <c r="S224" s="267">
        <v>0.17</v>
      </c>
      <c r="T224" s="267">
        <v>0.05</v>
      </c>
      <c r="U224" s="385"/>
      <c r="V224" s="301"/>
      <c r="W224" s="301"/>
      <c r="X224" s="301"/>
      <c r="Y22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320"/>
      <c r="AA224" s="303"/>
      <c r="AB224" s="303"/>
      <c r="AC224" s="303"/>
      <c r="AD224" s="303"/>
      <c r="AE224" s="303"/>
      <c r="AF224" s="303"/>
      <c r="AG224" s="303"/>
      <c r="AH224" s="303"/>
      <c r="AI224" s="303"/>
      <c r="AJ224" s="303"/>
      <c r="AK224" s="303"/>
      <c r="AL224" s="303"/>
      <c r="AM224" s="303"/>
      <c r="AN224" s="303"/>
      <c r="AO224" s="303"/>
      <c r="AP224" s="303"/>
      <c r="AQ224" s="303"/>
      <c r="AR224" s="294"/>
    </row>
    <row r="225" spans="1:430" s="7" customFormat="1" ht="38.25" customHeight="1" x14ac:dyDescent="0.2">
      <c r="A225" s="317" t="s">
        <v>37</v>
      </c>
      <c r="B225" s="317"/>
      <c r="C225" s="308"/>
      <c r="D225" s="315" t="s">
        <v>686</v>
      </c>
      <c r="E225" s="317" t="s">
        <v>84</v>
      </c>
      <c r="F225" s="305" t="s">
        <v>23</v>
      </c>
      <c r="G225" s="387" t="s">
        <v>687</v>
      </c>
      <c r="H225" s="387" t="s">
        <v>688</v>
      </c>
      <c r="I225" s="363">
        <v>2441385</v>
      </c>
      <c r="J225" s="323">
        <f>-K1732/0.0833333333333333</f>
        <v>0</v>
      </c>
      <c r="K225" s="323"/>
      <c r="L225" s="306">
        <v>42644</v>
      </c>
      <c r="M225" s="306">
        <v>42644</v>
      </c>
      <c r="N225" s="306">
        <v>44469</v>
      </c>
      <c r="O225" s="324">
        <f>YEAR(N225)</f>
        <v>2021</v>
      </c>
      <c r="P225" s="312">
        <f>MONTH(N225)</f>
        <v>9</v>
      </c>
      <c r="Q225" s="325" t="str">
        <f>IF(P225&gt;9,CONCATENATE(O225,P225),CONCATENATE(O225,"0",P225))</f>
        <v>202109</v>
      </c>
      <c r="R225" s="299" t="s">
        <v>556</v>
      </c>
      <c r="S225" s="326">
        <v>0</v>
      </c>
      <c r="T225" s="326">
        <v>0</v>
      </c>
      <c r="U225" s="387"/>
      <c r="V225" s="293"/>
      <c r="W225" s="293"/>
      <c r="X225" s="293"/>
      <c r="Y22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39"/>
      <c r="AA225" s="294"/>
      <c r="AB225" s="294"/>
      <c r="AC225" s="294"/>
      <c r="AD225" s="294"/>
      <c r="AE225" s="294"/>
      <c r="AF225" s="294"/>
      <c r="AG225" s="294"/>
      <c r="AH225" s="294"/>
      <c r="AI225" s="294"/>
      <c r="AJ225" s="294"/>
      <c r="AK225" s="294"/>
      <c r="AL225" s="294"/>
      <c r="AM225" s="294"/>
      <c r="AN225" s="294"/>
      <c r="AO225" s="294"/>
      <c r="AP225" s="294"/>
      <c r="AQ225" s="294"/>
      <c r="AR225" s="294"/>
    </row>
    <row r="226" spans="1:430" s="7" customFormat="1" ht="38.25" customHeight="1" x14ac:dyDescent="0.2">
      <c r="A226" s="302" t="s">
        <v>37</v>
      </c>
      <c r="B226" s="317"/>
      <c r="C226" s="308"/>
      <c r="D226" s="317" t="s">
        <v>742</v>
      </c>
      <c r="E226" s="317" t="s">
        <v>73</v>
      </c>
      <c r="F226" s="305" t="s">
        <v>23</v>
      </c>
      <c r="G226" s="387" t="s">
        <v>743</v>
      </c>
      <c r="H226" s="387" t="s">
        <v>744</v>
      </c>
      <c r="I226" s="363">
        <v>4705269.1100000003</v>
      </c>
      <c r="J226" s="323">
        <f>-K2073/0.0833333333333333</f>
        <v>0</v>
      </c>
      <c r="K226" s="323"/>
      <c r="L226" s="306">
        <v>44216</v>
      </c>
      <c r="M226" s="306">
        <v>42956</v>
      </c>
      <c r="N226" s="306">
        <v>44469</v>
      </c>
      <c r="O226" s="324">
        <f>YEAR(N226)</f>
        <v>2021</v>
      </c>
      <c r="P226" s="312">
        <f>MONTH(N226)</f>
        <v>9</v>
      </c>
      <c r="Q226" s="325" t="str">
        <f>IF(P226&gt;9,CONCATENATE(O226,P226),CONCATENATE(O226,"0",P226))</f>
        <v>202109</v>
      </c>
      <c r="R226" s="266" t="s">
        <v>109</v>
      </c>
      <c r="S226" s="326">
        <v>0</v>
      </c>
      <c r="T226" s="326">
        <v>0</v>
      </c>
      <c r="U226" s="387"/>
      <c r="V226" s="293"/>
      <c r="W226" s="293"/>
      <c r="X226" s="293"/>
      <c r="Y22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339"/>
      <c r="AA226" s="294"/>
      <c r="AB226" s="294"/>
      <c r="AC226" s="294"/>
      <c r="AD226" s="294"/>
      <c r="AE226" s="294"/>
      <c r="AF226" s="294"/>
      <c r="AG226" s="294"/>
      <c r="AH226" s="294"/>
      <c r="AI226" s="294"/>
      <c r="AJ226" s="294"/>
      <c r="AK226" s="294"/>
      <c r="AL226" s="294"/>
      <c r="AM226" s="294"/>
      <c r="AN226" s="294"/>
      <c r="AO226" s="294"/>
      <c r="AP226" s="294"/>
      <c r="AQ226" s="294"/>
      <c r="AR226" s="293"/>
    </row>
    <row r="227" spans="1:430" s="7" customFormat="1" ht="38.25" customHeight="1" x14ac:dyDescent="0.2">
      <c r="A227" s="307" t="s">
        <v>37</v>
      </c>
      <c r="B227" s="316"/>
      <c r="C227" s="308"/>
      <c r="D227" s="316" t="s">
        <v>1053</v>
      </c>
      <c r="E227" s="316" t="s">
        <v>876</v>
      </c>
      <c r="F227" s="305" t="s">
        <v>1054</v>
      </c>
      <c r="G227" s="387" t="s">
        <v>1055</v>
      </c>
      <c r="H227" s="387" t="s">
        <v>336</v>
      </c>
      <c r="I227" s="363">
        <v>6300000</v>
      </c>
      <c r="J227" s="323">
        <f>-K2154/0.0833333333333333</f>
        <v>0</v>
      </c>
      <c r="K227" s="323"/>
      <c r="L227" s="306">
        <v>44132</v>
      </c>
      <c r="M227" s="306">
        <v>44132</v>
      </c>
      <c r="N227" s="306">
        <v>44496</v>
      </c>
      <c r="O227" s="324">
        <f>YEAR(N227)</f>
        <v>2021</v>
      </c>
      <c r="P227" s="312">
        <f>MONTH(N227)</f>
        <v>10</v>
      </c>
      <c r="Q227" s="325" t="str">
        <f>IF(P227&gt;9,CONCATENATE(O227,P227),CONCATENATE(O227,"0",P227))</f>
        <v>202110</v>
      </c>
      <c r="R227" s="299">
        <v>0</v>
      </c>
      <c r="S227" s="326">
        <v>0</v>
      </c>
      <c r="T227" s="326">
        <v>0</v>
      </c>
      <c r="U227" s="383"/>
      <c r="V227" s="294"/>
      <c r="W227" s="293"/>
      <c r="X227" s="294"/>
      <c r="Y22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339"/>
      <c r="AA227" s="294"/>
      <c r="AB227" s="294"/>
      <c r="AC227" s="294"/>
      <c r="AD227" s="294"/>
      <c r="AE227" s="294"/>
      <c r="AF227" s="294"/>
      <c r="AG227" s="294"/>
      <c r="AH227" s="294"/>
      <c r="AI227" s="294"/>
      <c r="AJ227" s="294"/>
      <c r="AK227" s="294"/>
      <c r="AL227" s="294"/>
      <c r="AM227" s="294"/>
      <c r="AN227" s="294"/>
      <c r="AO227" s="294"/>
      <c r="AP227" s="294"/>
      <c r="AQ227" s="294"/>
      <c r="AR227" s="293"/>
    </row>
    <row r="228" spans="1:430" s="7" customFormat="1" ht="38.25" customHeight="1" x14ac:dyDescent="0.2">
      <c r="A228" s="307" t="s">
        <v>37</v>
      </c>
      <c r="B228" s="316"/>
      <c r="C228" s="308"/>
      <c r="D228" s="316" t="s">
        <v>1057</v>
      </c>
      <c r="E228" s="316" t="s">
        <v>876</v>
      </c>
      <c r="F228" s="305" t="s">
        <v>1054</v>
      </c>
      <c r="G228" s="387" t="s">
        <v>1055</v>
      </c>
      <c r="H228" s="387" t="s">
        <v>1058</v>
      </c>
      <c r="I228" s="363">
        <v>3000000</v>
      </c>
      <c r="J228" s="323">
        <f>-K2147/0.0833333333333333</f>
        <v>0</v>
      </c>
      <c r="K228" s="323"/>
      <c r="L228" s="306">
        <v>44132</v>
      </c>
      <c r="M228" s="306">
        <v>44132</v>
      </c>
      <c r="N228" s="306">
        <v>44496</v>
      </c>
      <c r="O228" s="324">
        <f>YEAR(N228)</f>
        <v>2021</v>
      </c>
      <c r="P228" s="312">
        <f>MONTH(N228)</f>
        <v>10</v>
      </c>
      <c r="Q228" s="325" t="str">
        <f>IF(P228&gt;9,CONCATENATE(O228,P228),CONCATENATE(O228,"0",P228))</f>
        <v>202110</v>
      </c>
      <c r="R228" s="299">
        <v>0</v>
      </c>
      <c r="S228" s="326">
        <v>0</v>
      </c>
      <c r="T228" s="326">
        <v>0</v>
      </c>
      <c r="U228" s="383"/>
      <c r="V228" s="294"/>
      <c r="W228" s="293"/>
      <c r="X228" s="294"/>
      <c r="Y22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39"/>
      <c r="AA228" s="294"/>
      <c r="AB228" s="294"/>
      <c r="AC228" s="294"/>
      <c r="AD228" s="294"/>
      <c r="AE228" s="294"/>
      <c r="AF228" s="294"/>
      <c r="AG228" s="294"/>
      <c r="AH228" s="294"/>
      <c r="AI228" s="294"/>
      <c r="AJ228" s="294"/>
      <c r="AK228" s="294"/>
      <c r="AL228" s="294"/>
      <c r="AM228" s="294"/>
      <c r="AN228" s="294"/>
      <c r="AO228" s="294"/>
      <c r="AP228" s="294"/>
      <c r="AQ228" s="294"/>
      <c r="AR228" s="293"/>
    </row>
    <row r="229" spans="1:430" s="7" customFormat="1" ht="38.25" customHeight="1" x14ac:dyDescent="0.2">
      <c r="A229" s="307" t="s">
        <v>37</v>
      </c>
      <c r="B229" s="316"/>
      <c r="C229" s="308"/>
      <c r="D229" s="316" t="s">
        <v>1444</v>
      </c>
      <c r="E229" s="316" t="s">
        <v>876</v>
      </c>
      <c r="F229" s="305" t="s">
        <v>1054</v>
      </c>
      <c r="G229" s="387" t="s">
        <v>1055</v>
      </c>
      <c r="H229" s="387" t="s">
        <v>68</v>
      </c>
      <c r="I229" s="363">
        <v>2000000</v>
      </c>
      <c r="J229" s="323">
        <f>-K2253/0.0833333333333333</f>
        <v>0</v>
      </c>
      <c r="K229" s="323"/>
      <c r="L229" s="306">
        <v>44132</v>
      </c>
      <c r="M229" s="306">
        <v>44132</v>
      </c>
      <c r="N229" s="306">
        <v>44496</v>
      </c>
      <c r="O229" s="324">
        <f>YEAR(N229)</f>
        <v>2021</v>
      </c>
      <c r="P229" s="312">
        <f>MONTH(N229)</f>
        <v>10</v>
      </c>
      <c r="Q229" s="325" t="str">
        <f>IF(P229&gt;9,CONCATENATE(O229,P229),CONCATENATE(O229,"0",P229))</f>
        <v>202110</v>
      </c>
      <c r="R229" s="299">
        <v>0</v>
      </c>
      <c r="S229" s="326">
        <v>0</v>
      </c>
      <c r="T229" s="326">
        <v>0</v>
      </c>
      <c r="U229" s="383"/>
      <c r="V229" s="294"/>
      <c r="W229" s="293"/>
      <c r="X229" s="294"/>
      <c r="Y22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339"/>
      <c r="AA229" s="294"/>
      <c r="AB229" s="294"/>
      <c r="AC229" s="294"/>
      <c r="AD229" s="294"/>
      <c r="AE229" s="294"/>
      <c r="AF229" s="294"/>
      <c r="AG229" s="294"/>
      <c r="AH229" s="294"/>
      <c r="AI229" s="294"/>
      <c r="AJ229" s="294"/>
      <c r="AK229" s="294"/>
      <c r="AL229" s="294"/>
      <c r="AM229" s="294"/>
      <c r="AN229" s="294"/>
      <c r="AO229" s="294"/>
      <c r="AP229" s="294"/>
      <c r="AQ229" s="294"/>
      <c r="AR229" s="293"/>
    </row>
    <row r="230" spans="1:430" s="7" customFormat="1" ht="38.25" customHeight="1" x14ac:dyDescent="0.2">
      <c r="A230" s="307" t="s">
        <v>37</v>
      </c>
      <c r="B230" s="316"/>
      <c r="C230" s="308"/>
      <c r="D230" s="316" t="s">
        <v>1443</v>
      </c>
      <c r="E230" s="316" t="s">
        <v>876</v>
      </c>
      <c r="F230" s="305" t="s">
        <v>1054</v>
      </c>
      <c r="G230" s="387" t="s">
        <v>1055</v>
      </c>
      <c r="H230" s="387" t="s">
        <v>1059</v>
      </c>
      <c r="I230" s="363">
        <v>2000000</v>
      </c>
      <c r="J230" s="323">
        <f>-K2248/0.0833333333333333</f>
        <v>0</v>
      </c>
      <c r="K230" s="323"/>
      <c r="L230" s="306">
        <v>44132</v>
      </c>
      <c r="M230" s="306">
        <v>44132</v>
      </c>
      <c r="N230" s="306">
        <v>44496</v>
      </c>
      <c r="O230" s="324">
        <f>YEAR(N230)</f>
        <v>2021</v>
      </c>
      <c r="P230" s="312">
        <f>MONTH(N230)</f>
        <v>10</v>
      </c>
      <c r="Q230" s="325" t="str">
        <f>IF(P230&gt;9,CONCATENATE(O230,P230),CONCATENATE(O230,"0",P230))</f>
        <v>202110</v>
      </c>
      <c r="R230" s="299">
        <v>0</v>
      </c>
      <c r="S230" s="326">
        <v>0</v>
      </c>
      <c r="T230" s="326">
        <v>0</v>
      </c>
      <c r="U230" s="383"/>
      <c r="V230" s="294"/>
      <c r="W230" s="293"/>
      <c r="X230" s="294"/>
      <c r="Y23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39"/>
      <c r="AA230" s="294"/>
      <c r="AB230" s="294"/>
      <c r="AC230" s="294"/>
      <c r="AD230" s="294"/>
      <c r="AE230" s="294"/>
      <c r="AF230" s="294"/>
      <c r="AG230" s="294"/>
      <c r="AH230" s="294"/>
      <c r="AI230" s="294"/>
      <c r="AJ230" s="294"/>
      <c r="AK230" s="294"/>
      <c r="AL230" s="294"/>
      <c r="AM230" s="294"/>
      <c r="AN230" s="294"/>
      <c r="AO230" s="294"/>
      <c r="AP230" s="294"/>
      <c r="AQ230" s="294"/>
      <c r="AR230" s="293"/>
    </row>
    <row r="231" spans="1:430" s="7" customFormat="1" ht="38.25" customHeight="1" x14ac:dyDescent="0.2">
      <c r="A231" s="307" t="s">
        <v>37</v>
      </c>
      <c r="B231" s="316"/>
      <c r="C231" s="308"/>
      <c r="D231" s="316" t="s">
        <v>1442</v>
      </c>
      <c r="E231" s="316" t="s">
        <v>876</v>
      </c>
      <c r="F231" s="305" t="s">
        <v>1054</v>
      </c>
      <c r="G231" s="387" t="s">
        <v>1055</v>
      </c>
      <c r="H231" s="387" t="s">
        <v>1056</v>
      </c>
      <c r="I231" s="363">
        <v>1500000</v>
      </c>
      <c r="J231" s="323">
        <f>-K2252/0.0833333333333333</f>
        <v>0</v>
      </c>
      <c r="K231" s="323"/>
      <c r="L231" s="306">
        <v>44132</v>
      </c>
      <c r="M231" s="306">
        <v>44132</v>
      </c>
      <c r="N231" s="306">
        <v>44496</v>
      </c>
      <c r="O231" s="324">
        <f>YEAR(N231)</f>
        <v>2021</v>
      </c>
      <c r="P231" s="312">
        <f>MONTH(N231)</f>
        <v>10</v>
      </c>
      <c r="Q231" s="325" t="str">
        <f>IF(P231&gt;9,CONCATENATE(O231,P231),CONCATENATE(O231,"0",P231))</f>
        <v>202110</v>
      </c>
      <c r="R231" s="299">
        <v>0</v>
      </c>
      <c r="S231" s="326">
        <v>0</v>
      </c>
      <c r="T231" s="326">
        <v>0</v>
      </c>
      <c r="U231" s="383"/>
      <c r="V231" s="294"/>
      <c r="W231" s="293"/>
      <c r="X231" s="294"/>
      <c r="Y23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339"/>
      <c r="AA231" s="294"/>
      <c r="AB231" s="294"/>
      <c r="AC231" s="294"/>
      <c r="AD231" s="294"/>
      <c r="AE231" s="294"/>
      <c r="AF231" s="294"/>
      <c r="AG231" s="294"/>
      <c r="AH231" s="294"/>
      <c r="AI231" s="294"/>
      <c r="AJ231" s="294"/>
      <c r="AK231" s="294"/>
      <c r="AL231" s="294"/>
      <c r="AM231" s="294"/>
      <c r="AN231" s="294"/>
      <c r="AO231" s="294"/>
      <c r="AP231" s="294"/>
      <c r="AQ231" s="294"/>
      <c r="AR231" s="293"/>
    </row>
    <row r="232" spans="1:430" s="7" customFormat="1" ht="38.25" customHeight="1" x14ac:dyDescent="0.2">
      <c r="A232" s="307" t="s">
        <v>37</v>
      </c>
      <c r="B232" s="316"/>
      <c r="C232" s="308"/>
      <c r="D232" s="316" t="s">
        <v>1441</v>
      </c>
      <c r="E232" s="316" t="s">
        <v>876</v>
      </c>
      <c r="F232" s="305" t="s">
        <v>1054</v>
      </c>
      <c r="G232" s="387" t="s">
        <v>1055</v>
      </c>
      <c r="H232" s="387" t="s">
        <v>1060</v>
      </c>
      <c r="I232" s="363">
        <v>500000</v>
      </c>
      <c r="J232" s="323">
        <f>-K2254/0.0833333333333333</f>
        <v>0</v>
      </c>
      <c r="K232" s="323"/>
      <c r="L232" s="306">
        <v>44132</v>
      </c>
      <c r="M232" s="306">
        <v>44132</v>
      </c>
      <c r="N232" s="306">
        <v>44496</v>
      </c>
      <c r="O232" s="324">
        <f>YEAR(N232)</f>
        <v>2021</v>
      </c>
      <c r="P232" s="312">
        <f>MONTH(N232)</f>
        <v>10</v>
      </c>
      <c r="Q232" s="325" t="str">
        <f>IF(P232&gt;9,CONCATENATE(O232,P232),CONCATENATE(O232,"0",P232))</f>
        <v>202110</v>
      </c>
      <c r="R232" s="299">
        <v>0</v>
      </c>
      <c r="S232" s="326">
        <v>0</v>
      </c>
      <c r="T232" s="326">
        <v>0</v>
      </c>
      <c r="U232" s="383"/>
      <c r="V232" s="294"/>
      <c r="W232" s="293"/>
      <c r="X232" s="294"/>
      <c r="Y23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339"/>
      <c r="AA232" s="294"/>
      <c r="AB232" s="294"/>
      <c r="AC232" s="294"/>
      <c r="AD232" s="294"/>
      <c r="AE232" s="294"/>
      <c r="AF232" s="294"/>
      <c r="AG232" s="294"/>
      <c r="AH232" s="294"/>
      <c r="AI232" s="294"/>
      <c r="AJ232" s="294"/>
      <c r="AK232" s="294"/>
      <c r="AL232" s="294"/>
      <c r="AM232" s="294"/>
      <c r="AN232" s="294"/>
      <c r="AO232" s="294"/>
      <c r="AP232" s="294"/>
      <c r="AQ232" s="294"/>
      <c r="AR232" s="293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</row>
    <row r="233" spans="1:430" s="7" customFormat="1" ht="38.25" customHeight="1" x14ac:dyDescent="0.2">
      <c r="A233" s="307" t="s">
        <v>37</v>
      </c>
      <c r="B233" s="316"/>
      <c r="C233" s="308"/>
      <c r="D233" s="316" t="s">
        <v>1438</v>
      </c>
      <c r="E233" s="316" t="s">
        <v>876</v>
      </c>
      <c r="F233" s="305" t="s">
        <v>1054</v>
      </c>
      <c r="G233" s="387" t="s">
        <v>1055</v>
      </c>
      <c r="H233" s="387" t="s">
        <v>337</v>
      </c>
      <c r="I233" s="363">
        <v>900000</v>
      </c>
      <c r="J233" s="323">
        <f>-K2260/0.0833333333333333</f>
        <v>0</v>
      </c>
      <c r="K233" s="323"/>
      <c r="L233" s="306">
        <v>44132</v>
      </c>
      <c r="M233" s="306">
        <v>44132</v>
      </c>
      <c r="N233" s="306">
        <v>44496</v>
      </c>
      <c r="O233" s="324">
        <f>YEAR(N233)</f>
        <v>2021</v>
      </c>
      <c r="P233" s="312">
        <f>MONTH(N233)</f>
        <v>10</v>
      </c>
      <c r="Q233" s="325" t="str">
        <f>IF(P233&gt;9,CONCATENATE(O233,P233),CONCATENATE(O233,"0",P233))</f>
        <v>202110</v>
      </c>
      <c r="R233" s="299">
        <v>0</v>
      </c>
      <c r="S233" s="326">
        <v>0</v>
      </c>
      <c r="T233" s="326">
        <v>0</v>
      </c>
      <c r="U233" s="383"/>
      <c r="V233" s="294"/>
      <c r="W233" s="293"/>
      <c r="X233" s="294"/>
      <c r="Y23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39"/>
      <c r="AA233" s="294"/>
      <c r="AB233" s="294"/>
      <c r="AC233" s="294"/>
      <c r="AD233" s="294"/>
      <c r="AE233" s="294"/>
      <c r="AF233" s="294"/>
      <c r="AG233" s="294"/>
      <c r="AH233" s="294"/>
      <c r="AI233" s="294"/>
      <c r="AJ233" s="294"/>
      <c r="AK233" s="294"/>
      <c r="AL233" s="294"/>
      <c r="AM233" s="294"/>
      <c r="AN233" s="294"/>
      <c r="AO233" s="294"/>
      <c r="AP233" s="294"/>
      <c r="AQ233" s="294"/>
      <c r="AR233" s="293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</row>
    <row r="234" spans="1:430" s="7" customFormat="1" ht="38.25" customHeight="1" x14ac:dyDescent="0.2">
      <c r="A234" s="307" t="s">
        <v>37</v>
      </c>
      <c r="B234" s="316"/>
      <c r="C234" s="308"/>
      <c r="D234" s="316" t="s">
        <v>1440</v>
      </c>
      <c r="E234" s="316" t="s">
        <v>876</v>
      </c>
      <c r="F234" s="305" t="s">
        <v>1054</v>
      </c>
      <c r="G234" s="387" t="s">
        <v>1055</v>
      </c>
      <c r="H234" s="387" t="s">
        <v>1061</v>
      </c>
      <c r="I234" s="363">
        <v>1000000</v>
      </c>
      <c r="J234" s="323">
        <f>-K2259/0.0833333333333333</f>
        <v>0</v>
      </c>
      <c r="K234" s="323"/>
      <c r="L234" s="306">
        <v>44132</v>
      </c>
      <c r="M234" s="306">
        <v>44132</v>
      </c>
      <c r="N234" s="306">
        <v>44496</v>
      </c>
      <c r="O234" s="324">
        <f>YEAR(N234)</f>
        <v>2021</v>
      </c>
      <c r="P234" s="312">
        <f>MONTH(N234)</f>
        <v>10</v>
      </c>
      <c r="Q234" s="325" t="str">
        <f>IF(P234&gt;9,CONCATENATE(O234,P234),CONCATENATE(O234,"0",P234))</f>
        <v>202110</v>
      </c>
      <c r="R234" s="299">
        <v>0</v>
      </c>
      <c r="S234" s="326">
        <v>0</v>
      </c>
      <c r="T234" s="326">
        <v>0</v>
      </c>
      <c r="U234" s="383"/>
      <c r="V234" s="294"/>
      <c r="W234" s="293"/>
      <c r="X234" s="294"/>
      <c r="Y23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339"/>
      <c r="AA234" s="294"/>
      <c r="AB234" s="294"/>
      <c r="AC234" s="294"/>
      <c r="AD234" s="294"/>
      <c r="AE234" s="294"/>
      <c r="AF234" s="294"/>
      <c r="AG234" s="294"/>
      <c r="AH234" s="294"/>
      <c r="AI234" s="294"/>
      <c r="AJ234" s="294"/>
      <c r="AK234" s="294"/>
      <c r="AL234" s="294"/>
      <c r="AM234" s="294"/>
      <c r="AN234" s="294"/>
      <c r="AO234" s="294"/>
      <c r="AP234" s="294"/>
      <c r="AQ234" s="294"/>
      <c r="AR234" s="293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</row>
    <row r="235" spans="1:430" s="7" customFormat="1" ht="38.25" customHeight="1" x14ac:dyDescent="0.2">
      <c r="A235" s="307" t="s">
        <v>37</v>
      </c>
      <c r="B235" s="316"/>
      <c r="C235" s="308"/>
      <c r="D235" s="316" t="s">
        <v>1439</v>
      </c>
      <c r="E235" s="316" t="s">
        <v>876</v>
      </c>
      <c r="F235" s="305" t="s">
        <v>1054</v>
      </c>
      <c r="G235" s="387" t="s">
        <v>1055</v>
      </c>
      <c r="H235" s="387" t="s">
        <v>1445</v>
      </c>
      <c r="I235" s="363">
        <v>1300000</v>
      </c>
      <c r="J235" s="323">
        <f>-K2262/0.0833333333333333</f>
        <v>0</v>
      </c>
      <c r="K235" s="323"/>
      <c r="L235" s="306">
        <v>44132</v>
      </c>
      <c r="M235" s="306">
        <v>44132</v>
      </c>
      <c r="N235" s="306">
        <v>44496</v>
      </c>
      <c r="O235" s="324">
        <f>YEAR(N235)</f>
        <v>2021</v>
      </c>
      <c r="P235" s="312">
        <f>MONTH(N235)</f>
        <v>10</v>
      </c>
      <c r="Q235" s="325" t="str">
        <f>IF(P235&gt;9,CONCATENATE(O235,P235),CONCATENATE(O235,"0",P235))</f>
        <v>202110</v>
      </c>
      <c r="R235" s="299">
        <v>0</v>
      </c>
      <c r="S235" s="326">
        <v>0</v>
      </c>
      <c r="T235" s="326">
        <v>0</v>
      </c>
      <c r="U235" s="383"/>
      <c r="V235" s="294"/>
      <c r="W235" s="293"/>
      <c r="X235" s="294"/>
      <c r="Y23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39"/>
      <c r="AA235" s="294"/>
      <c r="AB235" s="294"/>
      <c r="AC235" s="294"/>
      <c r="AD235" s="294"/>
      <c r="AE235" s="294"/>
      <c r="AF235" s="294"/>
      <c r="AG235" s="294"/>
      <c r="AH235" s="294"/>
      <c r="AI235" s="294"/>
      <c r="AJ235" s="294"/>
      <c r="AK235" s="294"/>
      <c r="AL235" s="294"/>
      <c r="AM235" s="294"/>
      <c r="AN235" s="294"/>
      <c r="AO235" s="294"/>
      <c r="AP235" s="294"/>
      <c r="AQ235" s="294"/>
      <c r="AR235" s="293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</row>
    <row r="236" spans="1:430" s="236" customFormat="1" ht="38.25" customHeight="1" x14ac:dyDescent="0.2">
      <c r="A236" s="302" t="s">
        <v>37</v>
      </c>
      <c r="B236" s="307" t="s">
        <v>220</v>
      </c>
      <c r="C236" s="328" t="s">
        <v>225</v>
      </c>
      <c r="D236" s="302" t="s">
        <v>273</v>
      </c>
      <c r="E236" s="302" t="s">
        <v>85</v>
      </c>
      <c r="F236" s="262" t="s">
        <v>19</v>
      </c>
      <c r="G236" s="385" t="s">
        <v>274</v>
      </c>
      <c r="H236" s="385" t="s">
        <v>68</v>
      </c>
      <c r="I236" s="362">
        <v>33062637</v>
      </c>
      <c r="J236" s="264">
        <f>-K2114/0.0833333333333333</f>
        <v>0</v>
      </c>
      <c r="K236" s="264"/>
      <c r="L236" s="306">
        <v>44377</v>
      </c>
      <c r="M236" s="265">
        <v>43838</v>
      </c>
      <c r="N236" s="265">
        <v>44530</v>
      </c>
      <c r="O236" s="284">
        <f>YEAR(N236)</f>
        <v>2021</v>
      </c>
      <c r="P236" s="283">
        <f>MONTH(N236)</f>
        <v>11</v>
      </c>
      <c r="Q236" s="280" t="str">
        <f>IF(P236&gt;9,CONCATENATE(O236,P236),CONCATENATE(O236,"0",P236))</f>
        <v>202111</v>
      </c>
      <c r="R236" s="299" t="s">
        <v>554</v>
      </c>
      <c r="S236" s="267">
        <v>0</v>
      </c>
      <c r="T236" s="267">
        <v>0</v>
      </c>
      <c r="U236" s="385"/>
      <c r="V236" s="303"/>
      <c r="W236" s="301"/>
      <c r="X236" s="303"/>
      <c r="Y23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339"/>
      <c r="AA236" s="294"/>
      <c r="AB236" s="294"/>
      <c r="AC236" s="294"/>
      <c r="AD236" s="294"/>
      <c r="AE236" s="294"/>
      <c r="AF236" s="294"/>
      <c r="AG236" s="294"/>
      <c r="AH236" s="294"/>
      <c r="AI236" s="294"/>
      <c r="AJ236" s="294"/>
      <c r="AK236" s="294"/>
      <c r="AL236" s="294"/>
      <c r="AM236" s="294"/>
      <c r="AN236" s="294"/>
      <c r="AO236" s="294"/>
      <c r="AP236" s="294"/>
      <c r="AQ236" s="294"/>
      <c r="AR236" s="294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</row>
    <row r="237" spans="1:430" s="238" customFormat="1" ht="38.25" customHeight="1" x14ac:dyDescent="0.2">
      <c r="A237" s="316" t="s">
        <v>37</v>
      </c>
      <c r="B237" s="316" t="s">
        <v>224</v>
      </c>
      <c r="C237" s="308" t="s">
        <v>225</v>
      </c>
      <c r="D237" s="316" t="s">
        <v>474</v>
      </c>
      <c r="E237" s="316" t="s">
        <v>75</v>
      </c>
      <c r="F237" s="300" t="s">
        <v>288</v>
      </c>
      <c r="G237" s="383" t="s">
        <v>289</v>
      </c>
      <c r="H237" s="393" t="s">
        <v>290</v>
      </c>
      <c r="I237" s="359">
        <v>1120808</v>
      </c>
      <c r="J237" s="309">
        <f>-K2071/0.0833333333333333</f>
        <v>0</v>
      </c>
      <c r="K237" s="309"/>
      <c r="L237" s="310">
        <v>44230</v>
      </c>
      <c r="M237" s="310">
        <v>44217</v>
      </c>
      <c r="N237" s="311">
        <v>44581</v>
      </c>
      <c r="O237" s="312">
        <f>YEAR(N237)</f>
        <v>2022</v>
      </c>
      <c r="P237" s="312">
        <f>MONTH(N237)</f>
        <v>1</v>
      </c>
      <c r="Q237" s="313" t="str">
        <f>IF(P237&gt;9,CONCATENATE(O237,P237),CONCATENATE(O237,"0",P237))</f>
        <v>202201</v>
      </c>
      <c r="R237" s="299" t="s">
        <v>109</v>
      </c>
      <c r="S237" s="314">
        <v>0</v>
      </c>
      <c r="T237" s="314">
        <v>0</v>
      </c>
      <c r="U237" s="387"/>
      <c r="V237" s="294"/>
      <c r="W237" s="293"/>
      <c r="X237" s="339"/>
      <c r="Y23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39"/>
      <c r="AA237" s="293"/>
      <c r="AB237" s="293"/>
      <c r="AC237" s="293"/>
      <c r="AD237" s="293"/>
      <c r="AE237" s="293"/>
      <c r="AF237" s="293"/>
      <c r="AG237" s="293"/>
      <c r="AH237" s="293"/>
      <c r="AI237" s="293"/>
      <c r="AJ237" s="293"/>
      <c r="AK237" s="293"/>
      <c r="AL237" s="293"/>
      <c r="AM237" s="293"/>
      <c r="AN237" s="293"/>
      <c r="AO237" s="293"/>
      <c r="AP237" s="293"/>
      <c r="AQ237" s="293"/>
      <c r="AR237" s="294"/>
      <c r="AS237" s="232"/>
      <c r="AT237" s="232"/>
      <c r="AU237" s="232"/>
      <c r="AV237" s="232"/>
      <c r="AW237" s="232"/>
      <c r="AX237" s="232"/>
      <c r="AY237" s="232"/>
      <c r="AZ237" s="232"/>
      <c r="BA237" s="232"/>
      <c r="BB237" s="232"/>
      <c r="BC237" s="232"/>
      <c r="BD237" s="232"/>
      <c r="BE237" s="232"/>
      <c r="BF237" s="232"/>
      <c r="BG237" s="232"/>
      <c r="BH237" s="232"/>
      <c r="BI237" s="232"/>
      <c r="BJ237" s="232"/>
      <c r="BK237" s="232"/>
      <c r="BL237" s="232"/>
      <c r="BM237" s="232"/>
      <c r="BN237" s="232"/>
      <c r="BO237" s="232"/>
      <c r="BP237" s="232"/>
      <c r="BQ237" s="232"/>
      <c r="BR237" s="232"/>
      <c r="BS237" s="232"/>
      <c r="BT237" s="232"/>
      <c r="BU237" s="232"/>
      <c r="BV237" s="232"/>
      <c r="BW237" s="232"/>
      <c r="BX237" s="232"/>
      <c r="BY237" s="232"/>
      <c r="BZ237" s="232"/>
      <c r="CA237" s="232"/>
      <c r="CB237" s="232"/>
      <c r="CC237" s="232"/>
      <c r="CD237" s="232"/>
      <c r="CE237" s="232"/>
      <c r="CF237" s="232"/>
      <c r="CG237" s="232"/>
      <c r="CH237" s="232"/>
      <c r="CI237" s="232"/>
      <c r="CJ237" s="232"/>
      <c r="CK237" s="232"/>
      <c r="CL237" s="232"/>
      <c r="CM237" s="232"/>
      <c r="CN237" s="232"/>
      <c r="CO237" s="232"/>
      <c r="CP237" s="232"/>
      <c r="CQ237" s="232"/>
      <c r="CR237" s="232"/>
      <c r="CS237" s="232"/>
      <c r="CT237" s="232"/>
      <c r="CU237" s="232"/>
      <c r="CV237" s="232"/>
      <c r="CW237" s="234"/>
      <c r="CX237" s="234"/>
      <c r="CY237" s="234"/>
      <c r="CZ237" s="234"/>
      <c r="DA237" s="234"/>
      <c r="DB237" s="234"/>
      <c r="DC237" s="234"/>
      <c r="DD237" s="234"/>
      <c r="DE237" s="234"/>
      <c r="DF237" s="234"/>
      <c r="DG237" s="234"/>
      <c r="DH237" s="234"/>
      <c r="DI237" s="234"/>
      <c r="DJ237" s="234"/>
      <c r="DK237" s="234"/>
      <c r="DL237" s="234"/>
      <c r="DM237" s="234"/>
      <c r="DN237" s="234"/>
      <c r="DO237" s="234"/>
      <c r="DP237" s="234"/>
      <c r="DQ237" s="234"/>
      <c r="DR237" s="234"/>
      <c r="DS237" s="234"/>
      <c r="DT237" s="234"/>
      <c r="DU237" s="234"/>
      <c r="DV237" s="234"/>
      <c r="DW237" s="234"/>
      <c r="DX237" s="234"/>
      <c r="DY237" s="234"/>
      <c r="DZ237" s="234"/>
      <c r="EA237" s="234"/>
      <c r="EB237" s="234"/>
      <c r="EC237" s="234"/>
      <c r="ED237" s="234"/>
      <c r="EE237" s="234"/>
      <c r="EF237" s="234"/>
      <c r="EG237" s="234"/>
      <c r="EH237" s="234"/>
      <c r="EI237" s="234"/>
      <c r="EJ237" s="234"/>
      <c r="EK237" s="234"/>
      <c r="EL237" s="234"/>
      <c r="EM237" s="234"/>
      <c r="EN237" s="234"/>
      <c r="EO237" s="234"/>
      <c r="EP237" s="234"/>
      <c r="EQ237" s="234"/>
      <c r="ER237" s="234"/>
      <c r="ES237" s="234"/>
      <c r="ET237" s="234"/>
      <c r="EU237" s="234"/>
      <c r="EV237" s="234"/>
      <c r="EW237" s="234"/>
      <c r="EX237" s="234"/>
      <c r="EY237" s="234"/>
      <c r="EZ237" s="234"/>
      <c r="FA237" s="234"/>
      <c r="FB237" s="234"/>
      <c r="FC237" s="234"/>
      <c r="FD237" s="234"/>
      <c r="FE237" s="234"/>
      <c r="FF237" s="234"/>
      <c r="FG237" s="234"/>
      <c r="FH237" s="234"/>
      <c r="FI237" s="234"/>
      <c r="FJ237" s="234"/>
      <c r="FK237" s="234"/>
      <c r="FL237" s="234"/>
      <c r="FM237" s="234"/>
      <c r="FN237" s="234"/>
      <c r="FO237" s="234"/>
      <c r="FP237" s="234"/>
      <c r="FQ237" s="234"/>
      <c r="FR237" s="234"/>
      <c r="FS237" s="234"/>
      <c r="FT237" s="234"/>
      <c r="FU237" s="234"/>
      <c r="FV237" s="234"/>
      <c r="FW237" s="234"/>
      <c r="FX237" s="234"/>
      <c r="FY237" s="234"/>
      <c r="FZ237" s="234"/>
      <c r="GA237" s="234"/>
      <c r="GB237" s="234"/>
      <c r="GC237" s="234"/>
      <c r="GD237" s="234"/>
      <c r="GE237" s="234"/>
      <c r="GF237" s="234"/>
      <c r="GG237" s="234"/>
      <c r="GH237" s="234"/>
      <c r="GI237" s="234"/>
      <c r="GJ237" s="234"/>
      <c r="GK237" s="234"/>
      <c r="GL237" s="234"/>
      <c r="GM237" s="234"/>
      <c r="GN237" s="234"/>
      <c r="GO237" s="234"/>
      <c r="GP237" s="234"/>
      <c r="GQ237" s="234"/>
      <c r="GR237" s="234"/>
      <c r="GS237" s="234"/>
      <c r="GT237" s="234"/>
      <c r="GU237" s="234"/>
      <c r="GV237" s="234"/>
      <c r="GW237" s="234"/>
      <c r="GX237" s="234"/>
      <c r="GY237" s="234"/>
      <c r="GZ237" s="234"/>
      <c r="HA237" s="234"/>
      <c r="HB237" s="234"/>
      <c r="HC237" s="234"/>
      <c r="HD237" s="234"/>
      <c r="HE237" s="234"/>
      <c r="HF237" s="234"/>
      <c r="HG237" s="234"/>
      <c r="HH237" s="234"/>
      <c r="HI237" s="234"/>
      <c r="HJ237" s="234"/>
      <c r="HK237" s="234"/>
      <c r="HL237" s="234"/>
      <c r="HM237" s="234"/>
      <c r="HN237" s="234"/>
      <c r="HO237" s="234"/>
      <c r="HP237" s="234"/>
      <c r="HQ237" s="234"/>
      <c r="HR237" s="234"/>
      <c r="HS237" s="234"/>
      <c r="HT237" s="234"/>
      <c r="HU237" s="234"/>
      <c r="HV237" s="234"/>
      <c r="HW237" s="234"/>
      <c r="HX237" s="234"/>
      <c r="HY237" s="234"/>
      <c r="HZ237" s="234"/>
      <c r="IA237" s="234"/>
      <c r="IB237" s="234"/>
      <c r="IC237" s="234"/>
      <c r="ID237" s="234"/>
      <c r="IE237" s="234"/>
      <c r="IF237" s="234"/>
      <c r="IG237" s="234"/>
      <c r="IH237" s="234"/>
      <c r="II237" s="234"/>
      <c r="IJ237" s="234"/>
      <c r="IK237" s="234"/>
      <c r="IL237" s="234"/>
      <c r="IM237" s="234"/>
      <c r="IN237" s="234"/>
      <c r="IO237" s="234"/>
      <c r="IP237" s="234"/>
      <c r="IQ237" s="234"/>
      <c r="IR237" s="234"/>
      <c r="IS237" s="234"/>
      <c r="IT237" s="234"/>
      <c r="IU237" s="234"/>
      <c r="IV237" s="234"/>
      <c r="IW237" s="234"/>
      <c r="IX237" s="234"/>
      <c r="IY237" s="234"/>
      <c r="IZ237" s="234"/>
      <c r="JA237" s="234"/>
      <c r="JB237" s="234"/>
      <c r="JC237" s="234"/>
      <c r="JD237" s="234"/>
      <c r="JE237" s="234"/>
      <c r="JF237" s="234"/>
      <c r="JG237" s="234"/>
      <c r="JH237" s="234"/>
      <c r="JI237" s="234"/>
      <c r="JJ237" s="234"/>
      <c r="JK237" s="234"/>
      <c r="JL237" s="234"/>
      <c r="JM237" s="234"/>
      <c r="JN237" s="234"/>
      <c r="JO237" s="234"/>
      <c r="JP237" s="234"/>
      <c r="JQ237" s="234"/>
      <c r="JR237" s="234"/>
      <c r="JS237" s="234"/>
      <c r="JT237" s="234"/>
      <c r="JU237" s="234"/>
      <c r="JV237" s="234"/>
      <c r="JW237" s="234"/>
      <c r="JX237" s="234"/>
      <c r="JY237" s="234"/>
      <c r="JZ237" s="234"/>
      <c r="KA237" s="234"/>
      <c r="KB237" s="234"/>
      <c r="KC237" s="234"/>
      <c r="KD237" s="234"/>
      <c r="KE237" s="234"/>
      <c r="KF237" s="234"/>
      <c r="KG237" s="234"/>
      <c r="KH237" s="234"/>
      <c r="KI237" s="234"/>
      <c r="KJ237" s="234"/>
      <c r="KK237" s="234"/>
      <c r="KL237" s="234"/>
      <c r="KM237" s="234"/>
      <c r="KN237" s="234"/>
      <c r="KO237" s="234"/>
      <c r="KP237" s="234"/>
      <c r="KQ237" s="234"/>
      <c r="KR237" s="234"/>
      <c r="KS237" s="234"/>
      <c r="KT237" s="234"/>
      <c r="KU237" s="234"/>
      <c r="KV237" s="234"/>
      <c r="KW237" s="234"/>
      <c r="KX237" s="234"/>
      <c r="KY237" s="234"/>
      <c r="KZ237" s="234"/>
      <c r="LA237" s="234"/>
      <c r="LB237" s="234"/>
      <c r="LC237" s="234"/>
      <c r="LD237" s="234"/>
      <c r="LE237" s="234"/>
      <c r="LF237" s="234"/>
      <c r="LG237" s="234"/>
      <c r="LH237" s="234"/>
      <c r="LI237" s="234"/>
      <c r="LJ237" s="234"/>
      <c r="LK237" s="234"/>
      <c r="LL237" s="234"/>
      <c r="LM237" s="234"/>
      <c r="LN237" s="234"/>
      <c r="LO237" s="234"/>
      <c r="LP237" s="234"/>
      <c r="LQ237" s="234"/>
      <c r="LR237" s="234"/>
      <c r="LS237" s="234"/>
      <c r="LT237" s="234"/>
      <c r="LU237" s="234"/>
      <c r="LV237" s="234"/>
      <c r="LW237" s="234"/>
      <c r="LX237" s="234"/>
      <c r="LY237" s="234"/>
      <c r="LZ237" s="234"/>
      <c r="MA237" s="234"/>
      <c r="MB237" s="234"/>
      <c r="MC237" s="234"/>
      <c r="MD237" s="234"/>
      <c r="ME237" s="234"/>
      <c r="MF237" s="234"/>
      <c r="MG237" s="234"/>
      <c r="MH237" s="234"/>
      <c r="MI237" s="234"/>
      <c r="MJ237" s="234"/>
      <c r="MK237" s="234"/>
      <c r="ML237" s="234"/>
      <c r="MM237" s="234"/>
      <c r="MN237" s="234"/>
      <c r="MO237" s="234"/>
      <c r="MP237" s="234"/>
      <c r="MQ237" s="234"/>
      <c r="MR237" s="234"/>
      <c r="MS237" s="234"/>
      <c r="MT237" s="234"/>
      <c r="MU237" s="234"/>
      <c r="MV237" s="234"/>
      <c r="MW237" s="234"/>
      <c r="MX237" s="234"/>
      <c r="MY237" s="234"/>
      <c r="MZ237" s="234"/>
      <c r="NA237" s="234"/>
      <c r="NB237" s="234"/>
      <c r="NC237" s="234"/>
      <c r="ND237" s="234"/>
      <c r="NE237" s="234"/>
      <c r="NF237" s="234"/>
      <c r="NG237" s="234"/>
      <c r="NH237" s="234"/>
      <c r="NI237" s="234"/>
      <c r="NJ237" s="234"/>
      <c r="NK237" s="234"/>
      <c r="NL237" s="234"/>
      <c r="NM237" s="234"/>
      <c r="NN237" s="234"/>
      <c r="NO237" s="234"/>
      <c r="NP237" s="234"/>
      <c r="NQ237" s="234"/>
      <c r="NR237" s="234"/>
      <c r="NS237" s="234"/>
      <c r="NT237" s="234"/>
      <c r="NU237" s="234"/>
      <c r="NV237" s="234"/>
      <c r="NW237" s="234"/>
      <c r="NX237" s="234"/>
      <c r="NY237" s="234"/>
      <c r="NZ237" s="234"/>
      <c r="OA237" s="234"/>
      <c r="OB237" s="234"/>
      <c r="OC237" s="234"/>
      <c r="OD237" s="234"/>
      <c r="OE237" s="234"/>
      <c r="OF237" s="234"/>
      <c r="OG237" s="234"/>
      <c r="OH237" s="234"/>
      <c r="OI237" s="234"/>
      <c r="OJ237" s="234"/>
      <c r="OK237" s="234"/>
      <c r="OL237" s="234"/>
      <c r="OM237" s="234"/>
      <c r="ON237" s="234"/>
      <c r="OO237" s="234"/>
      <c r="OP237" s="234"/>
      <c r="OQ237" s="234"/>
      <c r="OR237" s="234"/>
      <c r="OS237" s="234"/>
      <c r="OT237" s="234"/>
      <c r="OU237" s="234"/>
      <c r="OV237" s="234"/>
      <c r="OW237" s="234"/>
      <c r="OX237" s="234"/>
      <c r="OY237" s="234"/>
      <c r="OZ237" s="234"/>
      <c r="PA237" s="234"/>
      <c r="PB237" s="234"/>
      <c r="PC237" s="234"/>
      <c r="PD237" s="234"/>
      <c r="PE237" s="234"/>
      <c r="PF237" s="234"/>
      <c r="PG237" s="234"/>
      <c r="PH237" s="234"/>
      <c r="PI237" s="234"/>
      <c r="PJ237" s="234"/>
      <c r="PK237" s="234"/>
      <c r="PL237" s="234"/>
      <c r="PM237" s="234"/>
      <c r="PN237" s="234"/>
    </row>
    <row r="238" spans="1:430" s="238" customFormat="1" ht="38.25" customHeight="1" x14ac:dyDescent="0.2">
      <c r="A238" s="307" t="s">
        <v>37</v>
      </c>
      <c r="B238" s="307" t="s">
        <v>220</v>
      </c>
      <c r="C238" s="328" t="s">
        <v>225</v>
      </c>
      <c r="D238" s="316" t="s">
        <v>597</v>
      </c>
      <c r="E238" s="307" t="s">
        <v>73</v>
      </c>
      <c r="F238" s="268" t="s">
        <v>23</v>
      </c>
      <c r="G238" s="384" t="s">
        <v>343</v>
      </c>
      <c r="H238" s="384" t="s">
        <v>45</v>
      </c>
      <c r="I238" s="361">
        <v>35117085.530000001</v>
      </c>
      <c r="J238" s="269">
        <f>-K2748/0.0833333333333333</f>
        <v>0</v>
      </c>
      <c r="K238" s="269"/>
      <c r="L238" s="270">
        <v>44258</v>
      </c>
      <c r="M238" s="270">
        <v>44229</v>
      </c>
      <c r="N238" s="271">
        <v>44593</v>
      </c>
      <c r="O238" s="283">
        <f>YEAR(N238)</f>
        <v>2022</v>
      </c>
      <c r="P238" s="283">
        <f>MONTH(N238)</f>
        <v>2</v>
      </c>
      <c r="Q238" s="277" t="str">
        <f>IF(P238&gt;9,CONCATENATE(O238,P238),CONCATENATE(O238,"0",P238))</f>
        <v>202202</v>
      </c>
      <c r="R238" s="299" t="s">
        <v>558</v>
      </c>
      <c r="S238" s="272">
        <v>0</v>
      </c>
      <c r="T238" s="272">
        <v>0</v>
      </c>
      <c r="U238" s="384"/>
      <c r="V238" s="303"/>
      <c r="W238" s="301"/>
      <c r="X238" s="303"/>
      <c r="Y23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339"/>
      <c r="AA238" s="294"/>
      <c r="AB238" s="294"/>
      <c r="AC238" s="294"/>
      <c r="AD238" s="294"/>
      <c r="AE238" s="294"/>
      <c r="AF238" s="294"/>
      <c r="AG238" s="294"/>
      <c r="AH238" s="294"/>
      <c r="AI238" s="294"/>
      <c r="AJ238" s="294"/>
      <c r="AK238" s="294"/>
      <c r="AL238" s="294"/>
      <c r="AM238" s="294"/>
      <c r="AN238" s="294"/>
      <c r="AO238" s="294"/>
      <c r="AP238" s="294"/>
      <c r="AQ238" s="294"/>
      <c r="AR238" s="293"/>
      <c r="AS238" s="232"/>
      <c r="AT238" s="232"/>
      <c r="AU238" s="232"/>
      <c r="AV238" s="232"/>
      <c r="AW238" s="232"/>
      <c r="AX238" s="232"/>
      <c r="AY238" s="232"/>
      <c r="AZ238" s="232"/>
      <c r="BA238" s="232"/>
      <c r="BB238" s="232"/>
      <c r="BC238" s="232"/>
      <c r="BD238" s="232"/>
      <c r="BE238" s="232"/>
      <c r="BF238" s="232"/>
      <c r="BG238" s="232"/>
      <c r="BH238" s="232"/>
      <c r="BI238" s="232"/>
      <c r="BJ238" s="232"/>
      <c r="BK238" s="232"/>
      <c r="BL238" s="232"/>
      <c r="BM238" s="232"/>
      <c r="BN238" s="232"/>
      <c r="BO238" s="232"/>
      <c r="BP238" s="232"/>
      <c r="BQ238" s="232"/>
      <c r="BR238" s="232"/>
      <c r="BS238" s="232"/>
      <c r="BT238" s="232"/>
      <c r="BU238" s="232"/>
      <c r="BV238" s="232"/>
      <c r="BW238" s="232"/>
      <c r="BX238" s="232"/>
      <c r="BY238" s="232"/>
      <c r="BZ238" s="232"/>
      <c r="CA238" s="232"/>
      <c r="CB238" s="232"/>
      <c r="CC238" s="232"/>
      <c r="CD238" s="232"/>
      <c r="CE238" s="232"/>
      <c r="CF238" s="232"/>
      <c r="CG238" s="232"/>
      <c r="CH238" s="232"/>
      <c r="CI238" s="232"/>
      <c r="CJ238" s="232"/>
      <c r="CK238" s="232"/>
      <c r="CL238" s="232"/>
      <c r="CM238" s="232"/>
      <c r="CN238" s="232"/>
      <c r="CO238" s="232"/>
      <c r="CP238" s="232"/>
      <c r="CQ238" s="232"/>
      <c r="CR238" s="232"/>
      <c r="CS238" s="232"/>
      <c r="CT238" s="232"/>
      <c r="CU238" s="232"/>
      <c r="CV238" s="232"/>
      <c r="CW238" s="234"/>
      <c r="CX238" s="234"/>
      <c r="CY238" s="234"/>
      <c r="CZ238" s="234"/>
      <c r="DA238" s="234"/>
      <c r="DB238" s="234"/>
      <c r="DC238" s="234"/>
      <c r="DD238" s="234"/>
      <c r="DE238" s="234"/>
      <c r="DF238" s="234"/>
      <c r="DG238" s="234"/>
      <c r="DH238" s="234"/>
      <c r="DI238" s="234"/>
      <c r="DJ238" s="234"/>
      <c r="DK238" s="234"/>
      <c r="DL238" s="234"/>
      <c r="DM238" s="234"/>
      <c r="DN238" s="234"/>
      <c r="DO238" s="234"/>
      <c r="DP238" s="234"/>
      <c r="DQ238" s="234"/>
      <c r="DR238" s="234"/>
      <c r="DS238" s="234"/>
      <c r="DT238" s="234"/>
      <c r="DU238" s="234"/>
      <c r="DV238" s="234"/>
      <c r="DW238" s="234"/>
      <c r="DX238" s="234"/>
      <c r="DY238" s="234"/>
      <c r="DZ238" s="234"/>
      <c r="EA238" s="234"/>
      <c r="EB238" s="234"/>
      <c r="EC238" s="234"/>
      <c r="ED238" s="234"/>
      <c r="EE238" s="234"/>
      <c r="EF238" s="234"/>
      <c r="EG238" s="234"/>
      <c r="EH238" s="234"/>
      <c r="EI238" s="234"/>
      <c r="EJ238" s="234"/>
      <c r="EK238" s="234"/>
      <c r="EL238" s="234"/>
      <c r="EM238" s="234"/>
      <c r="EN238" s="234"/>
      <c r="EO238" s="234"/>
      <c r="EP238" s="234"/>
      <c r="EQ238" s="234"/>
      <c r="ER238" s="234"/>
      <c r="ES238" s="234"/>
      <c r="ET238" s="234"/>
      <c r="EU238" s="234"/>
      <c r="EV238" s="234"/>
      <c r="EW238" s="234"/>
      <c r="EX238" s="234"/>
      <c r="EY238" s="234"/>
      <c r="EZ238" s="234"/>
      <c r="FA238" s="234"/>
      <c r="FB238" s="234"/>
      <c r="FC238" s="234"/>
      <c r="FD238" s="234"/>
      <c r="FE238" s="234"/>
      <c r="FF238" s="234"/>
      <c r="FG238" s="234"/>
      <c r="FH238" s="234"/>
      <c r="FI238" s="234"/>
      <c r="FJ238" s="234"/>
      <c r="FK238" s="234"/>
      <c r="FL238" s="234"/>
      <c r="FM238" s="234"/>
      <c r="FN238" s="234"/>
      <c r="FO238" s="234"/>
      <c r="FP238" s="234"/>
      <c r="FQ238" s="234"/>
      <c r="FR238" s="234"/>
      <c r="FS238" s="234"/>
      <c r="FT238" s="234"/>
      <c r="FU238" s="234"/>
      <c r="FV238" s="234"/>
      <c r="FW238" s="234"/>
      <c r="FX238" s="234"/>
      <c r="FY238" s="234"/>
      <c r="FZ238" s="234"/>
      <c r="GA238" s="234"/>
      <c r="GB238" s="234"/>
      <c r="GC238" s="234"/>
      <c r="GD238" s="234"/>
      <c r="GE238" s="234"/>
      <c r="GF238" s="234"/>
      <c r="GG238" s="234"/>
      <c r="GH238" s="234"/>
      <c r="GI238" s="234"/>
      <c r="GJ238" s="234"/>
      <c r="GK238" s="234"/>
      <c r="GL238" s="234"/>
      <c r="GM238" s="234"/>
      <c r="GN238" s="234"/>
      <c r="GO238" s="234"/>
      <c r="GP238" s="234"/>
      <c r="GQ238" s="234"/>
      <c r="GR238" s="234"/>
      <c r="GS238" s="234"/>
      <c r="GT238" s="234"/>
      <c r="GU238" s="234"/>
      <c r="GV238" s="234"/>
      <c r="GW238" s="234"/>
      <c r="GX238" s="234"/>
      <c r="GY238" s="234"/>
      <c r="GZ238" s="234"/>
      <c r="HA238" s="234"/>
      <c r="HB238" s="234"/>
      <c r="HC238" s="234"/>
      <c r="HD238" s="234"/>
      <c r="HE238" s="234"/>
      <c r="HF238" s="234"/>
      <c r="HG238" s="234"/>
      <c r="HH238" s="234"/>
      <c r="HI238" s="234"/>
      <c r="HJ238" s="234"/>
      <c r="HK238" s="234"/>
      <c r="HL238" s="234"/>
      <c r="HM238" s="234"/>
      <c r="HN238" s="234"/>
      <c r="HO238" s="234"/>
      <c r="HP238" s="234"/>
      <c r="HQ238" s="234"/>
      <c r="HR238" s="234"/>
      <c r="HS238" s="234"/>
      <c r="HT238" s="234"/>
      <c r="HU238" s="234"/>
      <c r="HV238" s="234"/>
      <c r="HW238" s="234"/>
      <c r="HX238" s="234"/>
      <c r="HY238" s="234"/>
      <c r="HZ238" s="234"/>
      <c r="IA238" s="234"/>
      <c r="IB238" s="234"/>
      <c r="IC238" s="234"/>
      <c r="ID238" s="234"/>
      <c r="IE238" s="234"/>
      <c r="IF238" s="234"/>
      <c r="IG238" s="234"/>
      <c r="IH238" s="234"/>
      <c r="II238" s="234"/>
      <c r="IJ238" s="234"/>
      <c r="IK238" s="234"/>
      <c r="IL238" s="234"/>
      <c r="IM238" s="234"/>
      <c r="IN238" s="234"/>
      <c r="IO238" s="234"/>
      <c r="IP238" s="234"/>
      <c r="IQ238" s="234"/>
      <c r="IR238" s="234"/>
      <c r="IS238" s="234"/>
      <c r="IT238" s="234"/>
      <c r="IU238" s="234"/>
      <c r="IV238" s="234"/>
      <c r="IW238" s="234"/>
      <c r="IX238" s="234"/>
      <c r="IY238" s="234"/>
      <c r="IZ238" s="234"/>
      <c r="JA238" s="234"/>
      <c r="JB238" s="234"/>
      <c r="JC238" s="234"/>
      <c r="JD238" s="234"/>
      <c r="JE238" s="234"/>
      <c r="JF238" s="234"/>
      <c r="JG238" s="234"/>
      <c r="JH238" s="234"/>
      <c r="JI238" s="234"/>
      <c r="JJ238" s="234"/>
      <c r="JK238" s="234"/>
      <c r="JL238" s="234"/>
      <c r="JM238" s="234"/>
      <c r="JN238" s="234"/>
      <c r="JO238" s="234"/>
      <c r="JP238" s="234"/>
      <c r="JQ238" s="234"/>
      <c r="JR238" s="234"/>
      <c r="JS238" s="234"/>
      <c r="JT238" s="234"/>
      <c r="JU238" s="234"/>
      <c r="JV238" s="234"/>
      <c r="JW238" s="234"/>
      <c r="JX238" s="234"/>
      <c r="JY238" s="234"/>
      <c r="JZ238" s="234"/>
      <c r="KA238" s="234"/>
      <c r="KB238" s="234"/>
      <c r="KC238" s="234"/>
      <c r="KD238" s="234"/>
      <c r="KE238" s="234"/>
      <c r="KF238" s="234"/>
      <c r="KG238" s="234"/>
      <c r="KH238" s="234"/>
      <c r="KI238" s="234"/>
      <c r="KJ238" s="234"/>
      <c r="KK238" s="234"/>
      <c r="KL238" s="234"/>
      <c r="KM238" s="234"/>
      <c r="KN238" s="234"/>
      <c r="KO238" s="234"/>
      <c r="KP238" s="234"/>
      <c r="KQ238" s="234"/>
      <c r="KR238" s="234"/>
      <c r="KS238" s="234"/>
      <c r="KT238" s="234"/>
      <c r="KU238" s="234"/>
      <c r="KV238" s="234"/>
      <c r="KW238" s="234"/>
      <c r="KX238" s="234"/>
      <c r="KY238" s="234"/>
      <c r="KZ238" s="234"/>
      <c r="LA238" s="234"/>
      <c r="LB238" s="234"/>
      <c r="LC238" s="234"/>
      <c r="LD238" s="234"/>
      <c r="LE238" s="234"/>
      <c r="LF238" s="234"/>
      <c r="LG238" s="234"/>
      <c r="LH238" s="234"/>
      <c r="LI238" s="234"/>
      <c r="LJ238" s="234"/>
      <c r="LK238" s="234"/>
      <c r="LL238" s="234"/>
      <c r="LM238" s="234"/>
      <c r="LN238" s="234"/>
      <c r="LO238" s="234"/>
      <c r="LP238" s="234"/>
      <c r="LQ238" s="234"/>
      <c r="LR238" s="234"/>
      <c r="LS238" s="234"/>
      <c r="LT238" s="234"/>
      <c r="LU238" s="234"/>
      <c r="LV238" s="234"/>
      <c r="LW238" s="234"/>
      <c r="LX238" s="234"/>
      <c r="LY238" s="234"/>
      <c r="LZ238" s="234"/>
      <c r="MA238" s="234"/>
      <c r="MB238" s="234"/>
      <c r="MC238" s="234"/>
      <c r="MD238" s="234"/>
      <c r="ME238" s="234"/>
      <c r="MF238" s="234"/>
      <c r="MG238" s="234"/>
      <c r="MH238" s="234"/>
      <c r="MI238" s="234"/>
      <c r="MJ238" s="234"/>
      <c r="MK238" s="234"/>
      <c r="ML238" s="234"/>
      <c r="MM238" s="234"/>
      <c r="MN238" s="234"/>
      <c r="MO238" s="234"/>
      <c r="MP238" s="234"/>
      <c r="MQ238" s="234"/>
      <c r="MR238" s="234"/>
      <c r="MS238" s="234"/>
      <c r="MT238" s="234"/>
      <c r="MU238" s="234"/>
      <c r="MV238" s="234"/>
      <c r="MW238" s="234"/>
      <c r="MX238" s="234"/>
      <c r="MY238" s="234"/>
      <c r="MZ238" s="234"/>
      <c r="NA238" s="234"/>
      <c r="NB238" s="234"/>
      <c r="NC238" s="234"/>
      <c r="ND238" s="234"/>
      <c r="NE238" s="234"/>
      <c r="NF238" s="234"/>
      <c r="NG238" s="234"/>
      <c r="NH238" s="234"/>
      <c r="NI238" s="234"/>
      <c r="NJ238" s="234"/>
      <c r="NK238" s="234"/>
      <c r="NL238" s="234"/>
      <c r="NM238" s="234"/>
      <c r="NN238" s="234"/>
      <c r="NO238" s="234"/>
      <c r="NP238" s="234"/>
      <c r="NQ238" s="234"/>
      <c r="NR238" s="234"/>
      <c r="NS238" s="234"/>
      <c r="NT238" s="234"/>
      <c r="NU238" s="234"/>
      <c r="NV238" s="234"/>
      <c r="NW238" s="234"/>
      <c r="NX238" s="234"/>
      <c r="NY238" s="234"/>
      <c r="NZ238" s="234"/>
      <c r="OA238" s="234"/>
      <c r="OB238" s="234"/>
      <c r="OC238" s="234"/>
      <c r="OD238" s="234"/>
      <c r="OE238" s="234"/>
      <c r="OF238" s="234"/>
      <c r="OG238" s="234"/>
      <c r="OH238" s="234"/>
      <c r="OI238" s="234"/>
      <c r="OJ238" s="234"/>
      <c r="OK238" s="234"/>
      <c r="OL238" s="234"/>
      <c r="OM238" s="234"/>
      <c r="ON238" s="234"/>
      <c r="OO238" s="234"/>
      <c r="OP238" s="234"/>
      <c r="OQ238" s="234"/>
      <c r="OR238" s="234"/>
      <c r="OS238" s="234"/>
      <c r="OT238" s="234"/>
      <c r="OU238" s="234"/>
      <c r="OV238" s="234"/>
      <c r="OW238" s="234"/>
      <c r="OX238" s="234"/>
      <c r="OY238" s="234"/>
      <c r="OZ238" s="234"/>
      <c r="PA238" s="234"/>
      <c r="PB238" s="234"/>
      <c r="PC238" s="234"/>
      <c r="PD238" s="234"/>
      <c r="PE238" s="234"/>
      <c r="PF238" s="234"/>
      <c r="PG238" s="234"/>
      <c r="PH238" s="234"/>
      <c r="PI238" s="234"/>
      <c r="PJ238" s="234"/>
      <c r="PK238" s="234"/>
      <c r="PL238" s="234"/>
      <c r="PM238" s="234"/>
      <c r="PN238" s="234"/>
    </row>
    <row r="239" spans="1:430" s="238" customFormat="1" ht="38.25" customHeight="1" x14ac:dyDescent="0.2">
      <c r="A239" s="316" t="s">
        <v>37</v>
      </c>
      <c r="B239" s="316"/>
      <c r="C239" s="308"/>
      <c r="D239" s="316" t="s">
        <v>1668</v>
      </c>
      <c r="E239" s="316" t="s">
        <v>1669</v>
      </c>
      <c r="F239" s="300" t="s">
        <v>19</v>
      </c>
      <c r="G239" s="383" t="s">
        <v>1670</v>
      </c>
      <c r="H239" s="383" t="s">
        <v>1671</v>
      </c>
      <c r="I239" s="359">
        <v>150000</v>
      </c>
      <c r="J239" s="309">
        <f>-K2325/0.0833333333333333</f>
        <v>0</v>
      </c>
      <c r="K239" s="309"/>
      <c r="L239" s="310">
        <v>43894</v>
      </c>
      <c r="M239" s="310">
        <v>43895</v>
      </c>
      <c r="N239" s="310">
        <v>44620</v>
      </c>
      <c r="O239" s="321">
        <f>YEAR(N239)</f>
        <v>2022</v>
      </c>
      <c r="P239" s="312">
        <f>MONTH(N239)</f>
        <v>2</v>
      </c>
      <c r="Q239" s="322" t="str">
        <f>IF(P239&gt;9,CONCATENATE(O239,P239),CONCATENATE(O239,"0",P239))</f>
        <v>202202</v>
      </c>
      <c r="R239" s="299">
        <v>0</v>
      </c>
      <c r="S239" s="314">
        <v>0.06</v>
      </c>
      <c r="T239" s="314">
        <v>0.03</v>
      </c>
      <c r="U239" s="387"/>
      <c r="V239" s="294"/>
      <c r="W239" s="293"/>
      <c r="X239" s="339"/>
      <c r="Y23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339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  <c r="AP239" s="294"/>
      <c r="AQ239" s="294"/>
      <c r="AR239" s="294"/>
      <c r="AS239" s="232"/>
      <c r="AT239" s="232"/>
      <c r="AU239" s="232"/>
      <c r="AV239" s="232"/>
      <c r="AW239" s="232"/>
      <c r="AX239" s="232"/>
      <c r="AY239" s="232"/>
      <c r="AZ239" s="232"/>
      <c r="BA239" s="232"/>
      <c r="BB239" s="232"/>
      <c r="BC239" s="232"/>
      <c r="BD239" s="232"/>
      <c r="BE239" s="232"/>
      <c r="BF239" s="232"/>
      <c r="BG239" s="232"/>
      <c r="BH239" s="232"/>
      <c r="BI239" s="232"/>
      <c r="BJ239" s="232"/>
      <c r="BK239" s="232"/>
      <c r="BL239" s="232"/>
      <c r="BM239" s="232"/>
      <c r="BN239" s="232"/>
      <c r="BO239" s="232"/>
      <c r="BP239" s="232"/>
      <c r="BQ239" s="232"/>
      <c r="BR239" s="232"/>
      <c r="BS239" s="232"/>
      <c r="BT239" s="232"/>
      <c r="BU239" s="232"/>
      <c r="BV239" s="232"/>
      <c r="BW239" s="232"/>
      <c r="BX239" s="232"/>
      <c r="BY239" s="232"/>
      <c r="BZ239" s="232"/>
      <c r="CA239" s="232"/>
      <c r="CB239" s="232"/>
      <c r="CC239" s="232"/>
      <c r="CD239" s="232"/>
      <c r="CE239" s="232"/>
      <c r="CF239" s="232"/>
      <c r="CG239" s="232"/>
      <c r="CH239" s="232"/>
      <c r="CI239" s="232"/>
      <c r="CJ239" s="232"/>
      <c r="CK239" s="232"/>
      <c r="CL239" s="232"/>
      <c r="CM239" s="232"/>
      <c r="CN239" s="232"/>
      <c r="CO239" s="232"/>
      <c r="CP239" s="232"/>
      <c r="CQ239" s="232"/>
      <c r="CR239" s="232"/>
      <c r="CS239" s="232"/>
      <c r="CT239" s="232"/>
      <c r="CU239" s="232"/>
      <c r="CV239" s="232"/>
      <c r="CW239" s="234"/>
      <c r="CX239" s="234"/>
      <c r="CY239" s="234"/>
      <c r="CZ239" s="234"/>
      <c r="DA239" s="234"/>
      <c r="DB239" s="234"/>
      <c r="DC239" s="234"/>
      <c r="DD239" s="234"/>
      <c r="DE239" s="234"/>
      <c r="DF239" s="234"/>
      <c r="DG239" s="234"/>
      <c r="DH239" s="234"/>
      <c r="DI239" s="234"/>
      <c r="DJ239" s="234"/>
      <c r="DK239" s="234"/>
      <c r="DL239" s="234"/>
      <c r="DM239" s="234"/>
      <c r="DN239" s="234"/>
      <c r="DO239" s="234"/>
      <c r="DP239" s="234"/>
      <c r="DQ239" s="234"/>
      <c r="DR239" s="234"/>
      <c r="DS239" s="234"/>
      <c r="DT239" s="234"/>
      <c r="DU239" s="234"/>
      <c r="DV239" s="234"/>
      <c r="DW239" s="234"/>
      <c r="DX239" s="234"/>
      <c r="DY239" s="234"/>
      <c r="DZ239" s="234"/>
      <c r="EA239" s="234"/>
      <c r="EB239" s="234"/>
      <c r="EC239" s="234"/>
      <c r="ED239" s="234"/>
      <c r="EE239" s="234"/>
      <c r="EF239" s="234"/>
      <c r="EG239" s="234"/>
      <c r="EH239" s="234"/>
      <c r="EI239" s="234"/>
      <c r="EJ239" s="234"/>
      <c r="EK239" s="234"/>
      <c r="EL239" s="234"/>
      <c r="EM239" s="234"/>
      <c r="EN239" s="234"/>
      <c r="EO239" s="234"/>
      <c r="EP239" s="234"/>
      <c r="EQ239" s="234"/>
      <c r="ER239" s="234"/>
      <c r="ES239" s="234"/>
      <c r="ET239" s="234"/>
      <c r="EU239" s="234"/>
      <c r="EV239" s="234"/>
      <c r="EW239" s="234"/>
      <c r="EX239" s="234"/>
      <c r="EY239" s="234"/>
      <c r="EZ239" s="234"/>
      <c r="FA239" s="234"/>
      <c r="FB239" s="234"/>
      <c r="FC239" s="234"/>
      <c r="FD239" s="234"/>
      <c r="FE239" s="234"/>
      <c r="FF239" s="234"/>
      <c r="FG239" s="234"/>
      <c r="FH239" s="234"/>
      <c r="FI239" s="234"/>
      <c r="FJ239" s="234"/>
      <c r="FK239" s="234"/>
      <c r="FL239" s="234"/>
      <c r="FM239" s="234"/>
      <c r="FN239" s="234"/>
      <c r="FO239" s="234"/>
      <c r="FP239" s="234"/>
      <c r="FQ239" s="234"/>
      <c r="FR239" s="234"/>
      <c r="FS239" s="234"/>
      <c r="FT239" s="234"/>
      <c r="FU239" s="234"/>
      <c r="FV239" s="234"/>
      <c r="FW239" s="234"/>
      <c r="FX239" s="234"/>
      <c r="FY239" s="234"/>
      <c r="FZ239" s="234"/>
      <c r="GA239" s="234"/>
      <c r="GB239" s="234"/>
      <c r="GC239" s="234"/>
      <c r="GD239" s="234"/>
      <c r="GE239" s="234"/>
      <c r="GF239" s="234"/>
      <c r="GG239" s="234"/>
      <c r="GH239" s="234"/>
      <c r="GI239" s="234"/>
      <c r="GJ239" s="234"/>
      <c r="GK239" s="234"/>
      <c r="GL239" s="234"/>
      <c r="GM239" s="234"/>
      <c r="GN239" s="234"/>
      <c r="GO239" s="234"/>
      <c r="GP239" s="234"/>
      <c r="GQ239" s="234"/>
      <c r="GR239" s="234"/>
      <c r="GS239" s="234"/>
      <c r="GT239" s="234"/>
      <c r="GU239" s="234"/>
      <c r="GV239" s="234"/>
      <c r="GW239" s="234"/>
      <c r="GX239" s="234"/>
      <c r="GY239" s="234"/>
      <c r="GZ239" s="234"/>
      <c r="HA239" s="234"/>
      <c r="HB239" s="234"/>
      <c r="HC239" s="234"/>
      <c r="HD239" s="234"/>
      <c r="HE239" s="234"/>
      <c r="HF239" s="234"/>
      <c r="HG239" s="234"/>
      <c r="HH239" s="234"/>
      <c r="HI239" s="234"/>
      <c r="HJ239" s="234"/>
      <c r="HK239" s="234"/>
      <c r="HL239" s="234"/>
      <c r="HM239" s="234"/>
      <c r="HN239" s="234"/>
      <c r="HO239" s="234"/>
      <c r="HP239" s="234"/>
      <c r="HQ239" s="234"/>
      <c r="HR239" s="234"/>
      <c r="HS239" s="234"/>
      <c r="HT239" s="234"/>
      <c r="HU239" s="234"/>
      <c r="HV239" s="234"/>
      <c r="HW239" s="234"/>
      <c r="HX239" s="234"/>
      <c r="HY239" s="234"/>
      <c r="HZ239" s="234"/>
      <c r="IA239" s="234"/>
      <c r="IB239" s="234"/>
      <c r="IC239" s="234"/>
      <c r="ID239" s="234"/>
      <c r="IE239" s="234"/>
      <c r="IF239" s="234"/>
      <c r="IG239" s="234"/>
      <c r="IH239" s="234"/>
      <c r="II239" s="234"/>
      <c r="IJ239" s="234"/>
      <c r="IK239" s="234"/>
      <c r="IL239" s="234"/>
      <c r="IM239" s="234"/>
      <c r="IN239" s="234"/>
      <c r="IO239" s="234"/>
      <c r="IP239" s="234"/>
      <c r="IQ239" s="234"/>
      <c r="IR239" s="234"/>
      <c r="IS239" s="234"/>
      <c r="IT239" s="234"/>
      <c r="IU239" s="234"/>
      <c r="IV239" s="234"/>
      <c r="IW239" s="234"/>
      <c r="IX239" s="234"/>
      <c r="IY239" s="234"/>
      <c r="IZ239" s="234"/>
      <c r="JA239" s="234"/>
      <c r="JB239" s="234"/>
      <c r="JC239" s="234"/>
      <c r="JD239" s="234"/>
      <c r="JE239" s="234"/>
      <c r="JF239" s="234"/>
      <c r="JG239" s="234"/>
      <c r="JH239" s="234"/>
      <c r="JI239" s="234"/>
      <c r="JJ239" s="234"/>
      <c r="JK239" s="234"/>
      <c r="JL239" s="234"/>
      <c r="JM239" s="234"/>
      <c r="JN239" s="234"/>
      <c r="JO239" s="234"/>
      <c r="JP239" s="234"/>
      <c r="JQ239" s="234"/>
      <c r="JR239" s="234"/>
      <c r="JS239" s="234"/>
      <c r="JT239" s="234"/>
      <c r="JU239" s="234"/>
      <c r="JV239" s="234"/>
      <c r="JW239" s="234"/>
      <c r="JX239" s="234"/>
      <c r="JY239" s="234"/>
      <c r="JZ239" s="234"/>
      <c r="KA239" s="234"/>
      <c r="KB239" s="234"/>
      <c r="KC239" s="234"/>
      <c r="KD239" s="234"/>
      <c r="KE239" s="234"/>
      <c r="KF239" s="234"/>
      <c r="KG239" s="234"/>
      <c r="KH239" s="234"/>
      <c r="KI239" s="234"/>
      <c r="KJ239" s="234"/>
      <c r="KK239" s="234"/>
      <c r="KL239" s="234"/>
      <c r="KM239" s="234"/>
      <c r="KN239" s="234"/>
      <c r="KO239" s="234"/>
      <c r="KP239" s="234"/>
      <c r="KQ239" s="234"/>
      <c r="KR239" s="234"/>
      <c r="KS239" s="234"/>
      <c r="KT239" s="234"/>
      <c r="KU239" s="234"/>
      <c r="KV239" s="234"/>
      <c r="KW239" s="234"/>
      <c r="KX239" s="234"/>
      <c r="KY239" s="234"/>
      <c r="KZ239" s="234"/>
      <c r="LA239" s="234"/>
      <c r="LB239" s="234"/>
      <c r="LC239" s="234"/>
      <c r="LD239" s="234"/>
      <c r="LE239" s="234"/>
      <c r="LF239" s="234"/>
      <c r="LG239" s="234"/>
      <c r="LH239" s="234"/>
      <c r="LI239" s="234"/>
      <c r="LJ239" s="234"/>
      <c r="LK239" s="234"/>
      <c r="LL239" s="234"/>
      <c r="LM239" s="234"/>
      <c r="LN239" s="234"/>
      <c r="LO239" s="234"/>
      <c r="LP239" s="234"/>
      <c r="LQ239" s="234"/>
      <c r="LR239" s="234"/>
      <c r="LS239" s="234"/>
      <c r="LT239" s="234"/>
      <c r="LU239" s="234"/>
      <c r="LV239" s="234"/>
      <c r="LW239" s="234"/>
      <c r="LX239" s="234"/>
      <c r="LY239" s="234"/>
      <c r="LZ239" s="234"/>
      <c r="MA239" s="234"/>
      <c r="MB239" s="234"/>
      <c r="MC239" s="234"/>
      <c r="MD239" s="234"/>
      <c r="ME239" s="234"/>
      <c r="MF239" s="234"/>
      <c r="MG239" s="234"/>
      <c r="MH239" s="234"/>
      <c r="MI239" s="234"/>
      <c r="MJ239" s="234"/>
      <c r="MK239" s="234"/>
      <c r="ML239" s="234"/>
      <c r="MM239" s="234"/>
      <c r="MN239" s="234"/>
      <c r="MO239" s="234"/>
      <c r="MP239" s="234"/>
      <c r="MQ239" s="234"/>
      <c r="MR239" s="234"/>
      <c r="MS239" s="234"/>
      <c r="MT239" s="234"/>
      <c r="MU239" s="234"/>
      <c r="MV239" s="234"/>
      <c r="MW239" s="234"/>
      <c r="MX239" s="234"/>
      <c r="MY239" s="234"/>
      <c r="MZ239" s="234"/>
      <c r="NA239" s="234"/>
      <c r="NB239" s="234"/>
      <c r="NC239" s="234"/>
      <c r="ND239" s="234"/>
      <c r="NE239" s="234"/>
      <c r="NF239" s="234"/>
      <c r="NG239" s="234"/>
      <c r="NH239" s="234"/>
      <c r="NI239" s="234"/>
      <c r="NJ239" s="234"/>
      <c r="NK239" s="234"/>
      <c r="NL239" s="234"/>
      <c r="NM239" s="234"/>
      <c r="NN239" s="234"/>
      <c r="NO239" s="234"/>
      <c r="NP239" s="234"/>
      <c r="NQ239" s="234"/>
      <c r="NR239" s="234"/>
      <c r="NS239" s="234"/>
      <c r="NT239" s="234"/>
      <c r="NU239" s="234"/>
      <c r="NV239" s="234"/>
      <c r="NW239" s="234"/>
      <c r="NX239" s="234"/>
      <c r="NY239" s="234"/>
      <c r="NZ239" s="234"/>
      <c r="OA239" s="234"/>
      <c r="OB239" s="234"/>
      <c r="OC239" s="234"/>
      <c r="OD239" s="234"/>
      <c r="OE239" s="234"/>
      <c r="OF239" s="234"/>
      <c r="OG239" s="234"/>
      <c r="OH239" s="234"/>
      <c r="OI239" s="234"/>
      <c r="OJ239" s="234"/>
      <c r="OK239" s="234"/>
      <c r="OL239" s="234"/>
      <c r="OM239" s="234"/>
      <c r="ON239" s="234"/>
      <c r="OO239" s="234"/>
      <c r="OP239" s="234"/>
      <c r="OQ239" s="234"/>
      <c r="OR239" s="234"/>
      <c r="OS239" s="234"/>
      <c r="OT239" s="234"/>
      <c r="OU239" s="234"/>
      <c r="OV239" s="234"/>
      <c r="OW239" s="234"/>
      <c r="OX239" s="234"/>
      <c r="OY239" s="234"/>
      <c r="OZ239" s="234"/>
      <c r="PA239" s="234"/>
      <c r="PB239" s="234"/>
      <c r="PC239" s="234"/>
      <c r="PD239" s="234"/>
      <c r="PE239" s="234"/>
      <c r="PF239" s="234"/>
      <c r="PG239" s="234"/>
      <c r="PH239" s="234"/>
      <c r="PI239" s="234"/>
      <c r="PJ239" s="234"/>
      <c r="PK239" s="234"/>
      <c r="PL239" s="234"/>
      <c r="PM239" s="234"/>
      <c r="PN239" s="234"/>
    </row>
    <row r="240" spans="1:430" s="238" customFormat="1" ht="38.25" customHeight="1" x14ac:dyDescent="0.2">
      <c r="A240" s="316" t="s">
        <v>37</v>
      </c>
      <c r="B240" s="316"/>
      <c r="C240" s="308"/>
      <c r="D240" s="316" t="s">
        <v>1758</v>
      </c>
      <c r="E240" s="316" t="s">
        <v>876</v>
      </c>
      <c r="F240" s="300" t="s">
        <v>19</v>
      </c>
      <c r="G240" s="383" t="s">
        <v>1759</v>
      </c>
      <c r="H240" s="383" t="s">
        <v>1760</v>
      </c>
      <c r="I240" s="359">
        <v>942800</v>
      </c>
      <c r="J240" s="309">
        <f>-K2425/0.0833333333333333</f>
        <v>0</v>
      </c>
      <c r="K240" s="309"/>
      <c r="L240" s="310">
        <v>44363</v>
      </c>
      <c r="M240" s="310">
        <v>44317</v>
      </c>
      <c r="N240" s="311">
        <v>44681</v>
      </c>
      <c r="O240" s="312">
        <f>YEAR(N240)</f>
        <v>2022</v>
      </c>
      <c r="P240" s="312">
        <f>MONTH(N240)</f>
        <v>4</v>
      </c>
      <c r="Q240" s="313" t="str">
        <f>IF(P240&gt;9,CONCATENATE(O240,P240),CONCATENATE(O240,"0",P240))</f>
        <v>202204</v>
      </c>
      <c r="R240" s="299" t="s">
        <v>109</v>
      </c>
      <c r="S240" s="314">
        <v>0</v>
      </c>
      <c r="T240" s="314">
        <v>0</v>
      </c>
      <c r="U240" s="393"/>
      <c r="V240" s="294"/>
      <c r="W240" s="293"/>
      <c r="X240" s="294"/>
      <c r="Y24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339"/>
      <c r="AA240" s="293"/>
      <c r="AB240" s="293"/>
      <c r="AC240" s="293"/>
      <c r="AD240" s="293"/>
      <c r="AE240" s="293"/>
      <c r="AF240" s="293"/>
      <c r="AG240" s="293"/>
      <c r="AH240" s="293"/>
      <c r="AI240" s="293"/>
      <c r="AJ240" s="293"/>
      <c r="AK240" s="293"/>
      <c r="AL240" s="293"/>
      <c r="AM240" s="293"/>
      <c r="AN240" s="293"/>
      <c r="AO240" s="293"/>
      <c r="AP240" s="293"/>
      <c r="AQ240" s="293"/>
      <c r="AR240" s="293"/>
      <c r="AS240" s="232"/>
      <c r="AT240" s="232"/>
      <c r="AU240" s="232"/>
      <c r="AV240" s="232"/>
      <c r="AW240" s="232"/>
      <c r="AX240" s="232"/>
      <c r="AY240" s="232"/>
      <c r="AZ240" s="232"/>
      <c r="BA240" s="232"/>
      <c r="BB240" s="232"/>
      <c r="BC240" s="232"/>
      <c r="BD240" s="232"/>
      <c r="BE240" s="232"/>
      <c r="BF240" s="232"/>
      <c r="BG240" s="232"/>
      <c r="BH240" s="232"/>
      <c r="BI240" s="232"/>
      <c r="BJ240" s="232"/>
      <c r="BK240" s="232"/>
      <c r="BL240" s="232"/>
      <c r="BM240" s="232"/>
      <c r="BN240" s="232"/>
      <c r="BO240" s="232"/>
      <c r="BP240" s="232"/>
      <c r="BQ240" s="232"/>
      <c r="BR240" s="232"/>
      <c r="BS240" s="232"/>
      <c r="BT240" s="232"/>
      <c r="BU240" s="232"/>
      <c r="BV240" s="232"/>
      <c r="BW240" s="232"/>
      <c r="BX240" s="232"/>
      <c r="BY240" s="232"/>
      <c r="BZ240" s="232"/>
      <c r="CA240" s="232"/>
      <c r="CB240" s="232"/>
      <c r="CC240" s="232"/>
      <c r="CD240" s="232"/>
      <c r="CE240" s="232"/>
      <c r="CF240" s="232"/>
      <c r="CG240" s="232"/>
      <c r="CH240" s="232"/>
      <c r="CI240" s="232"/>
      <c r="CJ240" s="232"/>
      <c r="CK240" s="232"/>
      <c r="CL240" s="232"/>
      <c r="CM240" s="232"/>
      <c r="CN240" s="232"/>
      <c r="CO240" s="232"/>
      <c r="CP240" s="232"/>
      <c r="CQ240" s="232"/>
      <c r="CR240" s="232"/>
      <c r="CS240" s="232"/>
      <c r="CT240" s="232"/>
      <c r="CU240" s="232"/>
      <c r="CV240" s="232"/>
      <c r="CW240" s="234"/>
      <c r="CX240" s="234"/>
      <c r="CY240" s="234"/>
      <c r="CZ240" s="234"/>
      <c r="DA240" s="234"/>
      <c r="DB240" s="234"/>
      <c r="DC240" s="234"/>
      <c r="DD240" s="234"/>
      <c r="DE240" s="234"/>
      <c r="DF240" s="234"/>
      <c r="DG240" s="234"/>
      <c r="DH240" s="234"/>
      <c r="DI240" s="234"/>
      <c r="DJ240" s="234"/>
      <c r="DK240" s="234"/>
      <c r="DL240" s="234"/>
      <c r="DM240" s="234"/>
      <c r="DN240" s="234"/>
      <c r="DO240" s="234"/>
      <c r="DP240" s="234"/>
      <c r="DQ240" s="234"/>
      <c r="DR240" s="234"/>
      <c r="DS240" s="234"/>
      <c r="DT240" s="234"/>
      <c r="DU240" s="234"/>
      <c r="DV240" s="234"/>
      <c r="DW240" s="234"/>
      <c r="DX240" s="234"/>
      <c r="DY240" s="234"/>
      <c r="DZ240" s="234"/>
      <c r="EA240" s="234"/>
      <c r="EB240" s="234"/>
      <c r="EC240" s="234"/>
      <c r="ED240" s="234"/>
      <c r="EE240" s="234"/>
      <c r="EF240" s="234"/>
      <c r="EG240" s="234"/>
      <c r="EH240" s="234"/>
      <c r="EI240" s="234"/>
      <c r="EJ240" s="234"/>
      <c r="EK240" s="234"/>
      <c r="EL240" s="234"/>
      <c r="EM240" s="234"/>
      <c r="EN240" s="234"/>
      <c r="EO240" s="234"/>
      <c r="EP240" s="234"/>
      <c r="EQ240" s="234"/>
      <c r="ER240" s="234"/>
      <c r="ES240" s="234"/>
      <c r="ET240" s="234"/>
      <c r="EU240" s="234"/>
      <c r="EV240" s="234"/>
      <c r="EW240" s="234"/>
      <c r="EX240" s="234"/>
      <c r="EY240" s="234"/>
      <c r="EZ240" s="234"/>
      <c r="FA240" s="234"/>
      <c r="FB240" s="234"/>
      <c r="FC240" s="234"/>
      <c r="FD240" s="234"/>
      <c r="FE240" s="234"/>
      <c r="FF240" s="234"/>
      <c r="FG240" s="234"/>
      <c r="FH240" s="234"/>
      <c r="FI240" s="234"/>
      <c r="FJ240" s="234"/>
      <c r="FK240" s="234"/>
      <c r="FL240" s="234"/>
      <c r="FM240" s="234"/>
      <c r="FN240" s="234"/>
      <c r="FO240" s="234"/>
      <c r="FP240" s="234"/>
      <c r="FQ240" s="234"/>
      <c r="FR240" s="234"/>
      <c r="FS240" s="234"/>
      <c r="FT240" s="234"/>
      <c r="FU240" s="234"/>
      <c r="FV240" s="234"/>
      <c r="FW240" s="234"/>
      <c r="FX240" s="234"/>
      <c r="FY240" s="234"/>
      <c r="FZ240" s="234"/>
      <c r="GA240" s="234"/>
      <c r="GB240" s="234"/>
      <c r="GC240" s="234"/>
      <c r="GD240" s="234"/>
      <c r="GE240" s="234"/>
      <c r="GF240" s="234"/>
      <c r="GG240" s="234"/>
      <c r="GH240" s="234"/>
      <c r="GI240" s="234"/>
      <c r="GJ240" s="234"/>
      <c r="GK240" s="234"/>
      <c r="GL240" s="234"/>
      <c r="GM240" s="234"/>
      <c r="GN240" s="234"/>
      <c r="GO240" s="234"/>
      <c r="GP240" s="234"/>
      <c r="GQ240" s="234"/>
      <c r="GR240" s="234"/>
      <c r="GS240" s="234"/>
      <c r="GT240" s="234"/>
      <c r="GU240" s="234"/>
      <c r="GV240" s="234"/>
      <c r="GW240" s="234"/>
      <c r="GX240" s="234"/>
      <c r="GY240" s="234"/>
      <c r="GZ240" s="234"/>
      <c r="HA240" s="234"/>
      <c r="HB240" s="234"/>
      <c r="HC240" s="234"/>
      <c r="HD240" s="234"/>
      <c r="HE240" s="234"/>
      <c r="HF240" s="234"/>
      <c r="HG240" s="234"/>
      <c r="HH240" s="234"/>
      <c r="HI240" s="234"/>
      <c r="HJ240" s="234"/>
      <c r="HK240" s="234"/>
      <c r="HL240" s="234"/>
      <c r="HM240" s="234"/>
      <c r="HN240" s="234"/>
      <c r="HO240" s="234"/>
      <c r="HP240" s="234"/>
      <c r="HQ240" s="234"/>
      <c r="HR240" s="234"/>
      <c r="HS240" s="234"/>
      <c r="HT240" s="234"/>
      <c r="HU240" s="234"/>
      <c r="HV240" s="234"/>
      <c r="HW240" s="234"/>
      <c r="HX240" s="234"/>
      <c r="HY240" s="234"/>
      <c r="HZ240" s="234"/>
      <c r="IA240" s="234"/>
      <c r="IB240" s="234"/>
      <c r="IC240" s="234"/>
      <c r="ID240" s="234"/>
      <c r="IE240" s="234"/>
      <c r="IF240" s="234"/>
      <c r="IG240" s="234"/>
      <c r="IH240" s="234"/>
      <c r="II240" s="234"/>
      <c r="IJ240" s="234"/>
      <c r="IK240" s="234"/>
      <c r="IL240" s="234"/>
      <c r="IM240" s="234"/>
      <c r="IN240" s="234"/>
      <c r="IO240" s="234"/>
      <c r="IP240" s="234"/>
      <c r="IQ240" s="234"/>
      <c r="IR240" s="234"/>
      <c r="IS240" s="234"/>
      <c r="IT240" s="234"/>
      <c r="IU240" s="234"/>
      <c r="IV240" s="234"/>
      <c r="IW240" s="234"/>
      <c r="IX240" s="234"/>
      <c r="IY240" s="234"/>
      <c r="IZ240" s="234"/>
      <c r="JA240" s="234"/>
      <c r="JB240" s="234"/>
      <c r="JC240" s="234"/>
      <c r="JD240" s="234"/>
      <c r="JE240" s="234"/>
      <c r="JF240" s="234"/>
      <c r="JG240" s="234"/>
      <c r="JH240" s="234"/>
      <c r="JI240" s="234"/>
      <c r="JJ240" s="234"/>
      <c r="JK240" s="234"/>
      <c r="JL240" s="234"/>
      <c r="JM240" s="234"/>
      <c r="JN240" s="234"/>
      <c r="JO240" s="234"/>
      <c r="JP240" s="234"/>
      <c r="JQ240" s="234"/>
      <c r="JR240" s="234"/>
      <c r="JS240" s="234"/>
      <c r="JT240" s="234"/>
      <c r="JU240" s="234"/>
      <c r="JV240" s="234"/>
      <c r="JW240" s="234"/>
      <c r="JX240" s="234"/>
      <c r="JY240" s="234"/>
      <c r="JZ240" s="234"/>
      <c r="KA240" s="234"/>
      <c r="KB240" s="234"/>
      <c r="KC240" s="234"/>
      <c r="KD240" s="234"/>
      <c r="KE240" s="234"/>
      <c r="KF240" s="234"/>
      <c r="KG240" s="234"/>
      <c r="KH240" s="234"/>
      <c r="KI240" s="234"/>
      <c r="KJ240" s="234"/>
      <c r="KK240" s="234"/>
      <c r="KL240" s="234"/>
      <c r="KM240" s="234"/>
      <c r="KN240" s="234"/>
      <c r="KO240" s="234"/>
      <c r="KP240" s="234"/>
      <c r="KQ240" s="234"/>
      <c r="KR240" s="234"/>
      <c r="KS240" s="234"/>
      <c r="KT240" s="234"/>
      <c r="KU240" s="234"/>
      <c r="KV240" s="234"/>
      <c r="KW240" s="234"/>
      <c r="KX240" s="234"/>
      <c r="KY240" s="234"/>
      <c r="KZ240" s="234"/>
      <c r="LA240" s="234"/>
      <c r="LB240" s="234"/>
      <c r="LC240" s="234"/>
      <c r="LD240" s="234"/>
      <c r="LE240" s="234"/>
      <c r="LF240" s="234"/>
      <c r="LG240" s="234"/>
      <c r="LH240" s="234"/>
      <c r="LI240" s="234"/>
      <c r="LJ240" s="234"/>
      <c r="LK240" s="234"/>
      <c r="LL240" s="234"/>
      <c r="LM240" s="234"/>
      <c r="LN240" s="234"/>
      <c r="LO240" s="234"/>
      <c r="LP240" s="234"/>
      <c r="LQ240" s="234"/>
      <c r="LR240" s="234"/>
      <c r="LS240" s="234"/>
      <c r="LT240" s="234"/>
      <c r="LU240" s="234"/>
      <c r="LV240" s="234"/>
      <c r="LW240" s="234"/>
      <c r="LX240" s="234"/>
      <c r="LY240" s="234"/>
      <c r="LZ240" s="234"/>
      <c r="MA240" s="234"/>
      <c r="MB240" s="234"/>
      <c r="MC240" s="234"/>
      <c r="MD240" s="234"/>
      <c r="ME240" s="234"/>
      <c r="MF240" s="234"/>
      <c r="MG240" s="234"/>
      <c r="MH240" s="234"/>
      <c r="MI240" s="234"/>
      <c r="MJ240" s="234"/>
      <c r="MK240" s="234"/>
      <c r="ML240" s="234"/>
      <c r="MM240" s="234"/>
      <c r="MN240" s="234"/>
      <c r="MO240" s="234"/>
      <c r="MP240" s="234"/>
      <c r="MQ240" s="234"/>
      <c r="MR240" s="234"/>
      <c r="MS240" s="234"/>
      <c r="MT240" s="234"/>
      <c r="MU240" s="234"/>
      <c r="MV240" s="234"/>
      <c r="MW240" s="234"/>
      <c r="MX240" s="234"/>
      <c r="MY240" s="234"/>
      <c r="MZ240" s="234"/>
      <c r="NA240" s="234"/>
      <c r="NB240" s="234"/>
      <c r="NC240" s="234"/>
      <c r="ND240" s="234"/>
      <c r="NE240" s="234"/>
      <c r="NF240" s="234"/>
      <c r="NG240" s="234"/>
      <c r="NH240" s="234"/>
      <c r="NI240" s="234"/>
      <c r="NJ240" s="234"/>
      <c r="NK240" s="234"/>
      <c r="NL240" s="234"/>
      <c r="NM240" s="234"/>
      <c r="NN240" s="234"/>
      <c r="NO240" s="234"/>
      <c r="NP240" s="234"/>
      <c r="NQ240" s="234"/>
      <c r="NR240" s="234"/>
      <c r="NS240" s="234"/>
      <c r="NT240" s="234"/>
      <c r="NU240" s="234"/>
      <c r="NV240" s="234"/>
      <c r="NW240" s="234"/>
      <c r="NX240" s="234"/>
      <c r="NY240" s="234"/>
      <c r="NZ240" s="234"/>
      <c r="OA240" s="234"/>
      <c r="OB240" s="234"/>
      <c r="OC240" s="234"/>
      <c r="OD240" s="234"/>
      <c r="OE240" s="234"/>
      <c r="OF240" s="234"/>
      <c r="OG240" s="234"/>
      <c r="OH240" s="234"/>
      <c r="OI240" s="234"/>
      <c r="OJ240" s="234"/>
      <c r="OK240" s="234"/>
      <c r="OL240" s="234"/>
      <c r="OM240" s="234"/>
      <c r="ON240" s="234"/>
      <c r="OO240" s="234"/>
      <c r="OP240" s="234"/>
      <c r="OQ240" s="234"/>
      <c r="OR240" s="234"/>
      <c r="OS240" s="234"/>
      <c r="OT240" s="234"/>
      <c r="OU240" s="234"/>
      <c r="OV240" s="234"/>
      <c r="OW240" s="234"/>
      <c r="OX240" s="234"/>
      <c r="OY240" s="234"/>
      <c r="OZ240" s="234"/>
      <c r="PA240" s="234"/>
      <c r="PB240" s="234"/>
      <c r="PC240" s="234"/>
      <c r="PD240" s="234"/>
      <c r="PE240" s="234"/>
      <c r="PF240" s="234"/>
      <c r="PG240" s="234"/>
      <c r="PH240" s="234"/>
      <c r="PI240" s="234"/>
      <c r="PJ240" s="234"/>
      <c r="PK240" s="234"/>
      <c r="PL240" s="234"/>
      <c r="PM240" s="234"/>
      <c r="PN240" s="234"/>
    </row>
    <row r="241" spans="1:430" s="238" customFormat="1" ht="38.25" customHeight="1" x14ac:dyDescent="0.2">
      <c r="A241" s="307" t="s">
        <v>37</v>
      </c>
      <c r="B241" s="316"/>
      <c r="C241" s="308"/>
      <c r="D241" s="316" t="s">
        <v>700</v>
      </c>
      <c r="E241" s="316" t="s">
        <v>75</v>
      </c>
      <c r="F241" s="300" t="s">
        <v>19</v>
      </c>
      <c r="G241" s="383" t="s">
        <v>701</v>
      </c>
      <c r="H241" s="383" t="s">
        <v>702</v>
      </c>
      <c r="I241" s="359">
        <v>3000000</v>
      </c>
      <c r="J241" s="309">
        <f>-K2060/0.0833333333333333</f>
        <v>0</v>
      </c>
      <c r="K241" s="309"/>
      <c r="L241" s="310">
        <v>42886</v>
      </c>
      <c r="M241" s="310">
        <v>42886</v>
      </c>
      <c r="N241" s="311">
        <v>44711</v>
      </c>
      <c r="O241" s="312">
        <f>YEAR(N241)</f>
        <v>2022</v>
      </c>
      <c r="P241" s="312">
        <f>MONTH(N241)</f>
        <v>5</v>
      </c>
      <c r="Q241" s="313" t="str">
        <f>IF(P241&gt;9,CONCATENATE(O241,P241),CONCATENATE(O241,"0",P241))</f>
        <v>202205</v>
      </c>
      <c r="R241" s="299">
        <v>0</v>
      </c>
      <c r="S241" s="314">
        <v>0</v>
      </c>
      <c r="T241" s="314">
        <v>0</v>
      </c>
      <c r="U241" s="383" t="s">
        <v>703</v>
      </c>
      <c r="V241" s="293"/>
      <c r="W241" s="293"/>
      <c r="X241" s="293"/>
      <c r="Y24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293"/>
      <c r="AA241" s="293"/>
      <c r="AB241" s="293"/>
      <c r="AC241" s="293"/>
      <c r="AD241" s="293"/>
      <c r="AE241" s="293"/>
      <c r="AF241" s="293"/>
      <c r="AG241" s="293"/>
      <c r="AH241" s="293"/>
      <c r="AI241" s="293"/>
      <c r="AJ241" s="293"/>
      <c r="AK241" s="293"/>
      <c r="AL241" s="293"/>
      <c r="AM241" s="293"/>
      <c r="AN241" s="293"/>
      <c r="AO241" s="293"/>
      <c r="AP241" s="293"/>
      <c r="AQ241" s="293"/>
      <c r="AR241" s="294"/>
      <c r="AS241" s="232"/>
      <c r="AT241" s="232"/>
      <c r="AU241" s="232"/>
      <c r="AV241" s="232"/>
      <c r="AW241" s="232"/>
      <c r="AX241" s="232"/>
      <c r="AY241" s="232"/>
      <c r="AZ241" s="232"/>
      <c r="BA241" s="232"/>
      <c r="BB241" s="232"/>
      <c r="BC241" s="232"/>
      <c r="BD241" s="232"/>
      <c r="BE241" s="232"/>
      <c r="BF241" s="232"/>
      <c r="BG241" s="232"/>
      <c r="BH241" s="232"/>
      <c r="BI241" s="232"/>
      <c r="BJ241" s="232"/>
      <c r="BK241" s="232"/>
      <c r="BL241" s="232"/>
      <c r="BM241" s="232"/>
      <c r="BN241" s="232"/>
      <c r="BO241" s="232"/>
      <c r="BP241" s="232"/>
      <c r="BQ241" s="232"/>
      <c r="BR241" s="232"/>
      <c r="BS241" s="232"/>
      <c r="BT241" s="232"/>
      <c r="BU241" s="232"/>
      <c r="BV241" s="232"/>
      <c r="BW241" s="232"/>
      <c r="BX241" s="232"/>
      <c r="BY241" s="232"/>
      <c r="BZ241" s="232"/>
      <c r="CA241" s="232"/>
      <c r="CB241" s="232"/>
      <c r="CC241" s="232"/>
      <c r="CD241" s="232"/>
      <c r="CE241" s="232"/>
      <c r="CF241" s="232"/>
      <c r="CG241" s="232"/>
      <c r="CH241" s="232"/>
      <c r="CI241" s="232"/>
      <c r="CJ241" s="232"/>
      <c r="CK241" s="232"/>
      <c r="CL241" s="232"/>
      <c r="CM241" s="232"/>
      <c r="CN241" s="232"/>
      <c r="CO241" s="232"/>
      <c r="CP241" s="232"/>
      <c r="CQ241" s="232"/>
      <c r="CR241" s="232"/>
      <c r="CS241" s="232"/>
      <c r="CT241" s="232"/>
      <c r="CU241" s="232"/>
      <c r="CV241" s="232"/>
      <c r="CW241" s="234"/>
      <c r="CX241" s="234"/>
      <c r="CY241" s="234"/>
      <c r="CZ241" s="234"/>
      <c r="DA241" s="234"/>
      <c r="DB241" s="234"/>
      <c r="DC241" s="234"/>
      <c r="DD241" s="234"/>
      <c r="DE241" s="234"/>
      <c r="DF241" s="234"/>
      <c r="DG241" s="234"/>
      <c r="DH241" s="234"/>
      <c r="DI241" s="234"/>
      <c r="DJ241" s="234"/>
      <c r="DK241" s="234"/>
      <c r="DL241" s="234"/>
      <c r="DM241" s="234"/>
      <c r="DN241" s="234"/>
      <c r="DO241" s="234"/>
      <c r="DP241" s="234"/>
      <c r="DQ241" s="234"/>
      <c r="DR241" s="234"/>
      <c r="DS241" s="234"/>
      <c r="DT241" s="234"/>
      <c r="DU241" s="234"/>
      <c r="DV241" s="234"/>
      <c r="DW241" s="234"/>
      <c r="DX241" s="234"/>
      <c r="DY241" s="234"/>
      <c r="DZ241" s="234"/>
      <c r="EA241" s="234"/>
      <c r="EB241" s="234"/>
      <c r="EC241" s="234"/>
      <c r="ED241" s="234"/>
      <c r="EE241" s="234"/>
      <c r="EF241" s="234"/>
      <c r="EG241" s="234"/>
      <c r="EH241" s="234"/>
      <c r="EI241" s="234"/>
      <c r="EJ241" s="234"/>
      <c r="EK241" s="234"/>
      <c r="EL241" s="234"/>
      <c r="EM241" s="234"/>
      <c r="EN241" s="234"/>
      <c r="EO241" s="234"/>
      <c r="EP241" s="234"/>
      <c r="EQ241" s="234"/>
      <c r="ER241" s="234"/>
      <c r="ES241" s="234"/>
      <c r="ET241" s="234"/>
      <c r="EU241" s="234"/>
      <c r="EV241" s="234"/>
      <c r="EW241" s="234"/>
      <c r="EX241" s="234"/>
      <c r="EY241" s="234"/>
      <c r="EZ241" s="234"/>
      <c r="FA241" s="234"/>
      <c r="FB241" s="234"/>
      <c r="FC241" s="234"/>
      <c r="FD241" s="234"/>
      <c r="FE241" s="234"/>
      <c r="FF241" s="234"/>
      <c r="FG241" s="234"/>
      <c r="FH241" s="234"/>
      <c r="FI241" s="234"/>
      <c r="FJ241" s="234"/>
      <c r="FK241" s="234"/>
      <c r="FL241" s="234"/>
      <c r="FM241" s="234"/>
      <c r="FN241" s="234"/>
      <c r="FO241" s="234"/>
      <c r="FP241" s="234"/>
      <c r="FQ241" s="234"/>
      <c r="FR241" s="234"/>
      <c r="FS241" s="234"/>
      <c r="FT241" s="234"/>
      <c r="FU241" s="234"/>
      <c r="FV241" s="234"/>
      <c r="FW241" s="234"/>
      <c r="FX241" s="234"/>
      <c r="FY241" s="234"/>
      <c r="FZ241" s="234"/>
      <c r="GA241" s="234"/>
      <c r="GB241" s="234"/>
      <c r="GC241" s="234"/>
      <c r="GD241" s="234"/>
      <c r="GE241" s="234"/>
      <c r="GF241" s="234"/>
      <c r="GG241" s="234"/>
      <c r="GH241" s="234"/>
      <c r="GI241" s="234"/>
      <c r="GJ241" s="234"/>
      <c r="GK241" s="234"/>
      <c r="GL241" s="234"/>
      <c r="GM241" s="234"/>
      <c r="GN241" s="234"/>
      <c r="GO241" s="234"/>
      <c r="GP241" s="234"/>
      <c r="GQ241" s="234"/>
      <c r="GR241" s="234"/>
      <c r="GS241" s="234"/>
      <c r="GT241" s="234"/>
      <c r="GU241" s="234"/>
      <c r="GV241" s="234"/>
      <c r="GW241" s="234"/>
      <c r="GX241" s="234"/>
      <c r="GY241" s="234"/>
      <c r="GZ241" s="234"/>
      <c r="HA241" s="234"/>
      <c r="HB241" s="234"/>
      <c r="HC241" s="234"/>
      <c r="HD241" s="234"/>
      <c r="HE241" s="234"/>
      <c r="HF241" s="234"/>
      <c r="HG241" s="234"/>
      <c r="HH241" s="234"/>
      <c r="HI241" s="234"/>
      <c r="HJ241" s="234"/>
      <c r="HK241" s="234"/>
      <c r="HL241" s="234"/>
      <c r="HM241" s="234"/>
      <c r="HN241" s="234"/>
      <c r="HO241" s="234"/>
      <c r="HP241" s="234"/>
      <c r="HQ241" s="234"/>
      <c r="HR241" s="234"/>
      <c r="HS241" s="234"/>
      <c r="HT241" s="234"/>
      <c r="HU241" s="234"/>
      <c r="HV241" s="234"/>
      <c r="HW241" s="234"/>
      <c r="HX241" s="234"/>
      <c r="HY241" s="234"/>
      <c r="HZ241" s="234"/>
      <c r="IA241" s="234"/>
      <c r="IB241" s="234"/>
      <c r="IC241" s="234"/>
      <c r="ID241" s="234"/>
      <c r="IE241" s="234"/>
      <c r="IF241" s="234"/>
      <c r="IG241" s="234"/>
      <c r="IH241" s="234"/>
      <c r="II241" s="234"/>
      <c r="IJ241" s="234"/>
      <c r="IK241" s="234"/>
      <c r="IL241" s="234"/>
      <c r="IM241" s="234"/>
      <c r="IN241" s="234"/>
      <c r="IO241" s="234"/>
      <c r="IP241" s="234"/>
      <c r="IQ241" s="234"/>
      <c r="IR241" s="234"/>
      <c r="IS241" s="234"/>
      <c r="IT241" s="234"/>
      <c r="IU241" s="234"/>
      <c r="IV241" s="234"/>
      <c r="IW241" s="234"/>
      <c r="IX241" s="234"/>
      <c r="IY241" s="234"/>
      <c r="IZ241" s="234"/>
      <c r="JA241" s="234"/>
      <c r="JB241" s="234"/>
      <c r="JC241" s="234"/>
      <c r="JD241" s="234"/>
      <c r="JE241" s="234"/>
      <c r="JF241" s="234"/>
      <c r="JG241" s="234"/>
      <c r="JH241" s="234"/>
      <c r="JI241" s="234"/>
      <c r="JJ241" s="234"/>
      <c r="JK241" s="234"/>
      <c r="JL241" s="234"/>
      <c r="JM241" s="234"/>
      <c r="JN241" s="234"/>
      <c r="JO241" s="234"/>
      <c r="JP241" s="234"/>
      <c r="JQ241" s="234"/>
      <c r="JR241" s="234"/>
      <c r="JS241" s="234"/>
      <c r="JT241" s="234"/>
      <c r="JU241" s="234"/>
      <c r="JV241" s="234"/>
      <c r="JW241" s="234"/>
      <c r="JX241" s="234"/>
      <c r="JY241" s="234"/>
      <c r="JZ241" s="234"/>
      <c r="KA241" s="234"/>
      <c r="KB241" s="234"/>
      <c r="KC241" s="234"/>
      <c r="KD241" s="234"/>
      <c r="KE241" s="234"/>
      <c r="KF241" s="234"/>
      <c r="KG241" s="234"/>
      <c r="KH241" s="234"/>
      <c r="KI241" s="234"/>
      <c r="KJ241" s="234"/>
      <c r="KK241" s="234"/>
      <c r="KL241" s="234"/>
      <c r="KM241" s="234"/>
      <c r="KN241" s="234"/>
      <c r="KO241" s="234"/>
      <c r="KP241" s="234"/>
      <c r="KQ241" s="234"/>
      <c r="KR241" s="234"/>
      <c r="KS241" s="234"/>
      <c r="KT241" s="234"/>
      <c r="KU241" s="234"/>
      <c r="KV241" s="234"/>
      <c r="KW241" s="234"/>
      <c r="KX241" s="234"/>
      <c r="KY241" s="234"/>
      <c r="KZ241" s="234"/>
      <c r="LA241" s="234"/>
      <c r="LB241" s="234"/>
      <c r="LC241" s="234"/>
      <c r="LD241" s="234"/>
      <c r="LE241" s="234"/>
      <c r="LF241" s="234"/>
      <c r="LG241" s="234"/>
      <c r="LH241" s="234"/>
      <c r="LI241" s="234"/>
      <c r="LJ241" s="234"/>
      <c r="LK241" s="234"/>
      <c r="LL241" s="234"/>
      <c r="LM241" s="234"/>
      <c r="LN241" s="234"/>
      <c r="LO241" s="234"/>
      <c r="LP241" s="234"/>
      <c r="LQ241" s="234"/>
      <c r="LR241" s="234"/>
      <c r="LS241" s="234"/>
      <c r="LT241" s="234"/>
      <c r="LU241" s="234"/>
      <c r="LV241" s="234"/>
      <c r="LW241" s="234"/>
      <c r="LX241" s="234"/>
      <c r="LY241" s="234"/>
      <c r="LZ241" s="234"/>
      <c r="MA241" s="234"/>
      <c r="MB241" s="234"/>
      <c r="MC241" s="234"/>
      <c r="MD241" s="234"/>
      <c r="ME241" s="234"/>
      <c r="MF241" s="234"/>
      <c r="MG241" s="234"/>
      <c r="MH241" s="234"/>
      <c r="MI241" s="234"/>
      <c r="MJ241" s="234"/>
      <c r="MK241" s="234"/>
      <c r="ML241" s="234"/>
      <c r="MM241" s="234"/>
      <c r="MN241" s="234"/>
      <c r="MO241" s="234"/>
      <c r="MP241" s="234"/>
      <c r="MQ241" s="234"/>
      <c r="MR241" s="234"/>
      <c r="MS241" s="234"/>
      <c r="MT241" s="234"/>
      <c r="MU241" s="234"/>
      <c r="MV241" s="234"/>
      <c r="MW241" s="234"/>
      <c r="MX241" s="234"/>
      <c r="MY241" s="234"/>
      <c r="MZ241" s="234"/>
      <c r="NA241" s="234"/>
      <c r="NB241" s="234"/>
      <c r="NC241" s="234"/>
      <c r="ND241" s="234"/>
      <c r="NE241" s="234"/>
      <c r="NF241" s="234"/>
      <c r="NG241" s="234"/>
      <c r="NH241" s="234"/>
      <c r="NI241" s="234"/>
      <c r="NJ241" s="234"/>
      <c r="NK241" s="234"/>
      <c r="NL241" s="234"/>
      <c r="NM241" s="234"/>
      <c r="NN241" s="234"/>
      <c r="NO241" s="234"/>
      <c r="NP241" s="234"/>
      <c r="NQ241" s="234"/>
      <c r="NR241" s="234"/>
      <c r="NS241" s="234"/>
      <c r="NT241" s="234"/>
      <c r="NU241" s="234"/>
      <c r="NV241" s="234"/>
      <c r="NW241" s="234"/>
      <c r="NX241" s="234"/>
      <c r="NY241" s="234"/>
      <c r="NZ241" s="234"/>
      <c r="OA241" s="234"/>
      <c r="OB241" s="234"/>
      <c r="OC241" s="234"/>
      <c r="OD241" s="234"/>
      <c r="OE241" s="234"/>
      <c r="OF241" s="234"/>
      <c r="OG241" s="234"/>
      <c r="OH241" s="234"/>
      <c r="OI241" s="234"/>
      <c r="OJ241" s="234"/>
      <c r="OK241" s="234"/>
      <c r="OL241" s="234"/>
      <c r="OM241" s="234"/>
      <c r="ON241" s="234"/>
      <c r="OO241" s="234"/>
      <c r="OP241" s="234"/>
      <c r="OQ241" s="234"/>
      <c r="OR241" s="234"/>
      <c r="OS241" s="234"/>
      <c r="OT241" s="234"/>
      <c r="OU241" s="234"/>
      <c r="OV241" s="234"/>
      <c r="OW241" s="234"/>
      <c r="OX241" s="234"/>
      <c r="OY241" s="234"/>
      <c r="OZ241" s="234"/>
      <c r="PA241" s="234"/>
      <c r="PB241" s="234"/>
      <c r="PC241" s="234"/>
      <c r="PD241" s="234"/>
      <c r="PE241" s="234"/>
      <c r="PF241" s="234"/>
      <c r="PG241" s="234"/>
      <c r="PH241" s="234"/>
      <c r="PI241" s="234"/>
      <c r="PJ241" s="234"/>
      <c r="PK241" s="234"/>
      <c r="PL241" s="234"/>
      <c r="PM241" s="234"/>
      <c r="PN241" s="234"/>
    </row>
    <row r="242" spans="1:430" s="238" customFormat="1" ht="38.25" customHeight="1" x14ac:dyDescent="0.2">
      <c r="A242" s="316" t="s">
        <v>37</v>
      </c>
      <c r="B242" s="316"/>
      <c r="C242" s="308"/>
      <c r="D242" s="316" t="s">
        <v>1082</v>
      </c>
      <c r="E242" s="316" t="s">
        <v>323</v>
      </c>
      <c r="F242" s="300" t="s">
        <v>19</v>
      </c>
      <c r="G242" s="383" t="s">
        <v>1083</v>
      </c>
      <c r="H242" s="383" t="s">
        <v>1084</v>
      </c>
      <c r="I242" s="359">
        <v>883000</v>
      </c>
      <c r="J242" s="309">
        <f>-K2173/0.0833333333333333</f>
        <v>0</v>
      </c>
      <c r="K242" s="309"/>
      <c r="L242" s="310">
        <v>44335</v>
      </c>
      <c r="M242" s="310">
        <v>43983</v>
      </c>
      <c r="N242" s="310">
        <v>44712</v>
      </c>
      <c r="O242" s="321">
        <f>YEAR(N242)</f>
        <v>2022</v>
      </c>
      <c r="P242" s="312">
        <f>MONTH(N242)</f>
        <v>5</v>
      </c>
      <c r="Q242" s="322" t="str">
        <f>IF(P242&gt;9,CONCATENATE(O242,P242),CONCATENATE(O242,"0",P242))</f>
        <v>202205</v>
      </c>
      <c r="R242" s="299" t="s">
        <v>109</v>
      </c>
      <c r="S242" s="314">
        <v>0</v>
      </c>
      <c r="T242" s="314">
        <v>0</v>
      </c>
      <c r="U242" s="387"/>
      <c r="V242" s="294"/>
      <c r="W242" s="293"/>
      <c r="X242" s="339"/>
      <c r="Y24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39"/>
      <c r="AA242" s="294"/>
      <c r="AB242" s="294"/>
      <c r="AC242" s="294"/>
      <c r="AD242" s="294"/>
      <c r="AE242" s="294"/>
      <c r="AF242" s="294"/>
      <c r="AG242" s="294"/>
      <c r="AH242" s="294"/>
      <c r="AI242" s="294"/>
      <c r="AJ242" s="294"/>
      <c r="AK242" s="294"/>
      <c r="AL242" s="294"/>
      <c r="AM242" s="294"/>
      <c r="AN242" s="294"/>
      <c r="AO242" s="294"/>
      <c r="AP242" s="294"/>
      <c r="AQ242" s="294"/>
      <c r="AR242" s="294"/>
      <c r="AS242" s="232"/>
      <c r="AT242" s="232"/>
      <c r="AU242" s="232"/>
      <c r="AV242" s="232"/>
      <c r="AW242" s="232"/>
      <c r="AX242" s="232"/>
      <c r="AY242" s="232"/>
      <c r="AZ242" s="232"/>
      <c r="BA242" s="232"/>
      <c r="BB242" s="232"/>
      <c r="BC242" s="232"/>
      <c r="BD242" s="232"/>
      <c r="BE242" s="232"/>
      <c r="BF242" s="232"/>
      <c r="BG242" s="232"/>
      <c r="BH242" s="232"/>
      <c r="BI242" s="232"/>
      <c r="BJ242" s="232"/>
      <c r="BK242" s="232"/>
      <c r="BL242" s="232"/>
      <c r="BM242" s="232"/>
      <c r="BN242" s="232"/>
      <c r="BO242" s="232"/>
      <c r="BP242" s="232"/>
      <c r="BQ242" s="232"/>
      <c r="BR242" s="232"/>
      <c r="BS242" s="232"/>
      <c r="BT242" s="232"/>
      <c r="BU242" s="232"/>
      <c r="BV242" s="232"/>
      <c r="BW242" s="232"/>
      <c r="BX242" s="232"/>
      <c r="BY242" s="232"/>
      <c r="BZ242" s="232"/>
      <c r="CA242" s="232"/>
      <c r="CB242" s="232"/>
      <c r="CC242" s="232"/>
      <c r="CD242" s="232"/>
      <c r="CE242" s="232"/>
      <c r="CF242" s="232"/>
      <c r="CG242" s="232"/>
      <c r="CH242" s="232"/>
      <c r="CI242" s="232"/>
      <c r="CJ242" s="232"/>
      <c r="CK242" s="232"/>
      <c r="CL242" s="232"/>
      <c r="CM242" s="232"/>
      <c r="CN242" s="232"/>
      <c r="CO242" s="232"/>
      <c r="CP242" s="232"/>
      <c r="CQ242" s="232"/>
      <c r="CR242" s="232"/>
      <c r="CS242" s="232"/>
      <c r="CT242" s="232"/>
      <c r="CU242" s="232"/>
      <c r="CV242" s="232"/>
      <c r="CW242" s="234"/>
      <c r="CX242" s="234"/>
      <c r="CY242" s="234"/>
      <c r="CZ242" s="234"/>
      <c r="DA242" s="234"/>
      <c r="DB242" s="234"/>
      <c r="DC242" s="234"/>
      <c r="DD242" s="234"/>
      <c r="DE242" s="234"/>
      <c r="DF242" s="234"/>
      <c r="DG242" s="234"/>
      <c r="DH242" s="234"/>
      <c r="DI242" s="234"/>
      <c r="DJ242" s="234"/>
      <c r="DK242" s="234"/>
      <c r="DL242" s="234"/>
      <c r="DM242" s="234"/>
      <c r="DN242" s="234"/>
      <c r="DO242" s="234"/>
      <c r="DP242" s="234"/>
      <c r="DQ242" s="234"/>
      <c r="DR242" s="234"/>
      <c r="DS242" s="234"/>
      <c r="DT242" s="234"/>
      <c r="DU242" s="234"/>
      <c r="DV242" s="234"/>
      <c r="DW242" s="234"/>
      <c r="DX242" s="234"/>
      <c r="DY242" s="234"/>
      <c r="DZ242" s="234"/>
      <c r="EA242" s="234"/>
      <c r="EB242" s="234"/>
      <c r="EC242" s="234"/>
      <c r="ED242" s="234"/>
      <c r="EE242" s="234"/>
      <c r="EF242" s="234"/>
      <c r="EG242" s="234"/>
      <c r="EH242" s="234"/>
      <c r="EI242" s="234"/>
      <c r="EJ242" s="234"/>
      <c r="EK242" s="234"/>
      <c r="EL242" s="234"/>
      <c r="EM242" s="234"/>
      <c r="EN242" s="234"/>
      <c r="EO242" s="234"/>
      <c r="EP242" s="234"/>
      <c r="EQ242" s="234"/>
      <c r="ER242" s="234"/>
      <c r="ES242" s="234"/>
      <c r="ET242" s="234"/>
      <c r="EU242" s="234"/>
      <c r="EV242" s="234"/>
      <c r="EW242" s="234"/>
      <c r="EX242" s="234"/>
      <c r="EY242" s="234"/>
      <c r="EZ242" s="234"/>
      <c r="FA242" s="234"/>
      <c r="FB242" s="234"/>
      <c r="FC242" s="234"/>
      <c r="FD242" s="234"/>
      <c r="FE242" s="234"/>
      <c r="FF242" s="234"/>
      <c r="FG242" s="234"/>
      <c r="FH242" s="234"/>
      <c r="FI242" s="234"/>
      <c r="FJ242" s="234"/>
      <c r="FK242" s="234"/>
      <c r="FL242" s="234"/>
      <c r="FM242" s="234"/>
      <c r="FN242" s="234"/>
      <c r="FO242" s="234"/>
      <c r="FP242" s="234"/>
      <c r="FQ242" s="234"/>
      <c r="FR242" s="234"/>
      <c r="FS242" s="234"/>
      <c r="FT242" s="234"/>
      <c r="FU242" s="234"/>
      <c r="FV242" s="234"/>
      <c r="FW242" s="234"/>
      <c r="FX242" s="234"/>
      <c r="FY242" s="234"/>
      <c r="FZ242" s="234"/>
      <c r="GA242" s="234"/>
      <c r="GB242" s="234"/>
      <c r="GC242" s="234"/>
      <c r="GD242" s="234"/>
      <c r="GE242" s="234"/>
      <c r="GF242" s="234"/>
      <c r="GG242" s="234"/>
      <c r="GH242" s="234"/>
      <c r="GI242" s="234"/>
      <c r="GJ242" s="234"/>
      <c r="GK242" s="234"/>
      <c r="GL242" s="234"/>
      <c r="GM242" s="234"/>
      <c r="GN242" s="234"/>
      <c r="GO242" s="234"/>
      <c r="GP242" s="234"/>
      <c r="GQ242" s="234"/>
      <c r="GR242" s="234"/>
      <c r="GS242" s="234"/>
      <c r="GT242" s="234"/>
      <c r="GU242" s="234"/>
      <c r="GV242" s="234"/>
      <c r="GW242" s="234"/>
      <c r="GX242" s="234"/>
      <c r="GY242" s="234"/>
      <c r="GZ242" s="234"/>
      <c r="HA242" s="234"/>
      <c r="HB242" s="234"/>
      <c r="HC242" s="234"/>
      <c r="HD242" s="234"/>
      <c r="HE242" s="234"/>
      <c r="HF242" s="234"/>
      <c r="HG242" s="234"/>
      <c r="HH242" s="234"/>
      <c r="HI242" s="234"/>
      <c r="HJ242" s="234"/>
      <c r="HK242" s="234"/>
      <c r="HL242" s="234"/>
      <c r="HM242" s="234"/>
      <c r="HN242" s="234"/>
      <c r="HO242" s="234"/>
      <c r="HP242" s="234"/>
      <c r="HQ242" s="234"/>
      <c r="HR242" s="234"/>
      <c r="HS242" s="234"/>
      <c r="HT242" s="234"/>
      <c r="HU242" s="234"/>
      <c r="HV242" s="234"/>
      <c r="HW242" s="234"/>
      <c r="HX242" s="234"/>
      <c r="HY242" s="234"/>
      <c r="HZ242" s="234"/>
      <c r="IA242" s="234"/>
      <c r="IB242" s="234"/>
      <c r="IC242" s="234"/>
      <c r="ID242" s="234"/>
      <c r="IE242" s="234"/>
      <c r="IF242" s="234"/>
      <c r="IG242" s="234"/>
      <c r="IH242" s="234"/>
      <c r="II242" s="234"/>
      <c r="IJ242" s="234"/>
      <c r="IK242" s="234"/>
      <c r="IL242" s="234"/>
      <c r="IM242" s="234"/>
      <c r="IN242" s="234"/>
      <c r="IO242" s="234"/>
      <c r="IP242" s="234"/>
      <c r="IQ242" s="234"/>
      <c r="IR242" s="234"/>
      <c r="IS242" s="234"/>
      <c r="IT242" s="234"/>
      <c r="IU242" s="234"/>
      <c r="IV242" s="234"/>
      <c r="IW242" s="234"/>
      <c r="IX242" s="234"/>
      <c r="IY242" s="234"/>
      <c r="IZ242" s="234"/>
      <c r="JA242" s="234"/>
      <c r="JB242" s="234"/>
      <c r="JC242" s="234"/>
      <c r="JD242" s="234"/>
      <c r="JE242" s="234"/>
      <c r="JF242" s="234"/>
      <c r="JG242" s="234"/>
      <c r="JH242" s="234"/>
      <c r="JI242" s="234"/>
      <c r="JJ242" s="234"/>
      <c r="JK242" s="234"/>
      <c r="JL242" s="234"/>
      <c r="JM242" s="234"/>
      <c r="JN242" s="234"/>
      <c r="JO242" s="234"/>
      <c r="JP242" s="234"/>
      <c r="JQ242" s="234"/>
      <c r="JR242" s="234"/>
      <c r="JS242" s="234"/>
      <c r="JT242" s="234"/>
      <c r="JU242" s="234"/>
      <c r="JV242" s="234"/>
      <c r="JW242" s="234"/>
      <c r="JX242" s="234"/>
      <c r="JY242" s="234"/>
      <c r="JZ242" s="234"/>
      <c r="KA242" s="234"/>
      <c r="KB242" s="234"/>
      <c r="KC242" s="234"/>
      <c r="KD242" s="234"/>
      <c r="KE242" s="234"/>
      <c r="KF242" s="234"/>
      <c r="KG242" s="234"/>
      <c r="KH242" s="234"/>
      <c r="KI242" s="234"/>
      <c r="KJ242" s="234"/>
      <c r="KK242" s="234"/>
      <c r="KL242" s="234"/>
      <c r="KM242" s="234"/>
      <c r="KN242" s="234"/>
      <c r="KO242" s="234"/>
      <c r="KP242" s="234"/>
      <c r="KQ242" s="234"/>
      <c r="KR242" s="234"/>
      <c r="KS242" s="234"/>
      <c r="KT242" s="234"/>
      <c r="KU242" s="234"/>
      <c r="KV242" s="234"/>
      <c r="KW242" s="234"/>
      <c r="KX242" s="234"/>
      <c r="KY242" s="234"/>
      <c r="KZ242" s="234"/>
      <c r="LA242" s="234"/>
      <c r="LB242" s="234"/>
      <c r="LC242" s="234"/>
      <c r="LD242" s="234"/>
      <c r="LE242" s="234"/>
      <c r="LF242" s="234"/>
      <c r="LG242" s="234"/>
      <c r="LH242" s="234"/>
      <c r="LI242" s="234"/>
      <c r="LJ242" s="234"/>
      <c r="LK242" s="234"/>
      <c r="LL242" s="234"/>
      <c r="LM242" s="234"/>
      <c r="LN242" s="234"/>
      <c r="LO242" s="234"/>
      <c r="LP242" s="234"/>
      <c r="LQ242" s="234"/>
      <c r="LR242" s="234"/>
      <c r="LS242" s="234"/>
      <c r="LT242" s="234"/>
      <c r="LU242" s="234"/>
      <c r="LV242" s="234"/>
      <c r="LW242" s="234"/>
      <c r="LX242" s="234"/>
      <c r="LY242" s="234"/>
      <c r="LZ242" s="234"/>
      <c r="MA242" s="234"/>
      <c r="MB242" s="234"/>
      <c r="MC242" s="234"/>
      <c r="MD242" s="234"/>
      <c r="ME242" s="234"/>
      <c r="MF242" s="234"/>
      <c r="MG242" s="234"/>
      <c r="MH242" s="234"/>
      <c r="MI242" s="234"/>
      <c r="MJ242" s="234"/>
      <c r="MK242" s="234"/>
      <c r="ML242" s="234"/>
      <c r="MM242" s="234"/>
      <c r="MN242" s="234"/>
      <c r="MO242" s="234"/>
      <c r="MP242" s="234"/>
      <c r="MQ242" s="234"/>
      <c r="MR242" s="234"/>
      <c r="MS242" s="234"/>
      <c r="MT242" s="234"/>
      <c r="MU242" s="234"/>
      <c r="MV242" s="234"/>
      <c r="MW242" s="234"/>
      <c r="MX242" s="234"/>
      <c r="MY242" s="234"/>
      <c r="MZ242" s="234"/>
      <c r="NA242" s="234"/>
      <c r="NB242" s="234"/>
      <c r="NC242" s="234"/>
      <c r="ND242" s="234"/>
      <c r="NE242" s="234"/>
      <c r="NF242" s="234"/>
      <c r="NG242" s="234"/>
      <c r="NH242" s="234"/>
      <c r="NI242" s="234"/>
      <c r="NJ242" s="234"/>
      <c r="NK242" s="234"/>
      <c r="NL242" s="234"/>
      <c r="NM242" s="234"/>
      <c r="NN242" s="234"/>
      <c r="NO242" s="234"/>
      <c r="NP242" s="234"/>
      <c r="NQ242" s="234"/>
      <c r="NR242" s="234"/>
      <c r="NS242" s="234"/>
      <c r="NT242" s="234"/>
      <c r="NU242" s="234"/>
      <c r="NV242" s="234"/>
      <c r="NW242" s="234"/>
      <c r="NX242" s="234"/>
      <c r="NY242" s="234"/>
      <c r="NZ242" s="234"/>
      <c r="OA242" s="234"/>
      <c r="OB242" s="234"/>
      <c r="OC242" s="234"/>
      <c r="OD242" s="234"/>
      <c r="OE242" s="234"/>
      <c r="OF242" s="234"/>
      <c r="OG242" s="234"/>
      <c r="OH242" s="234"/>
      <c r="OI242" s="234"/>
      <c r="OJ242" s="234"/>
      <c r="OK242" s="234"/>
      <c r="OL242" s="234"/>
      <c r="OM242" s="234"/>
      <c r="ON242" s="234"/>
      <c r="OO242" s="234"/>
      <c r="OP242" s="234"/>
      <c r="OQ242" s="234"/>
      <c r="OR242" s="234"/>
      <c r="OS242" s="234"/>
      <c r="OT242" s="234"/>
      <c r="OU242" s="234"/>
      <c r="OV242" s="234"/>
      <c r="OW242" s="234"/>
      <c r="OX242" s="234"/>
      <c r="OY242" s="234"/>
      <c r="OZ242" s="234"/>
      <c r="PA242" s="234"/>
      <c r="PB242" s="234"/>
      <c r="PC242" s="234"/>
      <c r="PD242" s="234"/>
      <c r="PE242" s="234"/>
      <c r="PF242" s="234"/>
      <c r="PG242" s="234"/>
      <c r="PH242" s="234"/>
      <c r="PI242" s="234"/>
      <c r="PJ242" s="234"/>
      <c r="PK242" s="234"/>
      <c r="PL242" s="234"/>
      <c r="PM242" s="234"/>
      <c r="PN242" s="234"/>
    </row>
    <row r="243" spans="1:430" s="238" customFormat="1" ht="38.25" customHeight="1" x14ac:dyDescent="0.2">
      <c r="A243" s="307" t="s">
        <v>37</v>
      </c>
      <c r="B243" s="316"/>
      <c r="C243" s="308"/>
      <c r="D243" s="315" t="s">
        <v>1531</v>
      </c>
      <c r="E243" s="317" t="s">
        <v>80</v>
      </c>
      <c r="F243" s="305" t="s">
        <v>19</v>
      </c>
      <c r="G243" s="387" t="s">
        <v>1532</v>
      </c>
      <c r="H243" s="387" t="s">
        <v>1533</v>
      </c>
      <c r="I243" s="363">
        <v>150000</v>
      </c>
      <c r="J243" s="323">
        <f>-K2311/0.0833333333333333</f>
        <v>0</v>
      </c>
      <c r="K243" s="323"/>
      <c r="L243" s="306">
        <v>43845</v>
      </c>
      <c r="M243" s="306">
        <v>43739</v>
      </c>
      <c r="N243" s="306">
        <v>44713</v>
      </c>
      <c r="O243" s="324">
        <f>YEAR(N243)</f>
        <v>2022</v>
      </c>
      <c r="P243" s="312">
        <f>MONTH(N243)</f>
        <v>6</v>
      </c>
      <c r="Q243" s="325" t="str">
        <f>IF(P243&gt;9,CONCATENATE(O243,P243),CONCATENATE(O243,"0",P243))</f>
        <v>202206</v>
      </c>
      <c r="R243" s="299">
        <v>0</v>
      </c>
      <c r="S243" s="326">
        <v>0</v>
      </c>
      <c r="T243" s="326">
        <v>0</v>
      </c>
      <c r="U243" s="383"/>
      <c r="V243" s="294"/>
      <c r="W243" s="293"/>
      <c r="X243" s="294"/>
      <c r="Y2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39"/>
      <c r="AA243" s="294"/>
      <c r="AB243" s="294"/>
      <c r="AC243" s="294"/>
      <c r="AD243" s="294"/>
      <c r="AE243" s="294"/>
      <c r="AF243" s="294"/>
      <c r="AG243" s="294"/>
      <c r="AH243" s="294"/>
      <c r="AI243" s="294"/>
      <c r="AJ243" s="294"/>
      <c r="AK243" s="294"/>
      <c r="AL243" s="294"/>
      <c r="AM243" s="294"/>
      <c r="AN243" s="294"/>
      <c r="AO243" s="294"/>
      <c r="AP243" s="294"/>
      <c r="AQ243" s="294"/>
      <c r="AR243" s="293"/>
      <c r="AS243" s="232"/>
      <c r="AT243" s="232"/>
      <c r="AU243" s="232"/>
      <c r="AV243" s="232"/>
      <c r="AW243" s="232"/>
      <c r="AX243" s="232"/>
      <c r="AY243" s="232"/>
      <c r="AZ243" s="232"/>
      <c r="BA243" s="232"/>
      <c r="BB243" s="232"/>
      <c r="BC243" s="232"/>
      <c r="BD243" s="232"/>
      <c r="BE243" s="232"/>
      <c r="BF243" s="232"/>
      <c r="BG243" s="232"/>
      <c r="BH243" s="232"/>
      <c r="BI243" s="232"/>
      <c r="BJ243" s="232"/>
      <c r="BK243" s="232"/>
      <c r="BL243" s="232"/>
      <c r="BM243" s="232"/>
      <c r="BN243" s="232"/>
      <c r="BO243" s="232"/>
      <c r="BP243" s="232"/>
      <c r="BQ243" s="232"/>
      <c r="BR243" s="232"/>
      <c r="BS243" s="232"/>
      <c r="BT243" s="232"/>
      <c r="BU243" s="232"/>
      <c r="BV243" s="232"/>
      <c r="BW243" s="232"/>
      <c r="BX243" s="232"/>
      <c r="BY243" s="232"/>
      <c r="BZ243" s="232"/>
      <c r="CA243" s="232"/>
      <c r="CB243" s="232"/>
      <c r="CC243" s="232"/>
      <c r="CD243" s="232"/>
      <c r="CE243" s="232"/>
      <c r="CF243" s="232"/>
      <c r="CG243" s="232"/>
      <c r="CH243" s="232"/>
      <c r="CI243" s="232"/>
      <c r="CJ243" s="232"/>
      <c r="CK243" s="232"/>
      <c r="CL243" s="232"/>
      <c r="CM243" s="232"/>
      <c r="CN243" s="232"/>
      <c r="CO243" s="232"/>
      <c r="CP243" s="232"/>
      <c r="CQ243" s="232"/>
      <c r="CR243" s="232"/>
      <c r="CS243" s="232"/>
      <c r="CT243" s="232"/>
      <c r="CU243" s="232"/>
      <c r="CV243" s="232"/>
      <c r="CW243" s="234"/>
      <c r="CX243" s="234"/>
      <c r="CY243" s="234"/>
      <c r="CZ243" s="234"/>
      <c r="DA243" s="234"/>
      <c r="DB243" s="234"/>
      <c r="DC243" s="234"/>
      <c r="DD243" s="234"/>
      <c r="DE243" s="234"/>
      <c r="DF243" s="234"/>
      <c r="DG243" s="234"/>
      <c r="DH243" s="234"/>
      <c r="DI243" s="234"/>
      <c r="DJ243" s="234"/>
      <c r="DK243" s="234"/>
      <c r="DL243" s="234"/>
      <c r="DM243" s="234"/>
      <c r="DN243" s="234"/>
      <c r="DO243" s="234"/>
      <c r="DP243" s="234"/>
      <c r="DQ243" s="234"/>
      <c r="DR243" s="234"/>
      <c r="DS243" s="234"/>
      <c r="DT243" s="234"/>
      <c r="DU243" s="234"/>
      <c r="DV243" s="234"/>
      <c r="DW243" s="234"/>
      <c r="DX243" s="234"/>
      <c r="DY243" s="234"/>
      <c r="DZ243" s="234"/>
      <c r="EA243" s="234"/>
      <c r="EB243" s="234"/>
      <c r="EC243" s="234"/>
      <c r="ED243" s="234"/>
      <c r="EE243" s="234"/>
      <c r="EF243" s="234"/>
      <c r="EG243" s="234"/>
      <c r="EH243" s="234"/>
      <c r="EI243" s="234"/>
      <c r="EJ243" s="234"/>
      <c r="EK243" s="234"/>
      <c r="EL243" s="234"/>
      <c r="EM243" s="234"/>
      <c r="EN243" s="234"/>
      <c r="EO243" s="234"/>
      <c r="EP243" s="234"/>
      <c r="EQ243" s="234"/>
      <c r="ER243" s="234"/>
      <c r="ES243" s="234"/>
      <c r="ET243" s="234"/>
      <c r="EU243" s="234"/>
      <c r="EV243" s="234"/>
      <c r="EW243" s="234"/>
      <c r="EX243" s="234"/>
      <c r="EY243" s="234"/>
      <c r="EZ243" s="234"/>
      <c r="FA243" s="234"/>
      <c r="FB243" s="234"/>
      <c r="FC243" s="234"/>
      <c r="FD243" s="234"/>
      <c r="FE243" s="234"/>
      <c r="FF243" s="234"/>
      <c r="FG243" s="234"/>
      <c r="FH243" s="234"/>
      <c r="FI243" s="234"/>
      <c r="FJ243" s="234"/>
      <c r="FK243" s="234"/>
      <c r="FL243" s="234"/>
      <c r="FM243" s="234"/>
      <c r="FN243" s="234"/>
      <c r="FO243" s="234"/>
      <c r="FP243" s="234"/>
      <c r="FQ243" s="234"/>
      <c r="FR243" s="234"/>
      <c r="FS243" s="234"/>
      <c r="FT243" s="234"/>
      <c r="FU243" s="234"/>
      <c r="FV243" s="234"/>
      <c r="FW243" s="234"/>
      <c r="FX243" s="234"/>
      <c r="FY243" s="234"/>
      <c r="FZ243" s="234"/>
      <c r="GA243" s="234"/>
      <c r="GB243" s="234"/>
      <c r="GC243" s="234"/>
      <c r="GD243" s="234"/>
      <c r="GE243" s="234"/>
      <c r="GF243" s="234"/>
      <c r="GG243" s="234"/>
      <c r="GH243" s="234"/>
      <c r="GI243" s="234"/>
      <c r="GJ243" s="234"/>
      <c r="GK243" s="234"/>
      <c r="GL243" s="234"/>
      <c r="GM243" s="234"/>
      <c r="GN243" s="234"/>
      <c r="GO243" s="234"/>
      <c r="GP243" s="234"/>
      <c r="GQ243" s="234"/>
      <c r="GR243" s="234"/>
      <c r="GS243" s="234"/>
      <c r="GT243" s="234"/>
      <c r="GU243" s="234"/>
      <c r="GV243" s="234"/>
      <c r="GW243" s="234"/>
      <c r="GX243" s="234"/>
      <c r="GY243" s="234"/>
      <c r="GZ243" s="234"/>
      <c r="HA243" s="234"/>
      <c r="HB243" s="234"/>
      <c r="HC243" s="234"/>
      <c r="HD243" s="234"/>
      <c r="HE243" s="234"/>
      <c r="HF243" s="234"/>
      <c r="HG243" s="234"/>
      <c r="HH243" s="234"/>
      <c r="HI243" s="234"/>
      <c r="HJ243" s="234"/>
      <c r="HK243" s="234"/>
      <c r="HL243" s="234"/>
      <c r="HM243" s="234"/>
      <c r="HN243" s="234"/>
      <c r="HO243" s="234"/>
      <c r="HP243" s="234"/>
      <c r="HQ243" s="234"/>
      <c r="HR243" s="234"/>
      <c r="HS243" s="234"/>
      <c r="HT243" s="234"/>
      <c r="HU243" s="234"/>
      <c r="HV243" s="234"/>
      <c r="HW243" s="234"/>
      <c r="HX243" s="234"/>
      <c r="HY243" s="234"/>
      <c r="HZ243" s="234"/>
      <c r="IA243" s="234"/>
      <c r="IB243" s="234"/>
      <c r="IC243" s="234"/>
      <c r="ID243" s="234"/>
      <c r="IE243" s="234"/>
      <c r="IF243" s="234"/>
      <c r="IG243" s="234"/>
      <c r="IH243" s="234"/>
      <c r="II243" s="234"/>
      <c r="IJ243" s="234"/>
      <c r="IK243" s="234"/>
      <c r="IL243" s="234"/>
      <c r="IM243" s="234"/>
      <c r="IN243" s="234"/>
      <c r="IO243" s="234"/>
      <c r="IP243" s="234"/>
      <c r="IQ243" s="234"/>
      <c r="IR243" s="234"/>
      <c r="IS243" s="234"/>
      <c r="IT243" s="234"/>
      <c r="IU243" s="234"/>
      <c r="IV243" s="234"/>
      <c r="IW243" s="234"/>
      <c r="IX243" s="234"/>
      <c r="IY243" s="234"/>
      <c r="IZ243" s="234"/>
      <c r="JA243" s="234"/>
      <c r="JB243" s="234"/>
      <c r="JC243" s="234"/>
      <c r="JD243" s="234"/>
      <c r="JE243" s="234"/>
      <c r="JF243" s="234"/>
      <c r="JG243" s="234"/>
      <c r="JH243" s="234"/>
      <c r="JI243" s="234"/>
      <c r="JJ243" s="234"/>
      <c r="JK243" s="234"/>
      <c r="JL243" s="234"/>
      <c r="JM243" s="234"/>
      <c r="JN243" s="234"/>
      <c r="JO243" s="234"/>
      <c r="JP243" s="234"/>
      <c r="JQ243" s="234"/>
      <c r="JR243" s="234"/>
      <c r="JS243" s="234"/>
      <c r="JT243" s="234"/>
      <c r="JU243" s="234"/>
      <c r="JV243" s="234"/>
      <c r="JW243" s="234"/>
      <c r="JX243" s="234"/>
      <c r="JY243" s="234"/>
      <c r="JZ243" s="234"/>
      <c r="KA243" s="234"/>
      <c r="KB243" s="234"/>
      <c r="KC243" s="234"/>
      <c r="KD243" s="234"/>
      <c r="KE243" s="234"/>
      <c r="KF243" s="234"/>
      <c r="KG243" s="234"/>
      <c r="KH243" s="234"/>
      <c r="KI243" s="234"/>
      <c r="KJ243" s="234"/>
      <c r="KK243" s="234"/>
      <c r="KL243" s="234"/>
      <c r="KM243" s="234"/>
      <c r="KN243" s="234"/>
      <c r="KO243" s="234"/>
      <c r="KP243" s="234"/>
      <c r="KQ243" s="234"/>
      <c r="KR243" s="234"/>
      <c r="KS243" s="234"/>
      <c r="KT243" s="234"/>
      <c r="KU243" s="234"/>
      <c r="KV243" s="234"/>
      <c r="KW243" s="234"/>
      <c r="KX243" s="234"/>
      <c r="KY243" s="234"/>
      <c r="KZ243" s="234"/>
      <c r="LA243" s="234"/>
      <c r="LB243" s="234"/>
      <c r="LC243" s="234"/>
      <c r="LD243" s="234"/>
      <c r="LE243" s="234"/>
      <c r="LF243" s="234"/>
      <c r="LG243" s="234"/>
      <c r="LH243" s="234"/>
      <c r="LI243" s="234"/>
      <c r="LJ243" s="234"/>
      <c r="LK243" s="234"/>
      <c r="LL243" s="234"/>
      <c r="LM243" s="234"/>
      <c r="LN243" s="234"/>
      <c r="LO243" s="234"/>
      <c r="LP243" s="234"/>
      <c r="LQ243" s="234"/>
      <c r="LR243" s="234"/>
      <c r="LS243" s="234"/>
      <c r="LT243" s="234"/>
      <c r="LU243" s="234"/>
      <c r="LV243" s="234"/>
      <c r="LW243" s="234"/>
      <c r="LX243" s="234"/>
      <c r="LY243" s="234"/>
      <c r="LZ243" s="234"/>
      <c r="MA243" s="234"/>
      <c r="MB243" s="234"/>
      <c r="MC243" s="234"/>
      <c r="MD243" s="234"/>
      <c r="ME243" s="234"/>
      <c r="MF243" s="234"/>
      <c r="MG243" s="234"/>
      <c r="MH243" s="234"/>
      <c r="MI243" s="234"/>
      <c r="MJ243" s="234"/>
      <c r="MK243" s="234"/>
      <c r="ML243" s="234"/>
      <c r="MM243" s="234"/>
      <c r="MN243" s="234"/>
      <c r="MO243" s="234"/>
      <c r="MP243" s="234"/>
      <c r="MQ243" s="234"/>
      <c r="MR243" s="234"/>
      <c r="MS243" s="234"/>
      <c r="MT243" s="234"/>
      <c r="MU243" s="234"/>
      <c r="MV243" s="234"/>
      <c r="MW243" s="234"/>
      <c r="MX243" s="234"/>
      <c r="MY243" s="234"/>
      <c r="MZ243" s="234"/>
      <c r="NA243" s="234"/>
      <c r="NB243" s="234"/>
      <c r="NC243" s="234"/>
      <c r="ND243" s="234"/>
      <c r="NE243" s="234"/>
      <c r="NF243" s="234"/>
      <c r="NG243" s="234"/>
      <c r="NH243" s="234"/>
      <c r="NI243" s="234"/>
      <c r="NJ243" s="234"/>
      <c r="NK243" s="234"/>
      <c r="NL243" s="234"/>
      <c r="NM243" s="234"/>
      <c r="NN243" s="234"/>
      <c r="NO243" s="234"/>
      <c r="NP243" s="234"/>
      <c r="NQ243" s="234"/>
      <c r="NR243" s="234"/>
      <c r="NS243" s="234"/>
      <c r="NT243" s="234"/>
      <c r="NU243" s="234"/>
      <c r="NV243" s="234"/>
      <c r="NW243" s="234"/>
      <c r="NX243" s="234"/>
      <c r="NY243" s="234"/>
      <c r="NZ243" s="234"/>
      <c r="OA243" s="234"/>
      <c r="OB243" s="234"/>
      <c r="OC243" s="234"/>
      <c r="OD243" s="234"/>
      <c r="OE243" s="234"/>
      <c r="OF243" s="234"/>
      <c r="OG243" s="234"/>
      <c r="OH243" s="234"/>
      <c r="OI243" s="234"/>
      <c r="OJ243" s="234"/>
      <c r="OK243" s="234"/>
      <c r="OL243" s="234"/>
      <c r="OM243" s="234"/>
      <c r="ON243" s="234"/>
      <c r="OO243" s="234"/>
      <c r="OP243" s="234"/>
      <c r="OQ243" s="234"/>
      <c r="OR243" s="234"/>
      <c r="OS243" s="234"/>
      <c r="OT243" s="234"/>
      <c r="OU243" s="234"/>
      <c r="OV243" s="234"/>
      <c r="OW243" s="234"/>
      <c r="OX243" s="234"/>
      <c r="OY243" s="234"/>
      <c r="OZ243" s="234"/>
      <c r="PA243" s="234"/>
      <c r="PB243" s="234"/>
      <c r="PC243" s="234"/>
      <c r="PD243" s="234"/>
      <c r="PE243" s="234"/>
      <c r="PF243" s="234"/>
      <c r="PG243" s="234"/>
      <c r="PH243" s="234"/>
      <c r="PI243" s="234"/>
      <c r="PJ243" s="234"/>
      <c r="PK243" s="234"/>
      <c r="PL243" s="234"/>
      <c r="PM243" s="234"/>
      <c r="PN243" s="234"/>
    </row>
    <row r="244" spans="1:430" s="238" customFormat="1" ht="38.25" customHeight="1" x14ac:dyDescent="0.2">
      <c r="A244" s="316" t="s">
        <v>37</v>
      </c>
      <c r="B244" s="307"/>
      <c r="C244" s="328"/>
      <c r="D244" s="307" t="s">
        <v>1716</v>
      </c>
      <c r="E244" s="316" t="s">
        <v>75</v>
      </c>
      <c r="F244" s="268" t="s">
        <v>23</v>
      </c>
      <c r="G244" s="384" t="s">
        <v>1717</v>
      </c>
      <c r="H244" s="386" t="s">
        <v>1718</v>
      </c>
      <c r="I244" s="361">
        <v>100000</v>
      </c>
      <c r="J244" s="269">
        <f>-K2344/0.0833333333333333</f>
        <v>0</v>
      </c>
      <c r="K244" s="269"/>
      <c r="L244" s="270">
        <v>44006</v>
      </c>
      <c r="M244" s="270">
        <v>44006</v>
      </c>
      <c r="N244" s="271">
        <v>44735</v>
      </c>
      <c r="O244" s="283">
        <f>YEAR(N244)</f>
        <v>2022</v>
      </c>
      <c r="P244" s="283">
        <f>MONTH(N244)</f>
        <v>6</v>
      </c>
      <c r="Q244" s="277" t="str">
        <f>IF(P244&gt;9,CONCATENATE(O244,P244),CONCATENATE(O244,"0",P244))</f>
        <v>202206</v>
      </c>
      <c r="R244" s="266">
        <v>0</v>
      </c>
      <c r="S244" s="272">
        <v>0</v>
      </c>
      <c r="T244" s="272">
        <v>0</v>
      </c>
      <c r="U244" s="385"/>
      <c r="V244" s="303"/>
      <c r="W244" s="301"/>
      <c r="X244" s="320"/>
      <c r="Y24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20"/>
      <c r="AA244" s="301"/>
      <c r="AB244" s="301"/>
      <c r="AC244" s="301"/>
      <c r="AD244" s="301"/>
      <c r="AE244" s="301"/>
      <c r="AF244" s="301"/>
      <c r="AG244" s="301"/>
      <c r="AH244" s="301"/>
      <c r="AI244" s="301"/>
      <c r="AJ244" s="301"/>
      <c r="AK244" s="301"/>
      <c r="AL244" s="301"/>
      <c r="AM244" s="301"/>
      <c r="AN244" s="301"/>
      <c r="AO244" s="301"/>
      <c r="AP244" s="301"/>
      <c r="AQ244" s="301"/>
      <c r="AR244" s="303"/>
      <c r="AS244" s="232"/>
      <c r="AT244" s="232"/>
      <c r="AU244" s="232"/>
      <c r="AV244" s="232"/>
      <c r="AW244" s="232"/>
      <c r="AX244" s="232"/>
      <c r="AY244" s="232"/>
      <c r="AZ244" s="232"/>
      <c r="BA244" s="232"/>
      <c r="BB244" s="232"/>
      <c r="BC244" s="232"/>
      <c r="BD244" s="232"/>
      <c r="BE244" s="232"/>
      <c r="BF244" s="232"/>
      <c r="BG244" s="232"/>
      <c r="BH244" s="232"/>
      <c r="BI244" s="232"/>
      <c r="BJ244" s="232"/>
      <c r="BK244" s="232"/>
      <c r="BL244" s="232"/>
      <c r="BM244" s="232"/>
      <c r="BN244" s="232"/>
      <c r="BO244" s="232"/>
      <c r="BP244" s="232"/>
      <c r="BQ244" s="232"/>
      <c r="BR244" s="232"/>
      <c r="BS244" s="232"/>
      <c r="BT244" s="232"/>
      <c r="BU244" s="232"/>
      <c r="BV244" s="232"/>
      <c r="BW244" s="232"/>
      <c r="BX244" s="232"/>
      <c r="BY244" s="232"/>
      <c r="BZ244" s="232"/>
      <c r="CA244" s="232"/>
      <c r="CB244" s="232"/>
      <c r="CC244" s="232"/>
      <c r="CD244" s="232"/>
      <c r="CE244" s="232"/>
      <c r="CF244" s="232"/>
      <c r="CG244" s="232"/>
      <c r="CH244" s="232"/>
      <c r="CI244" s="232"/>
      <c r="CJ244" s="232"/>
      <c r="CK244" s="232"/>
      <c r="CL244" s="232"/>
      <c r="CM244" s="232"/>
      <c r="CN244" s="232"/>
      <c r="CO244" s="232"/>
      <c r="CP244" s="232"/>
      <c r="CQ244" s="232"/>
      <c r="CR244" s="232"/>
      <c r="CS244" s="232"/>
      <c r="CT244" s="232"/>
      <c r="CU244" s="232"/>
      <c r="CV244" s="232"/>
      <c r="CW244" s="234"/>
      <c r="CX244" s="234"/>
      <c r="CY244" s="234"/>
      <c r="CZ244" s="234"/>
      <c r="DA244" s="234"/>
      <c r="DB244" s="234"/>
      <c r="DC244" s="234"/>
      <c r="DD244" s="234"/>
      <c r="DE244" s="234"/>
      <c r="DF244" s="234"/>
      <c r="DG244" s="234"/>
      <c r="DH244" s="234"/>
      <c r="DI244" s="234"/>
      <c r="DJ244" s="234"/>
      <c r="DK244" s="234"/>
      <c r="DL244" s="234"/>
      <c r="DM244" s="234"/>
      <c r="DN244" s="234"/>
      <c r="DO244" s="234"/>
      <c r="DP244" s="234"/>
      <c r="DQ244" s="234"/>
      <c r="DR244" s="234"/>
      <c r="DS244" s="234"/>
      <c r="DT244" s="234"/>
      <c r="DU244" s="234"/>
      <c r="DV244" s="234"/>
      <c r="DW244" s="234"/>
      <c r="DX244" s="234"/>
      <c r="DY244" s="234"/>
      <c r="DZ244" s="234"/>
      <c r="EA244" s="234"/>
      <c r="EB244" s="234"/>
      <c r="EC244" s="234"/>
      <c r="ED244" s="234"/>
      <c r="EE244" s="234"/>
      <c r="EF244" s="234"/>
      <c r="EG244" s="234"/>
      <c r="EH244" s="234"/>
      <c r="EI244" s="234"/>
      <c r="EJ244" s="234"/>
      <c r="EK244" s="234"/>
      <c r="EL244" s="234"/>
      <c r="EM244" s="234"/>
      <c r="EN244" s="234"/>
      <c r="EO244" s="234"/>
      <c r="EP244" s="234"/>
      <c r="EQ244" s="234"/>
      <c r="ER244" s="234"/>
      <c r="ES244" s="234"/>
      <c r="ET244" s="234"/>
      <c r="EU244" s="234"/>
      <c r="EV244" s="234"/>
      <c r="EW244" s="234"/>
      <c r="EX244" s="234"/>
      <c r="EY244" s="234"/>
      <c r="EZ244" s="234"/>
      <c r="FA244" s="234"/>
      <c r="FB244" s="234"/>
      <c r="FC244" s="234"/>
      <c r="FD244" s="234"/>
      <c r="FE244" s="234"/>
      <c r="FF244" s="234"/>
      <c r="FG244" s="234"/>
      <c r="FH244" s="234"/>
      <c r="FI244" s="234"/>
      <c r="FJ244" s="234"/>
      <c r="FK244" s="234"/>
      <c r="FL244" s="234"/>
      <c r="FM244" s="234"/>
      <c r="FN244" s="234"/>
      <c r="FO244" s="234"/>
      <c r="FP244" s="234"/>
      <c r="FQ244" s="234"/>
      <c r="FR244" s="234"/>
      <c r="FS244" s="234"/>
      <c r="FT244" s="234"/>
      <c r="FU244" s="234"/>
      <c r="FV244" s="234"/>
      <c r="FW244" s="234"/>
      <c r="FX244" s="234"/>
      <c r="FY244" s="234"/>
      <c r="FZ244" s="234"/>
      <c r="GA244" s="234"/>
      <c r="GB244" s="234"/>
      <c r="GC244" s="234"/>
      <c r="GD244" s="234"/>
      <c r="GE244" s="234"/>
      <c r="GF244" s="234"/>
      <c r="GG244" s="234"/>
      <c r="GH244" s="234"/>
      <c r="GI244" s="234"/>
      <c r="GJ244" s="234"/>
      <c r="GK244" s="234"/>
      <c r="GL244" s="234"/>
      <c r="GM244" s="234"/>
      <c r="GN244" s="234"/>
      <c r="GO244" s="234"/>
      <c r="GP244" s="234"/>
      <c r="GQ244" s="234"/>
      <c r="GR244" s="234"/>
      <c r="GS244" s="234"/>
      <c r="GT244" s="234"/>
      <c r="GU244" s="234"/>
      <c r="GV244" s="234"/>
      <c r="GW244" s="234"/>
      <c r="GX244" s="234"/>
      <c r="GY244" s="234"/>
      <c r="GZ244" s="234"/>
      <c r="HA244" s="234"/>
      <c r="HB244" s="234"/>
      <c r="HC244" s="234"/>
      <c r="HD244" s="234"/>
      <c r="HE244" s="234"/>
      <c r="HF244" s="234"/>
      <c r="HG244" s="234"/>
      <c r="HH244" s="234"/>
      <c r="HI244" s="234"/>
      <c r="HJ244" s="234"/>
      <c r="HK244" s="234"/>
      <c r="HL244" s="234"/>
      <c r="HM244" s="234"/>
      <c r="HN244" s="234"/>
      <c r="HO244" s="234"/>
      <c r="HP244" s="234"/>
      <c r="HQ244" s="234"/>
      <c r="HR244" s="234"/>
      <c r="HS244" s="234"/>
      <c r="HT244" s="234"/>
      <c r="HU244" s="234"/>
      <c r="HV244" s="234"/>
      <c r="HW244" s="234"/>
      <c r="HX244" s="234"/>
      <c r="HY244" s="234"/>
      <c r="HZ244" s="234"/>
      <c r="IA244" s="234"/>
      <c r="IB244" s="234"/>
      <c r="IC244" s="234"/>
      <c r="ID244" s="234"/>
      <c r="IE244" s="234"/>
      <c r="IF244" s="234"/>
      <c r="IG244" s="234"/>
      <c r="IH244" s="234"/>
      <c r="II244" s="234"/>
      <c r="IJ244" s="234"/>
      <c r="IK244" s="234"/>
      <c r="IL244" s="234"/>
      <c r="IM244" s="234"/>
      <c r="IN244" s="234"/>
      <c r="IO244" s="234"/>
      <c r="IP244" s="234"/>
      <c r="IQ244" s="234"/>
      <c r="IR244" s="234"/>
      <c r="IS244" s="234"/>
      <c r="IT244" s="234"/>
      <c r="IU244" s="234"/>
      <c r="IV244" s="234"/>
      <c r="IW244" s="234"/>
      <c r="IX244" s="234"/>
      <c r="IY244" s="234"/>
      <c r="IZ244" s="234"/>
      <c r="JA244" s="234"/>
      <c r="JB244" s="234"/>
      <c r="JC244" s="234"/>
      <c r="JD244" s="234"/>
      <c r="JE244" s="234"/>
      <c r="JF244" s="234"/>
      <c r="JG244" s="234"/>
      <c r="JH244" s="234"/>
      <c r="JI244" s="234"/>
      <c r="JJ244" s="234"/>
      <c r="JK244" s="234"/>
      <c r="JL244" s="234"/>
      <c r="JM244" s="234"/>
      <c r="JN244" s="234"/>
      <c r="JO244" s="234"/>
      <c r="JP244" s="234"/>
      <c r="JQ244" s="234"/>
      <c r="JR244" s="234"/>
      <c r="JS244" s="234"/>
      <c r="JT244" s="234"/>
      <c r="JU244" s="234"/>
      <c r="JV244" s="234"/>
      <c r="JW244" s="234"/>
      <c r="JX244" s="234"/>
      <c r="JY244" s="234"/>
      <c r="JZ244" s="234"/>
      <c r="KA244" s="234"/>
      <c r="KB244" s="234"/>
      <c r="KC244" s="234"/>
      <c r="KD244" s="234"/>
      <c r="KE244" s="234"/>
      <c r="KF244" s="234"/>
      <c r="KG244" s="234"/>
      <c r="KH244" s="234"/>
      <c r="KI244" s="234"/>
      <c r="KJ244" s="234"/>
      <c r="KK244" s="234"/>
      <c r="KL244" s="234"/>
      <c r="KM244" s="234"/>
      <c r="KN244" s="234"/>
      <c r="KO244" s="234"/>
      <c r="KP244" s="234"/>
      <c r="KQ244" s="234"/>
      <c r="KR244" s="234"/>
      <c r="KS244" s="234"/>
      <c r="KT244" s="234"/>
      <c r="KU244" s="234"/>
      <c r="KV244" s="234"/>
      <c r="KW244" s="234"/>
      <c r="KX244" s="234"/>
      <c r="KY244" s="234"/>
      <c r="KZ244" s="234"/>
      <c r="LA244" s="234"/>
      <c r="LB244" s="234"/>
      <c r="LC244" s="234"/>
      <c r="LD244" s="234"/>
      <c r="LE244" s="234"/>
      <c r="LF244" s="234"/>
      <c r="LG244" s="234"/>
      <c r="LH244" s="234"/>
      <c r="LI244" s="234"/>
      <c r="LJ244" s="234"/>
      <c r="LK244" s="234"/>
      <c r="LL244" s="234"/>
      <c r="LM244" s="234"/>
      <c r="LN244" s="234"/>
      <c r="LO244" s="234"/>
      <c r="LP244" s="234"/>
      <c r="LQ244" s="234"/>
      <c r="LR244" s="234"/>
      <c r="LS244" s="234"/>
      <c r="LT244" s="234"/>
      <c r="LU244" s="234"/>
      <c r="LV244" s="234"/>
      <c r="LW244" s="234"/>
      <c r="LX244" s="234"/>
      <c r="LY244" s="234"/>
      <c r="LZ244" s="234"/>
      <c r="MA244" s="234"/>
      <c r="MB244" s="234"/>
      <c r="MC244" s="234"/>
      <c r="MD244" s="234"/>
      <c r="ME244" s="234"/>
      <c r="MF244" s="234"/>
      <c r="MG244" s="234"/>
      <c r="MH244" s="234"/>
      <c r="MI244" s="234"/>
      <c r="MJ244" s="234"/>
      <c r="MK244" s="234"/>
      <c r="ML244" s="234"/>
      <c r="MM244" s="234"/>
      <c r="MN244" s="234"/>
      <c r="MO244" s="234"/>
      <c r="MP244" s="234"/>
      <c r="MQ244" s="234"/>
      <c r="MR244" s="234"/>
      <c r="MS244" s="234"/>
      <c r="MT244" s="234"/>
      <c r="MU244" s="234"/>
      <c r="MV244" s="234"/>
      <c r="MW244" s="234"/>
      <c r="MX244" s="234"/>
      <c r="MY244" s="234"/>
      <c r="MZ244" s="234"/>
      <c r="NA244" s="234"/>
      <c r="NB244" s="234"/>
      <c r="NC244" s="234"/>
      <c r="ND244" s="234"/>
      <c r="NE244" s="234"/>
      <c r="NF244" s="234"/>
      <c r="NG244" s="234"/>
      <c r="NH244" s="234"/>
      <c r="NI244" s="234"/>
      <c r="NJ244" s="234"/>
      <c r="NK244" s="234"/>
      <c r="NL244" s="234"/>
      <c r="NM244" s="234"/>
      <c r="NN244" s="234"/>
      <c r="NO244" s="234"/>
      <c r="NP244" s="234"/>
      <c r="NQ244" s="234"/>
      <c r="NR244" s="234"/>
      <c r="NS244" s="234"/>
      <c r="NT244" s="234"/>
      <c r="NU244" s="234"/>
      <c r="NV244" s="234"/>
      <c r="NW244" s="234"/>
      <c r="NX244" s="234"/>
      <c r="NY244" s="234"/>
      <c r="NZ244" s="234"/>
      <c r="OA244" s="234"/>
      <c r="OB244" s="234"/>
      <c r="OC244" s="234"/>
      <c r="OD244" s="234"/>
      <c r="OE244" s="234"/>
      <c r="OF244" s="234"/>
      <c r="OG244" s="234"/>
      <c r="OH244" s="234"/>
      <c r="OI244" s="234"/>
      <c r="OJ244" s="234"/>
      <c r="OK244" s="234"/>
      <c r="OL244" s="234"/>
      <c r="OM244" s="234"/>
      <c r="ON244" s="234"/>
      <c r="OO244" s="234"/>
      <c r="OP244" s="234"/>
      <c r="OQ244" s="234"/>
      <c r="OR244" s="234"/>
      <c r="OS244" s="234"/>
      <c r="OT244" s="234"/>
      <c r="OU244" s="234"/>
      <c r="OV244" s="234"/>
      <c r="OW244" s="234"/>
      <c r="OX244" s="234"/>
      <c r="OY244" s="234"/>
      <c r="OZ244" s="234"/>
      <c r="PA244" s="234"/>
      <c r="PB244" s="234"/>
      <c r="PC244" s="234"/>
      <c r="PD244" s="234"/>
      <c r="PE244" s="234"/>
      <c r="PF244" s="234"/>
      <c r="PG244" s="234"/>
      <c r="PH244" s="234"/>
      <c r="PI244" s="234"/>
      <c r="PJ244" s="234"/>
      <c r="PK244" s="234"/>
      <c r="PL244" s="234"/>
      <c r="PM244" s="234"/>
      <c r="PN244" s="234"/>
    </row>
    <row r="245" spans="1:430" s="238" customFormat="1" ht="38.25" customHeight="1" x14ac:dyDescent="0.2">
      <c r="A245" s="316" t="s">
        <v>37</v>
      </c>
      <c r="B245" s="316"/>
      <c r="C245" s="308"/>
      <c r="D245" s="316" t="s">
        <v>737</v>
      </c>
      <c r="E245" s="316" t="s">
        <v>738</v>
      </c>
      <c r="F245" s="300" t="s">
        <v>740</v>
      </c>
      <c r="G245" s="383" t="s">
        <v>741</v>
      </c>
      <c r="H245" s="383" t="s">
        <v>739</v>
      </c>
      <c r="I245" s="359">
        <v>423803</v>
      </c>
      <c r="J245" s="309">
        <f>-K2064/0.0833333333333333</f>
        <v>0</v>
      </c>
      <c r="K245" s="309"/>
      <c r="L245" s="310">
        <v>42935</v>
      </c>
      <c r="M245" s="310">
        <v>42935</v>
      </c>
      <c r="N245" s="311">
        <v>44760</v>
      </c>
      <c r="O245" s="312">
        <f>YEAR(N245)</f>
        <v>2022</v>
      </c>
      <c r="P245" s="312">
        <f>MONTH(N245)</f>
        <v>7</v>
      </c>
      <c r="Q245" s="313" t="str">
        <f>IF(P245&gt;9,CONCATENATE(O245,P245),CONCATENATE(O245,"0",P245))</f>
        <v>202207</v>
      </c>
      <c r="R245" s="299" t="s">
        <v>109</v>
      </c>
      <c r="S245" s="314">
        <v>0</v>
      </c>
      <c r="T245" s="314">
        <v>0</v>
      </c>
      <c r="U245" s="393"/>
      <c r="V245" s="294"/>
      <c r="W245" s="293"/>
      <c r="X245" s="294"/>
      <c r="Y24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339"/>
      <c r="AA245" s="293"/>
      <c r="AB245" s="293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  <c r="BD245" s="232"/>
      <c r="BE245" s="232"/>
      <c r="BF245" s="232"/>
      <c r="BG245" s="232"/>
      <c r="BH245" s="232"/>
      <c r="BI245" s="232"/>
      <c r="BJ245" s="232"/>
      <c r="BK245" s="232"/>
      <c r="BL245" s="232"/>
      <c r="BM245" s="232"/>
      <c r="BN245" s="232"/>
      <c r="BO245" s="232"/>
      <c r="BP245" s="232"/>
      <c r="BQ245" s="232"/>
      <c r="BR245" s="232"/>
      <c r="BS245" s="232"/>
      <c r="BT245" s="232"/>
      <c r="BU245" s="232"/>
      <c r="BV245" s="232"/>
      <c r="BW245" s="232"/>
      <c r="BX245" s="232"/>
      <c r="BY245" s="232"/>
      <c r="BZ245" s="232"/>
      <c r="CA245" s="232"/>
      <c r="CB245" s="232"/>
      <c r="CC245" s="232"/>
      <c r="CD245" s="232"/>
      <c r="CE245" s="232"/>
      <c r="CF245" s="232"/>
      <c r="CG245" s="232"/>
      <c r="CH245" s="232"/>
      <c r="CI245" s="232"/>
      <c r="CJ245" s="232"/>
      <c r="CK245" s="232"/>
      <c r="CL245" s="232"/>
      <c r="CM245" s="232"/>
      <c r="CN245" s="232"/>
      <c r="CO245" s="232"/>
      <c r="CP245" s="232"/>
      <c r="CQ245" s="232"/>
      <c r="CR245" s="232"/>
      <c r="CS245" s="232"/>
      <c r="CT245" s="232"/>
      <c r="CU245" s="232"/>
      <c r="CV245" s="232"/>
      <c r="CW245" s="234"/>
      <c r="CX245" s="234"/>
      <c r="CY245" s="234"/>
      <c r="CZ245" s="234"/>
      <c r="DA245" s="234"/>
      <c r="DB245" s="234"/>
      <c r="DC245" s="234"/>
      <c r="DD245" s="234"/>
      <c r="DE245" s="234"/>
      <c r="DF245" s="234"/>
      <c r="DG245" s="234"/>
      <c r="DH245" s="234"/>
      <c r="DI245" s="234"/>
      <c r="DJ245" s="234"/>
      <c r="DK245" s="234"/>
      <c r="DL245" s="234"/>
      <c r="DM245" s="234"/>
      <c r="DN245" s="234"/>
      <c r="DO245" s="234"/>
      <c r="DP245" s="234"/>
      <c r="DQ245" s="234"/>
      <c r="DR245" s="234"/>
      <c r="DS245" s="234"/>
      <c r="DT245" s="234"/>
      <c r="DU245" s="234"/>
      <c r="DV245" s="234"/>
      <c r="DW245" s="234"/>
      <c r="DX245" s="234"/>
      <c r="DY245" s="234"/>
      <c r="DZ245" s="234"/>
      <c r="EA245" s="234"/>
      <c r="EB245" s="234"/>
      <c r="EC245" s="234"/>
      <c r="ED245" s="234"/>
      <c r="EE245" s="234"/>
      <c r="EF245" s="234"/>
      <c r="EG245" s="234"/>
      <c r="EH245" s="234"/>
      <c r="EI245" s="234"/>
      <c r="EJ245" s="234"/>
      <c r="EK245" s="234"/>
      <c r="EL245" s="234"/>
      <c r="EM245" s="234"/>
      <c r="EN245" s="234"/>
      <c r="EO245" s="234"/>
      <c r="EP245" s="234"/>
      <c r="EQ245" s="234"/>
      <c r="ER245" s="234"/>
      <c r="ES245" s="234"/>
      <c r="ET245" s="234"/>
      <c r="EU245" s="234"/>
      <c r="EV245" s="234"/>
      <c r="EW245" s="234"/>
      <c r="EX245" s="234"/>
      <c r="EY245" s="234"/>
      <c r="EZ245" s="234"/>
      <c r="FA245" s="234"/>
      <c r="FB245" s="234"/>
      <c r="FC245" s="234"/>
      <c r="FD245" s="234"/>
      <c r="FE245" s="234"/>
      <c r="FF245" s="234"/>
      <c r="FG245" s="234"/>
      <c r="FH245" s="234"/>
      <c r="FI245" s="234"/>
      <c r="FJ245" s="234"/>
      <c r="FK245" s="234"/>
      <c r="FL245" s="234"/>
      <c r="FM245" s="234"/>
      <c r="FN245" s="234"/>
      <c r="FO245" s="234"/>
      <c r="FP245" s="234"/>
      <c r="FQ245" s="234"/>
      <c r="FR245" s="234"/>
      <c r="FS245" s="234"/>
      <c r="FT245" s="234"/>
      <c r="FU245" s="234"/>
      <c r="FV245" s="234"/>
      <c r="FW245" s="234"/>
      <c r="FX245" s="234"/>
      <c r="FY245" s="234"/>
      <c r="FZ245" s="234"/>
      <c r="GA245" s="234"/>
      <c r="GB245" s="234"/>
      <c r="GC245" s="234"/>
      <c r="GD245" s="234"/>
      <c r="GE245" s="234"/>
      <c r="GF245" s="234"/>
      <c r="GG245" s="234"/>
      <c r="GH245" s="234"/>
      <c r="GI245" s="234"/>
      <c r="GJ245" s="234"/>
      <c r="GK245" s="234"/>
      <c r="GL245" s="234"/>
      <c r="GM245" s="234"/>
      <c r="GN245" s="234"/>
      <c r="GO245" s="234"/>
      <c r="GP245" s="234"/>
      <c r="GQ245" s="234"/>
      <c r="GR245" s="234"/>
      <c r="GS245" s="234"/>
      <c r="GT245" s="234"/>
      <c r="GU245" s="234"/>
      <c r="GV245" s="234"/>
      <c r="GW245" s="234"/>
      <c r="GX245" s="234"/>
      <c r="GY245" s="234"/>
      <c r="GZ245" s="234"/>
      <c r="HA245" s="234"/>
      <c r="HB245" s="234"/>
      <c r="HC245" s="234"/>
      <c r="HD245" s="234"/>
      <c r="HE245" s="234"/>
      <c r="HF245" s="234"/>
      <c r="HG245" s="234"/>
      <c r="HH245" s="234"/>
      <c r="HI245" s="234"/>
      <c r="HJ245" s="234"/>
      <c r="HK245" s="234"/>
      <c r="HL245" s="234"/>
      <c r="HM245" s="234"/>
      <c r="HN245" s="234"/>
      <c r="HO245" s="234"/>
      <c r="HP245" s="234"/>
      <c r="HQ245" s="234"/>
      <c r="HR245" s="234"/>
      <c r="HS245" s="234"/>
      <c r="HT245" s="234"/>
      <c r="HU245" s="234"/>
      <c r="HV245" s="234"/>
      <c r="HW245" s="234"/>
      <c r="HX245" s="234"/>
      <c r="HY245" s="234"/>
      <c r="HZ245" s="234"/>
      <c r="IA245" s="234"/>
      <c r="IB245" s="234"/>
      <c r="IC245" s="234"/>
      <c r="ID245" s="234"/>
      <c r="IE245" s="234"/>
      <c r="IF245" s="234"/>
      <c r="IG245" s="234"/>
      <c r="IH245" s="234"/>
      <c r="II245" s="234"/>
      <c r="IJ245" s="234"/>
      <c r="IK245" s="234"/>
      <c r="IL245" s="234"/>
      <c r="IM245" s="234"/>
      <c r="IN245" s="234"/>
      <c r="IO245" s="234"/>
      <c r="IP245" s="234"/>
      <c r="IQ245" s="234"/>
      <c r="IR245" s="234"/>
      <c r="IS245" s="234"/>
      <c r="IT245" s="234"/>
      <c r="IU245" s="234"/>
      <c r="IV245" s="234"/>
      <c r="IW245" s="234"/>
      <c r="IX245" s="234"/>
      <c r="IY245" s="234"/>
      <c r="IZ245" s="234"/>
      <c r="JA245" s="234"/>
      <c r="JB245" s="234"/>
      <c r="JC245" s="234"/>
      <c r="JD245" s="234"/>
      <c r="JE245" s="234"/>
      <c r="JF245" s="234"/>
      <c r="JG245" s="234"/>
      <c r="JH245" s="234"/>
      <c r="JI245" s="234"/>
      <c r="JJ245" s="234"/>
      <c r="JK245" s="234"/>
      <c r="JL245" s="234"/>
      <c r="JM245" s="234"/>
      <c r="JN245" s="234"/>
      <c r="JO245" s="234"/>
      <c r="JP245" s="234"/>
      <c r="JQ245" s="234"/>
      <c r="JR245" s="234"/>
      <c r="JS245" s="234"/>
      <c r="JT245" s="234"/>
      <c r="JU245" s="234"/>
      <c r="JV245" s="234"/>
      <c r="JW245" s="234"/>
      <c r="JX245" s="234"/>
      <c r="JY245" s="234"/>
      <c r="JZ245" s="234"/>
      <c r="KA245" s="234"/>
      <c r="KB245" s="234"/>
      <c r="KC245" s="234"/>
      <c r="KD245" s="234"/>
      <c r="KE245" s="234"/>
      <c r="KF245" s="234"/>
      <c r="KG245" s="234"/>
      <c r="KH245" s="234"/>
      <c r="KI245" s="234"/>
      <c r="KJ245" s="234"/>
      <c r="KK245" s="234"/>
      <c r="KL245" s="234"/>
      <c r="KM245" s="234"/>
      <c r="KN245" s="234"/>
      <c r="KO245" s="234"/>
      <c r="KP245" s="234"/>
      <c r="KQ245" s="234"/>
      <c r="KR245" s="234"/>
      <c r="KS245" s="234"/>
      <c r="KT245" s="234"/>
      <c r="KU245" s="234"/>
      <c r="KV245" s="234"/>
      <c r="KW245" s="234"/>
      <c r="KX245" s="234"/>
      <c r="KY245" s="234"/>
      <c r="KZ245" s="234"/>
      <c r="LA245" s="234"/>
      <c r="LB245" s="234"/>
      <c r="LC245" s="234"/>
      <c r="LD245" s="234"/>
      <c r="LE245" s="234"/>
      <c r="LF245" s="234"/>
      <c r="LG245" s="234"/>
      <c r="LH245" s="234"/>
      <c r="LI245" s="234"/>
      <c r="LJ245" s="234"/>
      <c r="LK245" s="234"/>
      <c r="LL245" s="234"/>
      <c r="LM245" s="234"/>
      <c r="LN245" s="234"/>
      <c r="LO245" s="234"/>
      <c r="LP245" s="234"/>
      <c r="LQ245" s="234"/>
      <c r="LR245" s="234"/>
      <c r="LS245" s="234"/>
      <c r="LT245" s="234"/>
      <c r="LU245" s="234"/>
      <c r="LV245" s="234"/>
      <c r="LW245" s="234"/>
      <c r="LX245" s="234"/>
      <c r="LY245" s="234"/>
      <c r="LZ245" s="234"/>
      <c r="MA245" s="234"/>
      <c r="MB245" s="234"/>
      <c r="MC245" s="234"/>
      <c r="MD245" s="234"/>
      <c r="ME245" s="234"/>
      <c r="MF245" s="234"/>
      <c r="MG245" s="234"/>
      <c r="MH245" s="234"/>
      <c r="MI245" s="234"/>
      <c r="MJ245" s="234"/>
      <c r="MK245" s="234"/>
      <c r="ML245" s="234"/>
      <c r="MM245" s="234"/>
      <c r="MN245" s="234"/>
      <c r="MO245" s="234"/>
      <c r="MP245" s="234"/>
      <c r="MQ245" s="234"/>
      <c r="MR245" s="234"/>
      <c r="MS245" s="234"/>
      <c r="MT245" s="234"/>
      <c r="MU245" s="234"/>
      <c r="MV245" s="234"/>
      <c r="MW245" s="234"/>
      <c r="MX245" s="234"/>
      <c r="MY245" s="234"/>
      <c r="MZ245" s="234"/>
      <c r="NA245" s="234"/>
      <c r="NB245" s="234"/>
      <c r="NC245" s="234"/>
      <c r="ND245" s="234"/>
      <c r="NE245" s="234"/>
      <c r="NF245" s="234"/>
      <c r="NG245" s="234"/>
      <c r="NH245" s="234"/>
      <c r="NI245" s="234"/>
      <c r="NJ245" s="234"/>
      <c r="NK245" s="234"/>
      <c r="NL245" s="234"/>
      <c r="NM245" s="234"/>
      <c r="NN245" s="234"/>
      <c r="NO245" s="234"/>
      <c r="NP245" s="234"/>
      <c r="NQ245" s="234"/>
      <c r="NR245" s="234"/>
      <c r="NS245" s="234"/>
      <c r="NT245" s="234"/>
      <c r="NU245" s="234"/>
      <c r="NV245" s="234"/>
      <c r="NW245" s="234"/>
      <c r="NX245" s="234"/>
      <c r="NY245" s="234"/>
      <c r="NZ245" s="234"/>
      <c r="OA245" s="234"/>
      <c r="OB245" s="234"/>
      <c r="OC245" s="234"/>
      <c r="OD245" s="234"/>
      <c r="OE245" s="234"/>
      <c r="OF245" s="234"/>
      <c r="OG245" s="234"/>
      <c r="OH245" s="234"/>
      <c r="OI245" s="234"/>
      <c r="OJ245" s="234"/>
      <c r="OK245" s="234"/>
      <c r="OL245" s="234"/>
      <c r="OM245" s="234"/>
      <c r="ON245" s="234"/>
      <c r="OO245" s="234"/>
      <c r="OP245" s="234"/>
      <c r="OQ245" s="234"/>
      <c r="OR245" s="234"/>
      <c r="OS245" s="234"/>
      <c r="OT245" s="234"/>
      <c r="OU245" s="234"/>
      <c r="OV245" s="234"/>
      <c r="OW245" s="234"/>
      <c r="OX245" s="234"/>
      <c r="OY245" s="234"/>
      <c r="OZ245" s="234"/>
      <c r="PA245" s="234"/>
      <c r="PB245" s="234"/>
      <c r="PC245" s="234"/>
      <c r="PD245" s="234"/>
      <c r="PE245" s="234"/>
      <c r="PF245" s="234"/>
      <c r="PG245" s="234"/>
      <c r="PH245" s="234"/>
      <c r="PI245" s="234"/>
      <c r="PJ245" s="234"/>
      <c r="PK245" s="234"/>
      <c r="PL245" s="234"/>
      <c r="PM245" s="234"/>
      <c r="PN245" s="234"/>
    </row>
    <row r="246" spans="1:430" s="233" customFormat="1" ht="38.25" customHeight="1" x14ac:dyDescent="0.2">
      <c r="A246" s="316" t="s">
        <v>37</v>
      </c>
      <c r="B246" s="307"/>
      <c r="C246" s="328"/>
      <c r="D246" s="315" t="s">
        <v>1317</v>
      </c>
      <c r="E246" s="316" t="s">
        <v>73</v>
      </c>
      <c r="F246" s="300" t="s">
        <v>1318</v>
      </c>
      <c r="G246" s="384" t="s">
        <v>1319</v>
      </c>
      <c r="H246" s="386" t="s">
        <v>1320</v>
      </c>
      <c r="I246" s="361">
        <v>400000</v>
      </c>
      <c r="J246" s="269">
        <f>-K2259/0.0833333333333333</f>
        <v>0</v>
      </c>
      <c r="K246" s="269"/>
      <c r="L246" s="270">
        <v>43677</v>
      </c>
      <c r="M246" s="270">
        <v>43677</v>
      </c>
      <c r="N246" s="271">
        <v>44772</v>
      </c>
      <c r="O246" s="283">
        <f>YEAR(N246)</f>
        <v>2022</v>
      </c>
      <c r="P246" s="283">
        <f>MONTH(N246)</f>
        <v>7</v>
      </c>
      <c r="Q246" s="277" t="str">
        <f>IF(P246&gt;9,CONCATENATE(O246,P246),CONCATENATE(O246,"0",P246))</f>
        <v>202207</v>
      </c>
      <c r="R246" s="299">
        <v>0</v>
      </c>
      <c r="S246" s="272">
        <v>0.05</v>
      </c>
      <c r="T246" s="272">
        <v>0.05</v>
      </c>
      <c r="U246" s="384"/>
      <c r="V246" s="301"/>
      <c r="W246" s="301"/>
      <c r="X246" s="301"/>
      <c r="Y24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39"/>
      <c r="AA246" s="294"/>
      <c r="AB246" s="294"/>
      <c r="AC246" s="294"/>
      <c r="AD246" s="294"/>
      <c r="AE246" s="294"/>
      <c r="AF246" s="294"/>
      <c r="AG246" s="294"/>
      <c r="AH246" s="294"/>
      <c r="AI246" s="294"/>
      <c r="AJ246" s="294"/>
      <c r="AK246" s="294"/>
      <c r="AL246" s="294"/>
      <c r="AM246" s="294"/>
      <c r="AN246" s="294"/>
      <c r="AO246" s="294"/>
      <c r="AP246" s="294"/>
      <c r="AQ246" s="294"/>
      <c r="AR246" s="294"/>
      <c r="AS246" s="232"/>
      <c r="AT246" s="232"/>
      <c r="AU246" s="232"/>
      <c r="AV246" s="232"/>
      <c r="AW246" s="232"/>
      <c r="AX246" s="232"/>
      <c r="AY246" s="232"/>
      <c r="AZ246" s="232"/>
      <c r="BA246" s="232"/>
      <c r="BB246" s="232"/>
      <c r="BC246" s="232"/>
      <c r="BD246" s="232"/>
      <c r="BE246" s="232"/>
      <c r="BF246" s="232"/>
      <c r="BG246" s="232"/>
      <c r="BH246" s="232"/>
      <c r="BI246" s="232"/>
      <c r="BJ246" s="232"/>
      <c r="BK246" s="232"/>
      <c r="BL246" s="232"/>
      <c r="BM246" s="232"/>
      <c r="BN246" s="232"/>
      <c r="BO246" s="232"/>
      <c r="BP246" s="232"/>
      <c r="BQ246" s="232"/>
      <c r="BR246" s="232"/>
      <c r="BS246" s="232"/>
      <c r="BT246" s="232"/>
      <c r="BU246" s="232"/>
      <c r="BV246" s="232"/>
      <c r="BW246" s="232"/>
      <c r="BX246" s="232"/>
      <c r="BY246" s="232"/>
      <c r="BZ246" s="232"/>
      <c r="CA246" s="232"/>
      <c r="CB246" s="232"/>
      <c r="CC246" s="232"/>
      <c r="CD246" s="232"/>
      <c r="CE246" s="232"/>
      <c r="CF246" s="232"/>
      <c r="CG246" s="232"/>
      <c r="CH246" s="232"/>
      <c r="CI246" s="232"/>
      <c r="CJ246" s="232"/>
      <c r="CK246" s="232"/>
      <c r="CL246" s="232"/>
      <c r="CM246" s="232"/>
      <c r="CN246" s="232"/>
      <c r="CO246" s="232"/>
      <c r="CP246" s="232"/>
      <c r="CQ246" s="232"/>
      <c r="CR246" s="232"/>
      <c r="CS246" s="232"/>
      <c r="CT246" s="232"/>
      <c r="CU246" s="232"/>
      <c r="CV246" s="232"/>
    </row>
    <row r="247" spans="1:430" s="7" customFormat="1" ht="38.25" customHeight="1" x14ac:dyDescent="0.2">
      <c r="A247" s="307" t="s">
        <v>37</v>
      </c>
      <c r="B247" s="307" t="s">
        <v>220</v>
      </c>
      <c r="C247" s="328" t="s">
        <v>225</v>
      </c>
      <c r="D247" s="304" t="s">
        <v>368</v>
      </c>
      <c r="E247" s="316" t="s">
        <v>876</v>
      </c>
      <c r="F247" s="262" t="s">
        <v>19</v>
      </c>
      <c r="G247" s="385" t="s">
        <v>140</v>
      </c>
      <c r="H247" s="385" t="s">
        <v>141</v>
      </c>
      <c r="I247" s="362">
        <v>2223900</v>
      </c>
      <c r="J247" s="264">
        <f>-K2741/0.0833333333333333</f>
        <v>0</v>
      </c>
      <c r="K247" s="264"/>
      <c r="L247" s="270">
        <v>42536</v>
      </c>
      <c r="M247" s="270">
        <v>42541</v>
      </c>
      <c r="N247" s="265">
        <v>44773</v>
      </c>
      <c r="O247" s="284">
        <f>YEAR(N247)</f>
        <v>2022</v>
      </c>
      <c r="P247" s="283">
        <f>MONTH(N247)</f>
        <v>7</v>
      </c>
      <c r="Q247" s="280" t="str">
        <f>IF(P247&gt;9,CONCATENATE(O247,P247),CONCATENATE(O247,"0",P247))</f>
        <v>202207</v>
      </c>
      <c r="R247" s="299">
        <v>0</v>
      </c>
      <c r="S247" s="267">
        <v>0</v>
      </c>
      <c r="T247" s="267">
        <v>0</v>
      </c>
      <c r="U247" s="399"/>
      <c r="V247" s="301"/>
      <c r="W247" s="301"/>
      <c r="X247" s="301"/>
      <c r="Y24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39"/>
      <c r="AA247" s="294"/>
      <c r="AB247" s="294"/>
      <c r="AC247" s="294"/>
      <c r="AD247" s="294"/>
      <c r="AE247" s="294"/>
      <c r="AF247" s="294"/>
      <c r="AG247" s="294"/>
      <c r="AH247" s="294"/>
      <c r="AI247" s="294"/>
      <c r="AJ247" s="294"/>
      <c r="AK247" s="294"/>
      <c r="AL247" s="294"/>
      <c r="AM247" s="294"/>
      <c r="AN247" s="294"/>
      <c r="AO247" s="294"/>
      <c r="AP247" s="294"/>
      <c r="AQ247" s="294"/>
      <c r="AR247" s="293"/>
    </row>
    <row r="248" spans="1:430" s="7" customFormat="1" ht="38.25" customHeight="1" x14ac:dyDescent="0.2">
      <c r="A248" s="317" t="s">
        <v>37</v>
      </c>
      <c r="B248" s="317" t="s">
        <v>220</v>
      </c>
      <c r="C248" s="308" t="s">
        <v>225</v>
      </c>
      <c r="D248" s="317" t="s">
        <v>547</v>
      </c>
      <c r="E248" s="316" t="s">
        <v>876</v>
      </c>
      <c r="F248" s="305" t="s">
        <v>19</v>
      </c>
      <c r="G248" s="387" t="s">
        <v>548</v>
      </c>
      <c r="H248" s="387" t="s">
        <v>549</v>
      </c>
      <c r="I248" s="363">
        <v>7500000</v>
      </c>
      <c r="J248" s="265">
        <v>42767</v>
      </c>
      <c r="K248" s="265">
        <v>42772</v>
      </c>
      <c r="L248" s="265">
        <v>43054</v>
      </c>
      <c r="M248" s="310">
        <v>43054</v>
      </c>
      <c r="N248" s="310">
        <v>44773</v>
      </c>
      <c r="O248" s="321">
        <f>YEAR(N248)</f>
        <v>2022</v>
      </c>
      <c r="P248" s="356">
        <f>MONTH(N248)</f>
        <v>7</v>
      </c>
      <c r="Q248" s="322" t="str">
        <f>IF(P248&gt;9,CONCATENATE(O248,P248),CONCATENATE(O248,"0",P248))</f>
        <v>202207</v>
      </c>
      <c r="R248" s="299" t="s">
        <v>136</v>
      </c>
      <c r="S248" s="314">
        <v>0</v>
      </c>
      <c r="T248" s="314">
        <v>0</v>
      </c>
      <c r="U248" s="383"/>
      <c r="V248" s="294"/>
      <c r="W248" s="294"/>
      <c r="X248" s="339"/>
      <c r="Y24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339"/>
      <c r="AA248" s="294"/>
      <c r="AB248" s="294"/>
      <c r="AC248" s="294"/>
      <c r="AD248" s="294"/>
      <c r="AE248" s="294"/>
      <c r="AF248" s="294"/>
      <c r="AG248" s="294"/>
      <c r="AH248" s="294"/>
      <c r="AI248" s="294"/>
      <c r="AJ248" s="294"/>
      <c r="AK248" s="294"/>
      <c r="AL248" s="294"/>
      <c r="AM248" s="294"/>
      <c r="AN248" s="294"/>
      <c r="AO248" s="294"/>
      <c r="AP248" s="294"/>
      <c r="AQ248" s="294"/>
      <c r="AR248" s="294"/>
    </row>
    <row r="249" spans="1:430" s="7" customFormat="1" ht="38.25" customHeight="1" x14ac:dyDescent="0.2">
      <c r="A249" s="307" t="s">
        <v>37</v>
      </c>
      <c r="B249" s="316"/>
      <c r="C249" s="308"/>
      <c r="D249" s="315" t="s">
        <v>657</v>
      </c>
      <c r="E249" s="316" t="s">
        <v>876</v>
      </c>
      <c r="F249" s="300" t="s">
        <v>19</v>
      </c>
      <c r="G249" s="383" t="s">
        <v>658</v>
      </c>
      <c r="H249" s="383" t="s">
        <v>659</v>
      </c>
      <c r="I249" s="359">
        <v>204000.13</v>
      </c>
      <c r="J249" s="309">
        <f>-K2062/0.0833333333333333</f>
        <v>0</v>
      </c>
      <c r="K249" s="309"/>
      <c r="L249" s="310">
        <v>41913</v>
      </c>
      <c r="M249" s="310">
        <v>41913</v>
      </c>
      <c r="N249" s="311">
        <v>44834</v>
      </c>
      <c r="O249" s="312">
        <f>YEAR(N249)</f>
        <v>2022</v>
      </c>
      <c r="P249" s="312">
        <f>MONTH(N249)</f>
        <v>9</v>
      </c>
      <c r="Q249" s="313" t="str">
        <f>IF(P249&gt;9,CONCATENATE(O249,P249),CONCATENATE(O249,"0",P249))</f>
        <v>202209</v>
      </c>
      <c r="R249" s="299">
        <v>0</v>
      </c>
      <c r="S249" s="314">
        <v>0</v>
      </c>
      <c r="T249" s="314">
        <v>0</v>
      </c>
      <c r="U249" s="383"/>
      <c r="V249" s="294"/>
      <c r="W249" s="293"/>
      <c r="X249" s="294"/>
      <c r="Y24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39"/>
      <c r="AA249" s="294"/>
      <c r="AB249" s="294"/>
      <c r="AC249" s="294"/>
      <c r="AD249" s="294"/>
      <c r="AE249" s="294"/>
      <c r="AF249" s="294"/>
      <c r="AG249" s="294"/>
      <c r="AH249" s="294"/>
      <c r="AI249" s="294"/>
      <c r="AJ249" s="294"/>
      <c r="AK249" s="294"/>
      <c r="AL249" s="294"/>
      <c r="AM249" s="294"/>
      <c r="AN249" s="294"/>
      <c r="AO249" s="294"/>
      <c r="AP249" s="294"/>
      <c r="AQ249" s="294"/>
      <c r="AR249" s="293"/>
    </row>
    <row r="250" spans="1:430" s="7" customFormat="1" ht="38.25" customHeight="1" x14ac:dyDescent="0.2">
      <c r="A250" s="307" t="s">
        <v>37</v>
      </c>
      <c r="B250" s="316"/>
      <c r="C250" s="308"/>
      <c r="D250" s="316" t="s">
        <v>1528</v>
      </c>
      <c r="E250" s="316" t="s">
        <v>876</v>
      </c>
      <c r="F250" s="305" t="s">
        <v>19</v>
      </c>
      <c r="G250" s="387" t="s">
        <v>1529</v>
      </c>
      <c r="H250" s="387" t="s">
        <v>1530</v>
      </c>
      <c r="I250" s="363">
        <v>130000</v>
      </c>
      <c r="J250" s="323">
        <f>-K2311/0.0833333333333333</f>
        <v>0</v>
      </c>
      <c r="K250" s="323"/>
      <c r="L250" s="306">
        <v>43845</v>
      </c>
      <c r="M250" s="306">
        <v>43780</v>
      </c>
      <c r="N250" s="306">
        <v>44844</v>
      </c>
      <c r="O250" s="324">
        <f>YEAR(N250)</f>
        <v>2022</v>
      </c>
      <c r="P250" s="312">
        <f>MONTH(N250)</f>
        <v>10</v>
      </c>
      <c r="Q250" s="325" t="str">
        <f>IF(P250&gt;9,CONCATENATE(O250,P250),CONCATENATE(O250,"0",P250))</f>
        <v>202210</v>
      </c>
      <c r="R250" s="299">
        <v>0</v>
      </c>
      <c r="S250" s="326">
        <v>0</v>
      </c>
      <c r="T250" s="326">
        <v>0</v>
      </c>
      <c r="U250" s="383"/>
      <c r="V250" s="294"/>
      <c r="W250" s="293"/>
      <c r="X250" s="294"/>
      <c r="Y25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339"/>
      <c r="AA250" s="294"/>
      <c r="AB250" s="294"/>
      <c r="AC250" s="294"/>
      <c r="AD250" s="294"/>
      <c r="AE250" s="294"/>
      <c r="AF250" s="294"/>
      <c r="AG250" s="294"/>
      <c r="AH250" s="294"/>
      <c r="AI250" s="294"/>
      <c r="AJ250" s="294"/>
      <c r="AK250" s="294"/>
      <c r="AL250" s="294"/>
      <c r="AM250" s="294"/>
      <c r="AN250" s="294"/>
      <c r="AO250" s="294"/>
      <c r="AP250" s="294"/>
      <c r="AQ250" s="294"/>
      <c r="AR250" s="293"/>
    </row>
    <row r="251" spans="1:430" s="7" customFormat="1" ht="38.25" customHeight="1" x14ac:dyDescent="0.2">
      <c r="A251" s="317" t="s">
        <v>37</v>
      </c>
      <c r="B251" s="302"/>
      <c r="C251" s="328"/>
      <c r="D251" s="302" t="s">
        <v>1893</v>
      </c>
      <c r="E251" s="307" t="s">
        <v>78</v>
      </c>
      <c r="F251" s="262" t="s">
        <v>1894</v>
      </c>
      <c r="G251" s="385" t="s">
        <v>1895</v>
      </c>
      <c r="H251" s="385" t="s">
        <v>1399</v>
      </c>
      <c r="I251" s="362">
        <v>400000</v>
      </c>
      <c r="J251" s="264">
        <f>-K2415/0.0833333333333333</f>
        <v>0</v>
      </c>
      <c r="K251" s="264"/>
      <c r="L251" s="265">
        <v>44118</v>
      </c>
      <c r="M251" s="265">
        <v>44118</v>
      </c>
      <c r="N251" s="265">
        <v>44847</v>
      </c>
      <c r="O251" s="284">
        <f>YEAR(N251)</f>
        <v>2022</v>
      </c>
      <c r="P251" s="283">
        <f>MONTH(N251)</f>
        <v>10</v>
      </c>
      <c r="Q251" s="280" t="str">
        <f>IF(P251&gt;9,CONCATENATE(O251,P251),CONCATENATE(O251,"0",P251))</f>
        <v>202210</v>
      </c>
      <c r="R251" s="299" t="s">
        <v>120</v>
      </c>
      <c r="S251" s="267">
        <v>0.13</v>
      </c>
      <c r="T251" s="267">
        <v>0.1</v>
      </c>
      <c r="U251" s="384"/>
      <c r="V251" s="303"/>
      <c r="W251" s="301"/>
      <c r="X251" s="303"/>
      <c r="Y25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01"/>
      <c r="AA251" s="301"/>
      <c r="AB251" s="301"/>
      <c r="AC251" s="301"/>
      <c r="AD251" s="301"/>
      <c r="AE251" s="301"/>
      <c r="AF251" s="301"/>
      <c r="AG251" s="301"/>
      <c r="AH251" s="301"/>
      <c r="AI251" s="301"/>
      <c r="AJ251" s="301"/>
      <c r="AK251" s="301"/>
      <c r="AL251" s="301"/>
      <c r="AM251" s="301"/>
      <c r="AN251" s="301"/>
      <c r="AO251" s="301"/>
      <c r="AP251" s="301"/>
      <c r="AQ251" s="301"/>
      <c r="AR251" s="301"/>
    </row>
    <row r="252" spans="1:430" s="7" customFormat="1" ht="38.25" customHeight="1" x14ac:dyDescent="0.2">
      <c r="A252" s="317" t="s">
        <v>37</v>
      </c>
      <c r="B252" s="302"/>
      <c r="C252" s="328"/>
      <c r="D252" s="317" t="s">
        <v>1896</v>
      </c>
      <c r="E252" s="307" t="s">
        <v>78</v>
      </c>
      <c r="F252" s="262" t="s">
        <v>1894</v>
      </c>
      <c r="G252" s="385" t="s">
        <v>1895</v>
      </c>
      <c r="H252" s="385" t="s">
        <v>1708</v>
      </c>
      <c r="I252" s="362">
        <v>400000</v>
      </c>
      <c r="J252" s="264">
        <f>-K2416/0.0833333333333333</f>
        <v>0</v>
      </c>
      <c r="K252" s="264"/>
      <c r="L252" s="265">
        <v>44118</v>
      </c>
      <c r="M252" s="265">
        <v>44118</v>
      </c>
      <c r="N252" s="265">
        <v>44847</v>
      </c>
      <c r="O252" s="284">
        <f>YEAR(N252)</f>
        <v>2022</v>
      </c>
      <c r="P252" s="283">
        <f>MONTH(N252)</f>
        <v>10</v>
      </c>
      <c r="Q252" s="280" t="str">
        <f>IF(P252&gt;9,CONCATENATE(O252,P252),CONCATENATE(O252,"0",P252))</f>
        <v>202210</v>
      </c>
      <c r="R252" s="299" t="s">
        <v>120</v>
      </c>
      <c r="S252" s="267">
        <v>0.13</v>
      </c>
      <c r="T252" s="267">
        <v>0.1</v>
      </c>
      <c r="U252" s="384"/>
      <c r="V252" s="303"/>
      <c r="W252" s="301"/>
      <c r="X252" s="303"/>
      <c r="Y25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301"/>
      <c r="AA252" s="301"/>
      <c r="AB252" s="301"/>
      <c r="AC252" s="301"/>
      <c r="AD252" s="301"/>
      <c r="AE252" s="301"/>
      <c r="AF252" s="301"/>
      <c r="AG252" s="301"/>
      <c r="AH252" s="301"/>
      <c r="AI252" s="301"/>
      <c r="AJ252" s="301"/>
      <c r="AK252" s="301"/>
      <c r="AL252" s="301"/>
      <c r="AM252" s="301"/>
      <c r="AN252" s="301"/>
      <c r="AO252" s="301"/>
      <c r="AP252" s="301"/>
      <c r="AQ252" s="301"/>
      <c r="AR252" s="301"/>
    </row>
    <row r="253" spans="1:430" s="7" customFormat="1" ht="38.25" customHeight="1" x14ac:dyDescent="0.2">
      <c r="A253" s="317" t="s">
        <v>37</v>
      </c>
      <c r="B253" s="302"/>
      <c r="C253" s="328"/>
      <c r="D253" s="317" t="s">
        <v>1897</v>
      </c>
      <c r="E253" s="307" t="s">
        <v>78</v>
      </c>
      <c r="F253" s="262" t="s">
        <v>1894</v>
      </c>
      <c r="G253" s="385" t="s">
        <v>1895</v>
      </c>
      <c r="H253" s="385" t="s">
        <v>1898</v>
      </c>
      <c r="I253" s="362">
        <v>200000</v>
      </c>
      <c r="J253" s="264">
        <f>-K2415/0.0833333333333333</f>
        <v>0</v>
      </c>
      <c r="K253" s="264"/>
      <c r="L253" s="265">
        <v>44118</v>
      </c>
      <c r="M253" s="265">
        <v>44118</v>
      </c>
      <c r="N253" s="265">
        <v>44847</v>
      </c>
      <c r="O253" s="284">
        <f>YEAR(N253)</f>
        <v>2022</v>
      </c>
      <c r="P253" s="283">
        <f>MONTH(N253)</f>
        <v>10</v>
      </c>
      <c r="Q253" s="280" t="str">
        <f>IF(P253&gt;9,CONCATENATE(O253,P253),CONCATENATE(O253,"0",P253))</f>
        <v>202210</v>
      </c>
      <c r="R253" s="299" t="s">
        <v>120</v>
      </c>
      <c r="S253" s="267">
        <v>0.13</v>
      </c>
      <c r="T253" s="267">
        <v>0.1</v>
      </c>
      <c r="U253" s="384"/>
      <c r="V253" s="303"/>
      <c r="W253" s="301"/>
      <c r="X253" s="303"/>
      <c r="Y25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301"/>
      <c r="AA253" s="301"/>
      <c r="AB253" s="301"/>
      <c r="AC253" s="301"/>
      <c r="AD253" s="301"/>
      <c r="AE253" s="301"/>
      <c r="AF253" s="301"/>
      <c r="AG253" s="301"/>
      <c r="AH253" s="301"/>
      <c r="AI253" s="301"/>
      <c r="AJ253" s="301"/>
      <c r="AK253" s="301"/>
      <c r="AL253" s="301"/>
      <c r="AM253" s="301"/>
      <c r="AN253" s="301"/>
      <c r="AO253" s="301"/>
      <c r="AP253" s="301"/>
      <c r="AQ253" s="301"/>
      <c r="AR253" s="301"/>
    </row>
    <row r="254" spans="1:430" s="7" customFormat="1" ht="38.25" customHeight="1" x14ac:dyDescent="0.2">
      <c r="A254" s="307" t="s">
        <v>37</v>
      </c>
      <c r="B254" s="316"/>
      <c r="C254" s="308"/>
      <c r="D254" s="316" t="s">
        <v>1657</v>
      </c>
      <c r="E254" s="316" t="s">
        <v>876</v>
      </c>
      <c r="F254" s="305" t="s">
        <v>19</v>
      </c>
      <c r="G254" s="387" t="s">
        <v>1658</v>
      </c>
      <c r="H254" s="387" t="s">
        <v>1757</v>
      </c>
      <c r="I254" s="363">
        <v>13847350</v>
      </c>
      <c r="J254" s="323">
        <f>-K2336/0.0833333333333333</f>
        <v>0</v>
      </c>
      <c r="K254" s="323"/>
      <c r="L254" s="306">
        <v>44370</v>
      </c>
      <c r="M254" s="306">
        <v>43628</v>
      </c>
      <c r="N254" s="306">
        <v>44895</v>
      </c>
      <c r="O254" s="324">
        <f>YEAR(N254)</f>
        <v>2022</v>
      </c>
      <c r="P254" s="312">
        <f>MONTH(N254)</f>
        <v>11</v>
      </c>
      <c r="Q254" s="325" t="str">
        <f>IF(P254&gt;9,CONCATENATE(O254,P254),CONCATENATE(O254,"0",P254))</f>
        <v>202211</v>
      </c>
      <c r="R254" s="299">
        <v>0</v>
      </c>
      <c r="S254" s="326">
        <v>0.04</v>
      </c>
      <c r="T254" s="326">
        <v>0.03</v>
      </c>
      <c r="U254" s="383"/>
      <c r="V254" s="294"/>
      <c r="W254" s="293"/>
      <c r="X254" s="294"/>
      <c r="Y25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39"/>
      <c r="AA254" s="294"/>
      <c r="AB254" s="294"/>
      <c r="AC254" s="294"/>
      <c r="AD254" s="294"/>
      <c r="AE254" s="294"/>
      <c r="AF254" s="294"/>
      <c r="AG254" s="294"/>
      <c r="AH254" s="294"/>
      <c r="AI254" s="294"/>
      <c r="AJ254" s="294"/>
      <c r="AK254" s="294"/>
      <c r="AL254" s="294"/>
      <c r="AM254" s="294"/>
      <c r="AN254" s="294"/>
      <c r="AO254" s="294"/>
      <c r="AP254" s="294"/>
      <c r="AQ254" s="294"/>
      <c r="AR254" s="293"/>
    </row>
    <row r="255" spans="1:430" s="7" customFormat="1" ht="38.25" customHeight="1" x14ac:dyDescent="0.2">
      <c r="A255" s="307" t="s">
        <v>37</v>
      </c>
      <c r="B255" s="316"/>
      <c r="C255" s="308"/>
      <c r="D255" s="316" t="s">
        <v>1646</v>
      </c>
      <c r="E255" s="317" t="s">
        <v>72</v>
      </c>
      <c r="F255" s="305" t="s">
        <v>23</v>
      </c>
      <c r="G255" s="387" t="s">
        <v>1647</v>
      </c>
      <c r="H255" s="387" t="s">
        <v>1648</v>
      </c>
      <c r="I255" s="363">
        <v>160642.07999999999</v>
      </c>
      <c r="J255" s="323">
        <f>-K2338/0.0833333333333333</f>
        <v>0</v>
      </c>
      <c r="K255" s="323"/>
      <c r="L255" s="306">
        <v>43866</v>
      </c>
      <c r="M255" s="306">
        <v>42722</v>
      </c>
      <c r="N255" s="306">
        <v>44912</v>
      </c>
      <c r="O255" s="324">
        <f>YEAR(N255)</f>
        <v>2022</v>
      </c>
      <c r="P255" s="312">
        <f>MONTH(N255)</f>
        <v>12</v>
      </c>
      <c r="Q255" s="325" t="str">
        <f>IF(P255&gt;9,CONCATENATE(O255,P255),CONCATENATE(O255,"0",P255))</f>
        <v>202212</v>
      </c>
      <c r="R255" s="299">
        <v>0</v>
      </c>
      <c r="S255" s="326">
        <v>0</v>
      </c>
      <c r="T255" s="326">
        <v>0</v>
      </c>
      <c r="U255" s="383"/>
      <c r="V255" s="294"/>
      <c r="W255" s="293"/>
      <c r="X255" s="294"/>
      <c r="Y25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39"/>
      <c r="AA255" s="294"/>
      <c r="AB255" s="294"/>
      <c r="AC255" s="294"/>
      <c r="AD255" s="294"/>
      <c r="AE255" s="294"/>
      <c r="AF255" s="294"/>
      <c r="AG255" s="294"/>
      <c r="AH255" s="294"/>
      <c r="AI255" s="294"/>
      <c r="AJ255" s="294"/>
      <c r="AK255" s="294"/>
      <c r="AL255" s="294"/>
      <c r="AM255" s="294"/>
      <c r="AN255" s="294"/>
      <c r="AO255" s="294"/>
      <c r="AP255" s="294"/>
      <c r="AQ255" s="294"/>
      <c r="AR255" s="293"/>
    </row>
    <row r="256" spans="1:430" s="233" customFormat="1" ht="38.25" customHeight="1" x14ac:dyDescent="0.2">
      <c r="A256" s="316" t="s">
        <v>37</v>
      </c>
      <c r="B256" s="316"/>
      <c r="C256" s="308"/>
      <c r="D256" s="316" t="s">
        <v>1682</v>
      </c>
      <c r="E256" s="316" t="s">
        <v>1683</v>
      </c>
      <c r="F256" s="300" t="s">
        <v>1684</v>
      </c>
      <c r="G256" s="383" t="s">
        <v>1685</v>
      </c>
      <c r="H256" s="383" t="s">
        <v>1686</v>
      </c>
      <c r="I256" s="359">
        <v>400000</v>
      </c>
      <c r="J256" s="309">
        <f>-K2348/0.0833333333333333</f>
        <v>0</v>
      </c>
      <c r="K256" s="309"/>
      <c r="L256" s="310">
        <v>43922</v>
      </c>
      <c r="M256" s="310">
        <v>43922</v>
      </c>
      <c r="N256" s="310">
        <v>45016</v>
      </c>
      <c r="O256" s="321">
        <f>YEAR(N256)</f>
        <v>2023</v>
      </c>
      <c r="P256" s="312">
        <f>MONTH(N256)</f>
        <v>3</v>
      </c>
      <c r="Q256" s="322" t="str">
        <f>IF(P256&gt;9,CONCATENATE(O256,P256),CONCATENATE(O256,"0",P256))</f>
        <v>202303</v>
      </c>
      <c r="R256" s="299" t="s">
        <v>212</v>
      </c>
      <c r="S256" s="314">
        <v>0</v>
      </c>
      <c r="T256" s="314">
        <v>0</v>
      </c>
      <c r="U256" s="387"/>
      <c r="V256" s="294"/>
      <c r="W256" s="293"/>
      <c r="X256" s="339"/>
      <c r="Y25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39"/>
      <c r="AA256" s="294"/>
      <c r="AB256" s="294"/>
      <c r="AC256" s="294"/>
      <c r="AD256" s="294"/>
      <c r="AE256" s="294"/>
      <c r="AF256" s="294"/>
      <c r="AG256" s="294"/>
      <c r="AH256" s="294"/>
      <c r="AI256" s="294"/>
      <c r="AJ256" s="294"/>
      <c r="AK256" s="294"/>
      <c r="AL256" s="294"/>
      <c r="AM256" s="294"/>
      <c r="AN256" s="294"/>
      <c r="AO256" s="294"/>
      <c r="AP256" s="294"/>
      <c r="AQ256" s="294"/>
      <c r="AR256" s="294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</row>
    <row r="257" spans="1:100" s="233" customFormat="1" ht="38.25" customHeight="1" x14ac:dyDescent="0.2">
      <c r="A257" s="302" t="s">
        <v>37</v>
      </c>
      <c r="B257" s="316"/>
      <c r="C257" s="308"/>
      <c r="D257" s="317"/>
      <c r="E257" s="316" t="s">
        <v>72</v>
      </c>
      <c r="F257" s="305" t="s">
        <v>23</v>
      </c>
      <c r="G257" s="387" t="s">
        <v>2010</v>
      </c>
      <c r="H257" s="387" t="s">
        <v>2011</v>
      </c>
      <c r="I257" s="363">
        <v>160000</v>
      </c>
      <c r="J257" s="323">
        <f>-K2436/0.0833333333333333</f>
        <v>0</v>
      </c>
      <c r="K257" s="323"/>
      <c r="L257" s="306">
        <v>44279</v>
      </c>
      <c r="M257" s="306">
        <v>44287</v>
      </c>
      <c r="N257" s="306">
        <v>45016</v>
      </c>
      <c r="O257" s="324">
        <f>YEAR(N257)</f>
        <v>2023</v>
      </c>
      <c r="P257" s="312">
        <f>MONTH(N257)</f>
        <v>3</v>
      </c>
      <c r="Q257" s="325" t="str">
        <f>IF(P257&gt;9,CONCATENATE(O257,P257),CONCATENATE(O257,"0",P257))</f>
        <v>202303</v>
      </c>
      <c r="R257" s="299" t="s">
        <v>120</v>
      </c>
      <c r="S257" s="326">
        <v>0</v>
      </c>
      <c r="T257" s="326">
        <v>0</v>
      </c>
      <c r="U257" s="387"/>
      <c r="V257" s="294"/>
      <c r="W257" s="293"/>
      <c r="X257" s="294"/>
      <c r="Y25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39"/>
      <c r="AA257" s="293"/>
      <c r="AB257" s="293"/>
      <c r="AC257" s="293"/>
      <c r="AD257" s="293"/>
      <c r="AE257" s="293"/>
      <c r="AF257" s="293"/>
      <c r="AG257" s="293"/>
      <c r="AH257" s="293"/>
      <c r="AI257" s="293"/>
      <c r="AJ257" s="293"/>
      <c r="AK257" s="293"/>
      <c r="AL257" s="293"/>
      <c r="AM257" s="293"/>
      <c r="AN257" s="293"/>
      <c r="AO257" s="293"/>
      <c r="AP257" s="293"/>
      <c r="AQ257" s="293"/>
      <c r="AR257" s="293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</row>
    <row r="258" spans="1:100" s="7" customFormat="1" ht="38.25" customHeight="1" x14ac:dyDescent="0.2">
      <c r="A258" s="307" t="s">
        <v>37</v>
      </c>
      <c r="B258" s="316"/>
      <c r="C258" s="308"/>
      <c r="D258" s="316" t="s">
        <v>1620</v>
      </c>
      <c r="E258" s="317" t="s">
        <v>73</v>
      </c>
      <c r="F258" s="305" t="s">
        <v>19</v>
      </c>
      <c r="G258" s="387" t="s">
        <v>1621</v>
      </c>
      <c r="H258" s="387" t="s">
        <v>1622</v>
      </c>
      <c r="I258" s="363">
        <v>1000000</v>
      </c>
      <c r="J258" s="323">
        <f>-K2326/0.0833333333333333</f>
        <v>0</v>
      </c>
      <c r="K258" s="323"/>
      <c r="L258" s="306">
        <v>43838</v>
      </c>
      <c r="M258" s="306">
        <v>43838</v>
      </c>
      <c r="N258" s="306">
        <v>45107</v>
      </c>
      <c r="O258" s="324">
        <f>YEAR(N258)</f>
        <v>2023</v>
      </c>
      <c r="P258" s="312">
        <f>MONTH(N258)</f>
        <v>6</v>
      </c>
      <c r="Q258" s="325" t="str">
        <f>IF(P258&gt;9,CONCATENATE(O258,P258),CONCATENATE(O258,"0",P258))</f>
        <v>202306</v>
      </c>
      <c r="R258" s="299">
        <v>0</v>
      </c>
      <c r="S258" s="326">
        <v>0</v>
      </c>
      <c r="T258" s="326">
        <v>0</v>
      </c>
      <c r="U258" s="383"/>
      <c r="V258" s="294"/>
      <c r="W258" s="293"/>
      <c r="X258" s="294"/>
      <c r="Y25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39"/>
      <c r="AA258" s="294"/>
      <c r="AB258" s="294"/>
      <c r="AC258" s="294"/>
      <c r="AD258" s="294"/>
      <c r="AE258" s="294"/>
      <c r="AF258" s="294"/>
      <c r="AG258" s="294"/>
      <c r="AH258" s="294"/>
      <c r="AI258" s="294"/>
      <c r="AJ258" s="294"/>
      <c r="AK258" s="294"/>
      <c r="AL258" s="294"/>
      <c r="AM258" s="294"/>
      <c r="AN258" s="294"/>
      <c r="AO258" s="294"/>
      <c r="AP258" s="294"/>
      <c r="AQ258" s="294"/>
      <c r="AR258" s="293"/>
    </row>
    <row r="259" spans="1:100" s="7" customFormat="1" ht="38.25" customHeight="1" x14ac:dyDescent="0.2">
      <c r="A259" s="302" t="s">
        <v>37</v>
      </c>
      <c r="B259" s="317"/>
      <c r="C259" s="308"/>
      <c r="D259" s="317" t="s">
        <v>1751</v>
      </c>
      <c r="E259" s="317" t="s">
        <v>78</v>
      </c>
      <c r="F259" s="305" t="s">
        <v>23</v>
      </c>
      <c r="G259" s="383" t="s">
        <v>1753</v>
      </c>
      <c r="H259" s="387" t="s">
        <v>1752</v>
      </c>
      <c r="I259" s="363">
        <v>190000</v>
      </c>
      <c r="J259" s="323">
        <f>-K2383/0.0833333333333333</f>
        <v>0</v>
      </c>
      <c r="K259" s="323"/>
      <c r="L259" s="306">
        <v>44076</v>
      </c>
      <c r="M259" s="306">
        <v>43895</v>
      </c>
      <c r="N259" s="306">
        <v>45107</v>
      </c>
      <c r="O259" s="324">
        <f>YEAR(N259)</f>
        <v>2023</v>
      </c>
      <c r="P259" s="312">
        <f>MONTH(N259)</f>
        <v>6</v>
      </c>
      <c r="Q259" s="325" t="str">
        <f>IF(P259&gt;9,CONCATENATE(O259,P259),CONCATENATE(O259,"0",P259))</f>
        <v>202306</v>
      </c>
      <c r="R259" s="299" t="s">
        <v>212</v>
      </c>
      <c r="S259" s="326">
        <v>0</v>
      </c>
      <c r="T259" s="326">
        <v>0</v>
      </c>
      <c r="U259" s="387"/>
      <c r="V259" s="293"/>
      <c r="W259" s="293"/>
      <c r="X259" s="293"/>
      <c r="Y25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39"/>
      <c r="AA259" s="294"/>
      <c r="AB259" s="294"/>
      <c r="AC259" s="294"/>
      <c r="AD259" s="294"/>
      <c r="AE259" s="294"/>
      <c r="AF259" s="294"/>
      <c r="AG259" s="294"/>
      <c r="AH259" s="294"/>
      <c r="AI259" s="294"/>
      <c r="AJ259" s="294"/>
      <c r="AK259" s="294"/>
      <c r="AL259" s="294"/>
      <c r="AM259" s="294"/>
      <c r="AN259" s="294"/>
      <c r="AO259" s="294"/>
      <c r="AP259" s="294"/>
      <c r="AQ259" s="294"/>
      <c r="AR259" s="294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</row>
    <row r="260" spans="1:100" s="7" customFormat="1" ht="38.25" customHeight="1" x14ac:dyDescent="0.2">
      <c r="A260" s="307" t="s">
        <v>37</v>
      </c>
      <c r="B260" s="307"/>
      <c r="C260" s="328"/>
      <c r="D260" s="315" t="s">
        <v>1114</v>
      </c>
      <c r="E260" s="302" t="s">
        <v>74</v>
      </c>
      <c r="F260" s="262" t="s">
        <v>19</v>
      </c>
      <c r="G260" s="385" t="s">
        <v>942</v>
      </c>
      <c r="H260" s="385" t="s">
        <v>943</v>
      </c>
      <c r="I260" s="362">
        <v>1564338</v>
      </c>
      <c r="J260" s="264">
        <f>-K2152/0.0833333333333333</f>
        <v>0</v>
      </c>
      <c r="K260" s="264"/>
      <c r="L260" s="265">
        <v>43390</v>
      </c>
      <c r="M260" s="265">
        <v>43390</v>
      </c>
      <c r="N260" s="265">
        <v>45215</v>
      </c>
      <c r="O260" s="284">
        <f>YEAR(N260)</f>
        <v>2023</v>
      </c>
      <c r="P260" s="283">
        <f>MONTH(N260)</f>
        <v>10</v>
      </c>
      <c r="Q260" s="280" t="str">
        <f>IF(P260&gt;9,CONCATENATE(O260,P260),CONCATENATE(O260,"0",P260))</f>
        <v>202310</v>
      </c>
      <c r="R260" s="266" t="s">
        <v>109</v>
      </c>
      <c r="S260" s="267">
        <v>0.03</v>
      </c>
      <c r="T260" s="267">
        <v>0.02</v>
      </c>
      <c r="U260" s="384"/>
      <c r="V260" s="303"/>
      <c r="W260" s="301"/>
      <c r="X260" s="303"/>
      <c r="Y26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20"/>
      <c r="AA260" s="303"/>
      <c r="AB260" s="303"/>
      <c r="AC260" s="303"/>
      <c r="AD260" s="303"/>
      <c r="AE260" s="303"/>
      <c r="AF260" s="303"/>
      <c r="AG260" s="303"/>
      <c r="AH260" s="303"/>
      <c r="AI260" s="303"/>
      <c r="AJ260" s="303"/>
      <c r="AK260" s="303"/>
      <c r="AL260" s="303"/>
      <c r="AM260" s="303"/>
      <c r="AN260" s="303"/>
      <c r="AO260" s="303"/>
      <c r="AP260" s="303"/>
      <c r="AQ260" s="303"/>
      <c r="AR260" s="301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</row>
    <row r="261" spans="1:100" s="233" customFormat="1" ht="38.25" customHeight="1" x14ac:dyDescent="0.2">
      <c r="A261" s="307" t="s">
        <v>37</v>
      </c>
      <c r="B261" s="316"/>
      <c r="C261" s="308"/>
      <c r="D261" s="316" t="s">
        <v>1880</v>
      </c>
      <c r="E261" s="317" t="s">
        <v>1881</v>
      </c>
      <c r="F261" s="305" t="s">
        <v>1882</v>
      </c>
      <c r="G261" s="387" t="s">
        <v>1883</v>
      </c>
      <c r="H261" s="387" t="s">
        <v>1884</v>
      </c>
      <c r="I261" s="363">
        <v>298194</v>
      </c>
      <c r="J261" s="323">
        <f>-K2420/0.0833333333333333</f>
        <v>0</v>
      </c>
      <c r="K261" s="323"/>
      <c r="L261" s="306">
        <v>44125</v>
      </c>
      <c r="M261" s="306">
        <v>44125</v>
      </c>
      <c r="N261" s="306">
        <v>45219</v>
      </c>
      <c r="O261" s="324">
        <f>YEAR(N261)</f>
        <v>2023</v>
      </c>
      <c r="P261" s="312">
        <f>MONTH(N261)</f>
        <v>10</v>
      </c>
      <c r="Q261" s="325" t="str">
        <f>IF(P261&gt;9,CONCATENATE(O261,P261),CONCATENATE(O261,"0",P261))</f>
        <v>202310</v>
      </c>
      <c r="R261" s="299" t="s">
        <v>212</v>
      </c>
      <c r="S261" s="326">
        <v>0.12</v>
      </c>
      <c r="T261" s="326">
        <v>0.12</v>
      </c>
      <c r="U261" s="383"/>
      <c r="V261" s="294"/>
      <c r="W261" s="293"/>
      <c r="X261" s="294"/>
      <c r="Y26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339"/>
      <c r="AA261" s="339"/>
      <c r="AB261" s="339"/>
      <c r="AC261" s="339"/>
      <c r="AD261" s="339"/>
      <c r="AE261" s="339"/>
      <c r="AF261" s="339"/>
      <c r="AG261" s="339"/>
      <c r="AH261" s="339"/>
      <c r="AI261" s="339"/>
      <c r="AJ261" s="339"/>
      <c r="AK261" s="339"/>
      <c r="AL261" s="339"/>
      <c r="AM261" s="339"/>
      <c r="AN261" s="339"/>
      <c r="AO261" s="339"/>
      <c r="AP261" s="339"/>
      <c r="AQ261" s="339"/>
      <c r="AR261" s="293"/>
      <c r="AS261" s="232"/>
      <c r="AT261" s="232"/>
      <c r="AU261" s="232"/>
      <c r="AV261" s="232"/>
      <c r="AW261" s="232"/>
      <c r="AX261" s="232"/>
      <c r="AY261" s="232"/>
      <c r="AZ261" s="232"/>
      <c r="BA261" s="232"/>
      <c r="BB261" s="232"/>
      <c r="BC261" s="232"/>
      <c r="BD261" s="232"/>
      <c r="BE261" s="232"/>
      <c r="BF261" s="232"/>
      <c r="BG261" s="232"/>
      <c r="BH261" s="232"/>
      <c r="BI261" s="232"/>
      <c r="BJ261" s="232"/>
      <c r="BK261" s="232"/>
      <c r="BL261" s="232"/>
      <c r="BM261" s="232"/>
      <c r="BN261" s="232"/>
      <c r="BO261" s="232"/>
      <c r="BP261" s="232"/>
      <c r="BQ261" s="232"/>
      <c r="BR261" s="232"/>
      <c r="BS261" s="232"/>
      <c r="BT261" s="232"/>
      <c r="BU261" s="232"/>
      <c r="BV261" s="232"/>
      <c r="BW261" s="232"/>
      <c r="BX261" s="232"/>
      <c r="BY261" s="232"/>
      <c r="BZ261" s="232"/>
      <c r="CA261" s="232"/>
      <c r="CB261" s="232"/>
      <c r="CC261" s="232"/>
      <c r="CD261" s="232"/>
      <c r="CE261" s="232"/>
      <c r="CF261" s="232"/>
      <c r="CG261" s="232"/>
      <c r="CH261" s="232"/>
      <c r="CI261" s="232"/>
      <c r="CJ261" s="232"/>
      <c r="CK261" s="232"/>
      <c r="CL261" s="232"/>
      <c r="CM261" s="232"/>
      <c r="CN261" s="232"/>
      <c r="CO261" s="232"/>
      <c r="CP261" s="232"/>
      <c r="CQ261" s="232"/>
      <c r="CR261" s="232"/>
      <c r="CS261" s="232"/>
      <c r="CT261" s="232"/>
      <c r="CU261" s="232"/>
      <c r="CV261" s="232"/>
    </row>
    <row r="262" spans="1:100" s="7" customFormat="1" ht="38.25" customHeight="1" x14ac:dyDescent="0.2">
      <c r="A262" s="302" t="s">
        <v>37</v>
      </c>
      <c r="B262" s="302"/>
      <c r="C262" s="328"/>
      <c r="D262" s="302" t="s">
        <v>1640</v>
      </c>
      <c r="E262" s="302" t="s">
        <v>72</v>
      </c>
      <c r="F262" s="262" t="s">
        <v>19</v>
      </c>
      <c r="G262" s="385" t="s">
        <v>1641</v>
      </c>
      <c r="H262" s="385" t="s">
        <v>1642</v>
      </c>
      <c r="I262" s="362">
        <v>5000000</v>
      </c>
      <c r="J262" s="264">
        <f>-K2336/0.0833333333333333</f>
        <v>0</v>
      </c>
      <c r="K262" s="264"/>
      <c r="L262" s="265">
        <v>43866</v>
      </c>
      <c r="M262" s="265">
        <v>43866</v>
      </c>
      <c r="N262" s="265">
        <v>45260</v>
      </c>
      <c r="O262" s="284">
        <f>YEAR(N262)</f>
        <v>2023</v>
      </c>
      <c r="P262" s="283">
        <f>MONTH(N262)</f>
        <v>11</v>
      </c>
      <c r="Q262" s="280" t="str">
        <f>IF(P262&gt;9,CONCATENATE(O262,P262),CONCATENATE(O262,"0",P262))</f>
        <v>202311</v>
      </c>
      <c r="R262" s="266">
        <v>0</v>
      </c>
      <c r="S262" s="267">
        <v>0</v>
      </c>
      <c r="T262" s="267">
        <v>0</v>
      </c>
      <c r="U262" s="385"/>
      <c r="V262" s="301"/>
      <c r="W262" s="301"/>
      <c r="X262" s="301"/>
      <c r="Y26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20"/>
      <c r="AA262" s="303"/>
      <c r="AB262" s="303"/>
      <c r="AC262" s="303"/>
      <c r="AD262" s="303"/>
      <c r="AE262" s="303"/>
      <c r="AF262" s="303"/>
      <c r="AG262" s="303"/>
      <c r="AH262" s="303"/>
      <c r="AI262" s="303"/>
      <c r="AJ262" s="303"/>
      <c r="AK262" s="303"/>
      <c r="AL262" s="303"/>
      <c r="AM262" s="303"/>
      <c r="AN262" s="303"/>
      <c r="AO262" s="303"/>
      <c r="AP262" s="303"/>
      <c r="AQ262" s="303"/>
      <c r="AR262" s="303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</row>
    <row r="263" spans="1:100" s="7" customFormat="1" ht="38.25" customHeight="1" x14ac:dyDescent="0.2">
      <c r="A263" s="316" t="s">
        <v>37</v>
      </c>
      <c r="B263" s="307"/>
      <c r="C263" s="328"/>
      <c r="D263" s="315" t="s">
        <v>1277</v>
      </c>
      <c r="E263" s="316" t="s">
        <v>73</v>
      </c>
      <c r="F263" s="300" t="s">
        <v>1278</v>
      </c>
      <c r="G263" s="384" t="s">
        <v>1279</v>
      </c>
      <c r="H263" s="384" t="s">
        <v>1280</v>
      </c>
      <c r="I263" s="361">
        <v>13857613</v>
      </c>
      <c r="J263" s="269">
        <f>-K2198/0.0833333333333333</f>
        <v>0</v>
      </c>
      <c r="K263" s="269"/>
      <c r="L263" s="310">
        <v>44069</v>
      </c>
      <c r="M263" s="270">
        <v>43628</v>
      </c>
      <c r="N263" s="270">
        <v>45454</v>
      </c>
      <c r="O263" s="285">
        <f>YEAR(N263)</f>
        <v>2024</v>
      </c>
      <c r="P263" s="411">
        <f>MONTH(N263)</f>
        <v>6</v>
      </c>
      <c r="Q263" s="281" t="str">
        <f>IF(P263&gt;9,CONCATENATE(O263,P263),CONCATENATE(O263,"0",P263))</f>
        <v>202406</v>
      </c>
      <c r="R263" s="299" t="s">
        <v>1281</v>
      </c>
      <c r="S263" s="272">
        <v>0</v>
      </c>
      <c r="T263" s="272">
        <v>0</v>
      </c>
      <c r="U263" s="384"/>
      <c r="V263" s="303"/>
      <c r="W263" s="303"/>
      <c r="X263" s="320"/>
      <c r="Y26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20"/>
      <c r="AA263" s="303"/>
      <c r="AB263" s="303"/>
      <c r="AC263" s="303"/>
      <c r="AD263" s="303"/>
      <c r="AE263" s="303"/>
      <c r="AF263" s="303"/>
      <c r="AG263" s="303"/>
      <c r="AH263" s="303"/>
      <c r="AI263" s="303"/>
      <c r="AJ263" s="303"/>
      <c r="AK263" s="303"/>
      <c r="AL263" s="303"/>
      <c r="AM263" s="303"/>
      <c r="AN263" s="303"/>
      <c r="AO263" s="303"/>
      <c r="AP263" s="303"/>
      <c r="AQ263" s="303"/>
      <c r="AR263" s="303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</row>
    <row r="264" spans="1:100" s="7" customFormat="1" ht="38.25" customHeight="1" x14ac:dyDescent="0.2">
      <c r="A264" s="317" t="s">
        <v>37</v>
      </c>
      <c r="B264" s="317"/>
      <c r="C264" s="308"/>
      <c r="D264" s="317" t="s">
        <v>2066</v>
      </c>
      <c r="E264" s="316" t="s">
        <v>81</v>
      </c>
      <c r="F264" s="305" t="s">
        <v>2067</v>
      </c>
      <c r="G264" s="387" t="s">
        <v>2068</v>
      </c>
      <c r="H264" s="387" t="s">
        <v>2069</v>
      </c>
      <c r="I264" s="363">
        <v>543562.98</v>
      </c>
      <c r="J264" s="323">
        <f>-K2449/0.0833333333333333</f>
        <v>0</v>
      </c>
      <c r="K264" s="323"/>
      <c r="L264" s="306">
        <v>44363</v>
      </c>
      <c r="M264" s="306">
        <v>44363</v>
      </c>
      <c r="N264" s="306">
        <v>45458</v>
      </c>
      <c r="O264" s="324">
        <f>YEAR(N264)</f>
        <v>2024</v>
      </c>
      <c r="P264" s="312">
        <f>MONTH(N264)</f>
        <v>6</v>
      </c>
      <c r="Q264" s="325" t="str">
        <f>IF(P264&gt;9,CONCATENATE(O264,P264),CONCATENATE(O264,"0",P264))</f>
        <v>202406</v>
      </c>
      <c r="R264" s="338" t="s">
        <v>120</v>
      </c>
      <c r="S264" s="326">
        <v>0</v>
      </c>
      <c r="T264" s="326">
        <v>0</v>
      </c>
      <c r="U264" s="383"/>
      <c r="V264" s="294"/>
      <c r="W264" s="293"/>
      <c r="X264" s="294"/>
      <c r="Y26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293"/>
      <c r="AA264" s="293"/>
      <c r="AB264" s="293"/>
      <c r="AC264" s="293"/>
      <c r="AD264" s="293"/>
      <c r="AE264" s="293"/>
      <c r="AF264" s="293"/>
      <c r="AG264" s="293"/>
      <c r="AH264" s="293"/>
      <c r="AI264" s="293"/>
      <c r="AJ264" s="293"/>
      <c r="AK264" s="293"/>
      <c r="AL264" s="293"/>
      <c r="AM264" s="293"/>
      <c r="AN264" s="293"/>
      <c r="AO264" s="293"/>
      <c r="AP264" s="293"/>
      <c r="AQ264" s="293"/>
      <c r="AR264" s="293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</row>
    <row r="265" spans="1:100" s="7" customFormat="1" ht="38.25" customHeight="1" x14ac:dyDescent="0.2">
      <c r="A265" s="307" t="s">
        <v>37</v>
      </c>
      <c r="B265" s="316"/>
      <c r="C265" s="308"/>
      <c r="D265" s="315" t="s">
        <v>1637</v>
      </c>
      <c r="E265" s="317" t="s">
        <v>78</v>
      </c>
      <c r="F265" s="305" t="s">
        <v>23</v>
      </c>
      <c r="G265" s="387" t="s">
        <v>1638</v>
      </c>
      <c r="H265" s="387" t="s">
        <v>1639</v>
      </c>
      <c r="I265" s="363">
        <v>401600</v>
      </c>
      <c r="J265" s="323">
        <f>-K2336/0.0833333333333333</f>
        <v>0</v>
      </c>
      <c r="K265" s="323"/>
      <c r="L265" s="306">
        <v>43859</v>
      </c>
      <c r="M265" s="306">
        <v>43866</v>
      </c>
      <c r="N265" s="306">
        <v>45692</v>
      </c>
      <c r="O265" s="324">
        <f>YEAR(N265)</f>
        <v>2025</v>
      </c>
      <c r="P265" s="312">
        <f>MONTH(N265)</f>
        <v>2</v>
      </c>
      <c r="Q265" s="325" t="str">
        <f>IF(P265&gt;9,CONCATENATE(O265,P265),CONCATENATE(O265,"0",P265))</f>
        <v>202502</v>
      </c>
      <c r="R265" s="299">
        <v>0</v>
      </c>
      <c r="S265" s="326">
        <v>0</v>
      </c>
      <c r="T265" s="326">
        <v>0</v>
      </c>
      <c r="U265" s="383"/>
      <c r="V265" s="294"/>
      <c r="W265" s="293"/>
      <c r="X265" s="294"/>
      <c r="Y26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39"/>
      <c r="AA265" s="294"/>
      <c r="AB265" s="294"/>
      <c r="AC265" s="294"/>
      <c r="AD265" s="294"/>
      <c r="AE265" s="294"/>
      <c r="AF265" s="294"/>
      <c r="AG265" s="294"/>
      <c r="AH265" s="294"/>
      <c r="AI265" s="294"/>
      <c r="AJ265" s="294"/>
      <c r="AK265" s="294"/>
      <c r="AL265" s="294"/>
      <c r="AM265" s="294"/>
      <c r="AN265" s="294"/>
      <c r="AO265" s="294"/>
      <c r="AP265" s="294"/>
      <c r="AQ265" s="294"/>
      <c r="AR265" s="293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</row>
    <row r="266" spans="1:100" s="7" customFormat="1" ht="38.25" customHeight="1" x14ac:dyDescent="0.2">
      <c r="A266" s="307" t="s">
        <v>37</v>
      </c>
      <c r="B266" s="307"/>
      <c r="C266" s="328"/>
      <c r="D266" s="304" t="s">
        <v>1676</v>
      </c>
      <c r="E266" s="307" t="s">
        <v>74</v>
      </c>
      <c r="F266" s="268" t="s">
        <v>23</v>
      </c>
      <c r="G266" s="384" t="s">
        <v>1677</v>
      </c>
      <c r="H266" s="384" t="s">
        <v>1678</v>
      </c>
      <c r="I266" s="361">
        <v>194123</v>
      </c>
      <c r="J266" s="269">
        <f>-K2352/0.0833333333333333</f>
        <v>0</v>
      </c>
      <c r="K266" s="269"/>
      <c r="L266" s="270">
        <v>43908</v>
      </c>
      <c r="M266" s="270">
        <v>43908</v>
      </c>
      <c r="N266" s="271">
        <v>45734</v>
      </c>
      <c r="O266" s="283">
        <f>YEAR(N266)</f>
        <v>2025</v>
      </c>
      <c r="P266" s="283">
        <f>MONTH(N266)</f>
        <v>3</v>
      </c>
      <c r="Q266" s="277" t="str">
        <f>IF(P266&gt;9,CONCATENATE(O266,P266),CONCATENATE(O266,"0",P266))</f>
        <v>202503</v>
      </c>
      <c r="R266" s="266">
        <v>0</v>
      </c>
      <c r="S266" s="272">
        <v>0</v>
      </c>
      <c r="T266" s="272">
        <v>0</v>
      </c>
      <c r="U266" s="384"/>
      <c r="V266" s="303"/>
      <c r="W266" s="301"/>
      <c r="X266" s="303"/>
      <c r="Y26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20"/>
      <c r="AA266" s="303"/>
      <c r="AB266" s="303"/>
      <c r="AC266" s="303"/>
      <c r="AD266" s="303"/>
      <c r="AE266" s="303"/>
      <c r="AF266" s="303"/>
      <c r="AG266" s="303"/>
      <c r="AH266" s="303"/>
      <c r="AI266" s="303"/>
      <c r="AJ266" s="303"/>
      <c r="AK266" s="303"/>
      <c r="AL266" s="303"/>
      <c r="AM266" s="303"/>
      <c r="AN266" s="303"/>
      <c r="AO266" s="303"/>
      <c r="AP266" s="303"/>
      <c r="AQ266" s="303"/>
      <c r="AR266" s="301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</row>
    <row r="267" spans="1:100" s="8" customFormat="1" ht="38.25" customHeight="1" x14ac:dyDescent="0.2">
      <c r="A267" s="302" t="s">
        <v>37</v>
      </c>
      <c r="B267" s="317"/>
      <c r="C267" s="308"/>
      <c r="D267" s="317" t="s">
        <v>1745</v>
      </c>
      <c r="E267" s="316" t="s">
        <v>84</v>
      </c>
      <c r="F267" s="305" t="s">
        <v>19</v>
      </c>
      <c r="G267" s="387" t="s">
        <v>1746</v>
      </c>
      <c r="H267" s="387" t="s">
        <v>1747</v>
      </c>
      <c r="I267" s="363">
        <v>133843.07</v>
      </c>
      <c r="J267" s="323">
        <f>-K2390/0.0833333333333333</f>
        <v>0</v>
      </c>
      <c r="K267" s="323"/>
      <c r="L267" s="306">
        <v>44076</v>
      </c>
      <c r="M267" s="306">
        <v>44076</v>
      </c>
      <c r="N267" s="306">
        <v>45901</v>
      </c>
      <c r="O267" s="324">
        <f>YEAR(N267)</f>
        <v>2025</v>
      </c>
      <c r="P267" s="312">
        <f>MONTH(N267)</f>
        <v>9</v>
      </c>
      <c r="Q267" s="325" t="str">
        <f>IF(P267&gt;9,CONCATENATE(O267,P267),CONCATENATE(O267,"0",P267))</f>
        <v>202509</v>
      </c>
      <c r="R267" s="299">
        <v>0</v>
      </c>
      <c r="S267" s="326">
        <v>0</v>
      </c>
      <c r="T267" s="326">
        <v>0</v>
      </c>
      <c r="U267" s="387"/>
      <c r="V267" s="293"/>
      <c r="W267" s="293"/>
      <c r="X267" s="293"/>
      <c r="Y2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39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</row>
    <row r="268" spans="1:100" s="8" customFormat="1" ht="38.25" customHeight="1" x14ac:dyDescent="0.2">
      <c r="A268" s="307" t="s">
        <v>37</v>
      </c>
      <c r="B268" s="307" t="s">
        <v>220</v>
      </c>
      <c r="C268" s="328" t="s">
        <v>225</v>
      </c>
      <c r="D268" s="304" t="s">
        <v>582</v>
      </c>
      <c r="E268" s="316" t="s">
        <v>876</v>
      </c>
      <c r="F268" s="262" t="s">
        <v>23</v>
      </c>
      <c r="G268" s="385" t="s">
        <v>466</v>
      </c>
      <c r="H268" s="385" t="s">
        <v>467</v>
      </c>
      <c r="I268" s="362">
        <v>4775004.1500000004</v>
      </c>
      <c r="J268" s="264">
        <f>-K2144/0.0833333333333333</f>
        <v>0</v>
      </c>
      <c r="K268" s="264"/>
      <c r="L268" s="265">
        <v>42753</v>
      </c>
      <c r="M268" s="265">
        <v>42753</v>
      </c>
      <c r="N268" s="265">
        <v>46404</v>
      </c>
      <c r="O268" s="284">
        <f>YEAR(N268)</f>
        <v>2027</v>
      </c>
      <c r="P268" s="283">
        <f>MONTH(N268)</f>
        <v>1</v>
      </c>
      <c r="Q268" s="280" t="str">
        <f>IF(P268&gt;9,CONCATENATE(O268,P268),CONCATENATE(O268,"0",P268))</f>
        <v>202701</v>
      </c>
      <c r="R268" s="266" t="s">
        <v>109</v>
      </c>
      <c r="S268" s="267">
        <v>0</v>
      </c>
      <c r="T268" s="267">
        <v>0</v>
      </c>
      <c r="U268" s="384"/>
      <c r="V268" s="303"/>
      <c r="W268" s="301"/>
      <c r="X268" s="303"/>
      <c r="Y26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20"/>
      <c r="AA268" s="303"/>
      <c r="AB268" s="303"/>
      <c r="AC268" s="303"/>
      <c r="AD268" s="303"/>
      <c r="AE268" s="303"/>
      <c r="AF268" s="303"/>
      <c r="AG268" s="303"/>
      <c r="AH268" s="303"/>
      <c r="AI268" s="303"/>
      <c r="AJ268" s="303"/>
      <c r="AK268" s="303"/>
      <c r="AL268" s="303"/>
      <c r="AM268" s="303"/>
      <c r="AN268" s="303"/>
      <c r="AO268" s="303"/>
      <c r="AP268" s="303"/>
      <c r="AQ268" s="303"/>
      <c r="AR268" s="293"/>
    </row>
    <row r="269" spans="1:100" s="8" customFormat="1" ht="38.25" customHeight="1" x14ac:dyDescent="0.2">
      <c r="A269" s="317" t="s">
        <v>37</v>
      </c>
      <c r="B269" s="317" t="s">
        <v>220</v>
      </c>
      <c r="C269" s="308" t="s">
        <v>225</v>
      </c>
      <c r="D269" s="317" t="s">
        <v>562</v>
      </c>
      <c r="E269" s="317" t="s">
        <v>74</v>
      </c>
      <c r="F269" s="305" t="s">
        <v>19</v>
      </c>
      <c r="G269" s="387" t="s">
        <v>318</v>
      </c>
      <c r="H269" s="387" t="s">
        <v>319</v>
      </c>
      <c r="I269" s="363">
        <v>15735264</v>
      </c>
      <c r="J269" s="323">
        <f>-K2129/0.0833333333333333</f>
        <v>0</v>
      </c>
      <c r="K269" s="323"/>
      <c r="L269" s="306">
        <v>42207</v>
      </c>
      <c r="M269" s="306">
        <v>42207</v>
      </c>
      <c r="N269" s="306">
        <v>48050</v>
      </c>
      <c r="O269" s="324">
        <f>YEAR(N269)</f>
        <v>2031</v>
      </c>
      <c r="P269" s="312">
        <f>MONTH(N269)</f>
        <v>7</v>
      </c>
      <c r="Q269" s="325" t="str">
        <f>IF(P269&gt;9,CONCATENATE(O269,P269),CONCATENATE(O269,"0",P269))</f>
        <v>203107</v>
      </c>
      <c r="R269" s="299" t="s">
        <v>557</v>
      </c>
      <c r="S269" s="326">
        <v>0</v>
      </c>
      <c r="T269" s="326">
        <v>0</v>
      </c>
      <c r="U269" s="383"/>
      <c r="V269" s="294"/>
      <c r="W269" s="293"/>
      <c r="X269" s="294"/>
      <c r="Y26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3"/>
      <c r="AN269" s="293"/>
      <c r="AO269" s="293"/>
      <c r="AP269" s="293"/>
      <c r="AQ269" s="293"/>
      <c r="AR269" s="294"/>
    </row>
    <row r="270" spans="1:100" s="8" customFormat="1" ht="38.25" customHeight="1" x14ac:dyDescent="0.2">
      <c r="A270" s="307" t="s">
        <v>37</v>
      </c>
      <c r="B270" s="307" t="s">
        <v>220</v>
      </c>
      <c r="C270" s="328" t="s">
        <v>225</v>
      </c>
      <c r="D270" s="307" t="s">
        <v>256</v>
      </c>
      <c r="E270" s="302" t="s">
        <v>73</v>
      </c>
      <c r="F270" s="262" t="s">
        <v>254</v>
      </c>
      <c r="G270" s="385" t="s">
        <v>255</v>
      </c>
      <c r="H270" s="385" t="s">
        <v>90</v>
      </c>
      <c r="I270" s="362">
        <v>2944187</v>
      </c>
      <c r="J270" s="264">
        <f>-K2806/0.0833333333333333</f>
        <v>0</v>
      </c>
      <c r="K270" s="264"/>
      <c r="L270" s="265">
        <v>44328</v>
      </c>
      <c r="M270" s="265">
        <v>44287</v>
      </c>
      <c r="N270" s="306" t="s">
        <v>2043</v>
      </c>
      <c r="O270" s="284" t="e">
        <f>YEAR(N270)</f>
        <v>#VALUE!</v>
      </c>
      <c r="P270" s="283" t="e">
        <f>MONTH(N270)</f>
        <v>#VALUE!</v>
      </c>
      <c r="Q270" s="280" t="e">
        <f>IF(P270&gt;9,CONCATENATE(O270,P270),CONCATENATE(O270,"0",P270))</f>
        <v>#VALUE!</v>
      </c>
      <c r="R270" s="266">
        <v>0</v>
      </c>
      <c r="S270" s="267">
        <v>0.13</v>
      </c>
      <c r="T270" s="267">
        <v>0</v>
      </c>
      <c r="U270" s="383"/>
      <c r="V270" s="303"/>
      <c r="W270" s="301"/>
      <c r="X270" s="303"/>
      <c r="Y27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39"/>
      <c r="AA270" s="339"/>
      <c r="AB270" s="339"/>
      <c r="AC270" s="339"/>
      <c r="AD270" s="339"/>
      <c r="AE270" s="339"/>
      <c r="AF270" s="339"/>
      <c r="AG270" s="339"/>
      <c r="AH270" s="339"/>
      <c r="AI270" s="339"/>
      <c r="AJ270" s="339"/>
      <c r="AK270" s="339"/>
      <c r="AL270" s="339"/>
      <c r="AM270" s="339"/>
      <c r="AN270" s="339"/>
      <c r="AO270" s="339"/>
      <c r="AP270" s="339"/>
      <c r="AQ270" s="339"/>
      <c r="AR270" s="293"/>
    </row>
    <row r="271" spans="1:100" s="8" customFormat="1" ht="38.25" customHeight="1" x14ac:dyDescent="0.2">
      <c r="A271" s="316" t="s">
        <v>1628</v>
      </c>
      <c r="B271" s="316"/>
      <c r="C271" s="308"/>
      <c r="D271" s="315" t="s">
        <v>1953</v>
      </c>
      <c r="E271" s="316" t="s">
        <v>648</v>
      </c>
      <c r="F271" s="300" t="s">
        <v>1954</v>
      </c>
      <c r="G271" s="383" t="s">
        <v>1955</v>
      </c>
      <c r="H271" s="383" t="s">
        <v>1956</v>
      </c>
      <c r="I271" s="359">
        <v>1383495</v>
      </c>
      <c r="J271" s="309">
        <f>-K2443/0.0833333333333333</f>
        <v>0</v>
      </c>
      <c r="K271" s="309"/>
      <c r="L271" s="310">
        <v>44097</v>
      </c>
      <c r="M271" s="310">
        <v>44105</v>
      </c>
      <c r="N271" s="311">
        <v>44403</v>
      </c>
      <c r="O271" s="312">
        <f>YEAR(N271)</f>
        <v>2021</v>
      </c>
      <c r="P271" s="312">
        <f>MONTH(N271)</f>
        <v>7</v>
      </c>
      <c r="Q271" s="313" t="str">
        <f>IF(P271&gt;9,CONCATENATE(O271,P271),CONCATENATE(O271,"0",P271))</f>
        <v>202107</v>
      </c>
      <c r="R271" s="299">
        <v>0</v>
      </c>
      <c r="S271" s="314">
        <v>0</v>
      </c>
      <c r="T271" s="314">
        <v>0</v>
      </c>
      <c r="U271" s="383"/>
      <c r="V271" s="294"/>
      <c r="W271" s="293"/>
      <c r="X271" s="294"/>
      <c r="Y27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339"/>
      <c r="AA271" s="339"/>
      <c r="AB271" s="294"/>
      <c r="AC271" s="294"/>
      <c r="AD271" s="294"/>
      <c r="AE271" s="294"/>
      <c r="AF271" s="294"/>
      <c r="AG271" s="294"/>
      <c r="AH271" s="294"/>
      <c r="AI271" s="294"/>
      <c r="AJ271" s="294"/>
      <c r="AK271" s="294"/>
      <c r="AL271" s="294"/>
      <c r="AM271" s="294"/>
      <c r="AN271" s="294"/>
      <c r="AO271" s="294"/>
      <c r="AP271" s="294"/>
      <c r="AQ271" s="294"/>
      <c r="AR271" s="294"/>
    </row>
    <row r="272" spans="1:100" s="8" customFormat="1" ht="38.25" customHeight="1" x14ac:dyDescent="0.2">
      <c r="A272" s="316" t="s">
        <v>1628</v>
      </c>
      <c r="B272" s="316"/>
      <c r="C272" s="308"/>
      <c r="D272" s="315" t="s">
        <v>1942</v>
      </c>
      <c r="E272" s="316" t="s">
        <v>72</v>
      </c>
      <c r="F272" s="300" t="s">
        <v>19</v>
      </c>
      <c r="G272" s="383" t="s">
        <v>1943</v>
      </c>
      <c r="H272" s="383" t="s">
        <v>537</v>
      </c>
      <c r="I272" s="359">
        <v>0</v>
      </c>
      <c r="J272" s="309">
        <f>-K2442/0.0833333333333333</f>
        <v>0</v>
      </c>
      <c r="K272" s="309"/>
      <c r="L272" s="310">
        <v>44097</v>
      </c>
      <c r="M272" s="310">
        <v>44094</v>
      </c>
      <c r="N272" s="311">
        <v>44458</v>
      </c>
      <c r="O272" s="312">
        <f>YEAR(N272)</f>
        <v>2021</v>
      </c>
      <c r="P272" s="312">
        <f>MONTH(N272)</f>
        <v>9</v>
      </c>
      <c r="Q272" s="313" t="str">
        <f>IF(P272&gt;9,CONCATENATE(O272,P272),CONCATENATE(O272,"0",P272))</f>
        <v>202109</v>
      </c>
      <c r="R272" s="266" t="s">
        <v>109</v>
      </c>
      <c r="S272" s="314">
        <v>0.08</v>
      </c>
      <c r="T272" s="314">
        <v>0.03</v>
      </c>
      <c r="U272" s="383"/>
      <c r="V272" s="294"/>
      <c r="W272" s="293"/>
      <c r="X272" s="294"/>
      <c r="Y27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39"/>
      <c r="AA272" s="339"/>
      <c r="AB272" s="294"/>
      <c r="AC272" s="294"/>
      <c r="AD272" s="294"/>
      <c r="AE272" s="294"/>
      <c r="AF272" s="294"/>
      <c r="AG272" s="294"/>
      <c r="AH272" s="294"/>
      <c r="AI272" s="294"/>
      <c r="AJ272" s="294"/>
      <c r="AK272" s="294"/>
      <c r="AL272" s="294"/>
      <c r="AM272" s="294"/>
      <c r="AN272" s="294"/>
      <c r="AO272" s="294"/>
      <c r="AP272" s="294"/>
      <c r="AQ272" s="294"/>
      <c r="AR272" s="294"/>
    </row>
    <row r="273" spans="1:100" s="8" customFormat="1" ht="38.25" customHeight="1" x14ac:dyDescent="0.2">
      <c r="A273" s="316" t="s">
        <v>1628</v>
      </c>
      <c r="B273" s="316"/>
      <c r="C273" s="308"/>
      <c r="D273" s="315" t="s">
        <v>1944</v>
      </c>
      <c r="E273" s="316" t="s">
        <v>72</v>
      </c>
      <c r="F273" s="300" t="s">
        <v>19</v>
      </c>
      <c r="G273" s="383" t="s">
        <v>1943</v>
      </c>
      <c r="H273" s="383" t="s">
        <v>1945</v>
      </c>
      <c r="I273" s="359">
        <v>0</v>
      </c>
      <c r="J273" s="309">
        <f>-K2443/0.0833333333333333</f>
        <v>0</v>
      </c>
      <c r="K273" s="309"/>
      <c r="L273" s="310">
        <v>44097</v>
      </c>
      <c r="M273" s="310">
        <v>44094</v>
      </c>
      <c r="N273" s="311">
        <v>44458</v>
      </c>
      <c r="O273" s="312">
        <f>YEAR(N273)</f>
        <v>2021</v>
      </c>
      <c r="P273" s="312">
        <f>MONTH(N273)</f>
        <v>9</v>
      </c>
      <c r="Q273" s="313" t="str">
        <f>IF(P273&gt;9,CONCATENATE(O273,P273),CONCATENATE(O273,"0",P273))</f>
        <v>202109</v>
      </c>
      <c r="R273" s="266" t="s">
        <v>109</v>
      </c>
      <c r="S273" s="314">
        <v>0.08</v>
      </c>
      <c r="T273" s="314">
        <v>0.03</v>
      </c>
      <c r="U273" s="383"/>
      <c r="V273" s="294"/>
      <c r="W273" s="293"/>
      <c r="X273" s="294"/>
      <c r="Y27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39"/>
      <c r="AA273" s="339"/>
      <c r="AB273" s="294"/>
      <c r="AC273" s="294"/>
      <c r="AD273" s="294"/>
      <c r="AE273" s="294"/>
      <c r="AF273" s="294"/>
      <c r="AG273" s="294"/>
      <c r="AH273" s="294"/>
      <c r="AI273" s="294"/>
      <c r="AJ273" s="294"/>
      <c r="AK273" s="294"/>
      <c r="AL273" s="294"/>
      <c r="AM273" s="294"/>
      <c r="AN273" s="294"/>
      <c r="AO273" s="294"/>
      <c r="AP273" s="294"/>
      <c r="AQ273" s="294"/>
      <c r="AR273" s="294"/>
    </row>
    <row r="274" spans="1:100" s="8" customFormat="1" ht="38.25" customHeight="1" x14ac:dyDescent="0.2">
      <c r="A274" s="316" t="s">
        <v>1628</v>
      </c>
      <c r="B274" s="316"/>
      <c r="C274" s="308"/>
      <c r="D274" s="315" t="s">
        <v>1946</v>
      </c>
      <c r="E274" s="316" t="s">
        <v>72</v>
      </c>
      <c r="F274" s="300" t="s">
        <v>19</v>
      </c>
      <c r="G274" s="383" t="s">
        <v>1943</v>
      </c>
      <c r="H274" s="383" t="s">
        <v>538</v>
      </c>
      <c r="I274" s="359">
        <v>0</v>
      </c>
      <c r="J274" s="309">
        <f>-K2442/0.0833333333333333</f>
        <v>0</v>
      </c>
      <c r="K274" s="309"/>
      <c r="L274" s="310">
        <v>44097</v>
      </c>
      <c r="M274" s="310">
        <v>44094</v>
      </c>
      <c r="N274" s="311">
        <v>44458</v>
      </c>
      <c r="O274" s="312">
        <f>YEAR(N274)</f>
        <v>2021</v>
      </c>
      <c r="P274" s="312">
        <f>MONTH(N274)</f>
        <v>9</v>
      </c>
      <c r="Q274" s="313" t="str">
        <f>IF(P274&gt;9,CONCATENATE(O274,P274),CONCATENATE(O274,"0",P274))</f>
        <v>202109</v>
      </c>
      <c r="R274" s="266" t="s">
        <v>109</v>
      </c>
      <c r="S274" s="314">
        <v>0.08</v>
      </c>
      <c r="T274" s="314">
        <v>0.03</v>
      </c>
      <c r="U274" s="383"/>
      <c r="V274" s="294"/>
      <c r="W274" s="293"/>
      <c r="X274" s="294"/>
      <c r="Y2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339"/>
      <c r="AA274" s="339"/>
      <c r="AB274" s="294"/>
      <c r="AC274" s="294"/>
      <c r="AD274" s="294"/>
      <c r="AE274" s="294"/>
      <c r="AF274" s="294"/>
      <c r="AG274" s="294"/>
      <c r="AH274" s="294"/>
      <c r="AI274" s="294"/>
      <c r="AJ274" s="294"/>
      <c r="AK274" s="294"/>
      <c r="AL274" s="294"/>
      <c r="AM274" s="294"/>
      <c r="AN274" s="294"/>
      <c r="AO274" s="294"/>
      <c r="AP274" s="294"/>
      <c r="AQ274" s="294"/>
      <c r="AR274" s="294"/>
    </row>
    <row r="275" spans="1:100" s="8" customFormat="1" ht="38.25" customHeight="1" x14ac:dyDescent="0.2">
      <c r="A275" s="316" t="s">
        <v>1628</v>
      </c>
      <c r="B275" s="307"/>
      <c r="C275" s="328"/>
      <c r="D275" s="304" t="s">
        <v>1915</v>
      </c>
      <c r="E275" s="307" t="s">
        <v>77</v>
      </c>
      <c r="F275" s="268" t="s">
        <v>19</v>
      </c>
      <c r="G275" s="385" t="s">
        <v>1916</v>
      </c>
      <c r="H275" s="384" t="s">
        <v>1917</v>
      </c>
      <c r="I275" s="361">
        <v>700000</v>
      </c>
      <c r="J275" s="269">
        <f>-K2435/0.0833333333333333</f>
        <v>0</v>
      </c>
      <c r="K275" s="269"/>
      <c r="L275" s="270">
        <v>44272</v>
      </c>
      <c r="M275" s="270">
        <v>43374</v>
      </c>
      <c r="N275" s="271">
        <v>44469</v>
      </c>
      <c r="O275" s="283">
        <f>YEAR(N275)</f>
        <v>2021</v>
      </c>
      <c r="P275" s="283">
        <f>MONTH(N275)</f>
        <v>9</v>
      </c>
      <c r="Q275" s="277" t="str">
        <f>IF(P275&gt;9,CONCATENATE(O275,P275),CONCATENATE(O275,"0",P275))</f>
        <v>202109</v>
      </c>
      <c r="R275" s="266">
        <v>0</v>
      </c>
      <c r="S275" s="272">
        <v>0</v>
      </c>
      <c r="T275" s="272">
        <v>0</v>
      </c>
      <c r="U275" s="384"/>
      <c r="V275" s="303"/>
      <c r="W275" s="301"/>
      <c r="X275" s="320"/>
      <c r="Y27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20"/>
      <c r="AA275" s="301"/>
      <c r="AB275" s="301"/>
      <c r="AC275" s="301"/>
      <c r="AD275" s="301"/>
      <c r="AE275" s="301"/>
      <c r="AF275" s="301"/>
      <c r="AG275" s="301"/>
      <c r="AH275" s="301"/>
      <c r="AI275" s="301"/>
      <c r="AJ275" s="301"/>
      <c r="AK275" s="301"/>
      <c r="AL275" s="301"/>
      <c r="AM275" s="301"/>
      <c r="AN275" s="301"/>
      <c r="AO275" s="301"/>
      <c r="AP275" s="301"/>
      <c r="AQ275" s="301"/>
      <c r="AR275" s="303"/>
    </row>
    <row r="276" spans="1:100" s="8" customFormat="1" ht="38.25" customHeight="1" x14ac:dyDescent="0.2">
      <c r="A276" s="316" t="s">
        <v>1628</v>
      </c>
      <c r="B276" s="307" t="s">
        <v>237</v>
      </c>
      <c r="C276" s="328" t="s">
        <v>225</v>
      </c>
      <c r="D276" s="315" t="s">
        <v>510</v>
      </c>
      <c r="E276" s="307" t="s">
        <v>78</v>
      </c>
      <c r="F276" s="268" t="s">
        <v>434</v>
      </c>
      <c r="G276" s="385" t="s">
        <v>1437</v>
      </c>
      <c r="H276" s="384" t="s">
        <v>435</v>
      </c>
      <c r="I276" s="361">
        <v>100000</v>
      </c>
      <c r="J276" s="269">
        <f>-K1879/0.0833333333333333</f>
        <v>0</v>
      </c>
      <c r="K276" s="269"/>
      <c r="L276" s="270">
        <v>44181</v>
      </c>
      <c r="M276" s="270">
        <v>44144</v>
      </c>
      <c r="N276" s="271">
        <v>44508</v>
      </c>
      <c r="O276" s="283">
        <f>YEAR(N276)</f>
        <v>2021</v>
      </c>
      <c r="P276" s="283">
        <f>MONTH(N276)</f>
        <v>11</v>
      </c>
      <c r="Q276" s="277" t="str">
        <f>IF(P276&gt;9,CONCATENATE(O276,P276),CONCATENATE(O276,"0",P276))</f>
        <v>202111</v>
      </c>
      <c r="R276" s="266">
        <v>0</v>
      </c>
      <c r="S276" s="272">
        <v>0</v>
      </c>
      <c r="T276" s="272">
        <v>0</v>
      </c>
      <c r="U276" s="384"/>
      <c r="V276" s="303"/>
      <c r="W276" s="301"/>
      <c r="X276" s="320"/>
      <c r="Y27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20"/>
      <c r="AA276" s="301"/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294"/>
    </row>
    <row r="277" spans="1:100" s="7" customFormat="1" ht="38.25" customHeight="1" x14ac:dyDescent="0.2">
      <c r="A277" s="316" t="s">
        <v>1628</v>
      </c>
      <c r="B277" s="316"/>
      <c r="C277" s="308"/>
      <c r="D277" s="315" t="s">
        <v>1814</v>
      </c>
      <c r="E277" s="316" t="s">
        <v>77</v>
      </c>
      <c r="F277" s="300" t="s">
        <v>19</v>
      </c>
      <c r="G277" s="387" t="s">
        <v>1815</v>
      </c>
      <c r="H277" s="383" t="s">
        <v>836</v>
      </c>
      <c r="I277" s="359">
        <v>800000</v>
      </c>
      <c r="J277" s="309">
        <f>-K2410/0.0833333333333333</f>
        <v>0</v>
      </c>
      <c r="K277" s="309"/>
      <c r="L277" s="310">
        <v>44181</v>
      </c>
      <c r="M277" s="310">
        <v>44181</v>
      </c>
      <c r="N277" s="311">
        <v>44545</v>
      </c>
      <c r="O277" s="312">
        <f>YEAR(N277)</f>
        <v>2021</v>
      </c>
      <c r="P277" s="312">
        <f>MONTH(N277)</f>
        <v>12</v>
      </c>
      <c r="Q277" s="313" t="str">
        <f>IF(P277&gt;9,CONCATENATE(O277,P277),CONCATENATE(O277,"0",P277))</f>
        <v>202112</v>
      </c>
      <c r="R277" s="299">
        <v>0</v>
      </c>
      <c r="S277" s="314">
        <v>0</v>
      </c>
      <c r="T277" s="314">
        <v>0</v>
      </c>
      <c r="U277" s="383"/>
      <c r="V277" s="294"/>
      <c r="W277" s="293"/>
      <c r="X277" s="339"/>
      <c r="Y27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39"/>
      <c r="AA277" s="293"/>
      <c r="AB277" s="293"/>
      <c r="AC277" s="293"/>
      <c r="AD277" s="293"/>
      <c r="AE277" s="293"/>
      <c r="AF277" s="293"/>
      <c r="AG277" s="293"/>
      <c r="AH277" s="293"/>
      <c r="AI277" s="293"/>
      <c r="AJ277" s="293"/>
      <c r="AK277" s="293"/>
      <c r="AL277" s="293"/>
      <c r="AM277" s="293"/>
      <c r="AN277" s="293"/>
      <c r="AO277" s="293"/>
      <c r="AP277" s="293"/>
      <c r="AQ277" s="293"/>
      <c r="AR277" s="294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</row>
    <row r="278" spans="1:100" s="7" customFormat="1" ht="38.25" customHeight="1" x14ac:dyDescent="0.2">
      <c r="A278" s="316" t="s">
        <v>1628</v>
      </c>
      <c r="B278" s="316"/>
      <c r="C278" s="308"/>
      <c r="D278" s="315" t="s">
        <v>2054</v>
      </c>
      <c r="E278" s="316" t="s">
        <v>74</v>
      </c>
      <c r="F278" s="300" t="s">
        <v>19</v>
      </c>
      <c r="G278" s="387" t="s">
        <v>2055</v>
      </c>
      <c r="H278" s="383" t="s">
        <v>965</v>
      </c>
      <c r="I278" s="359">
        <v>245000</v>
      </c>
      <c r="J278" s="309">
        <f>-K2459/0.0833333333333333</f>
        <v>0</v>
      </c>
      <c r="K278" s="309"/>
      <c r="L278" s="310">
        <v>44325</v>
      </c>
      <c r="M278" s="310">
        <v>44325</v>
      </c>
      <c r="N278" s="311">
        <v>44561</v>
      </c>
      <c r="O278" s="312">
        <f>YEAR(N278)</f>
        <v>2021</v>
      </c>
      <c r="P278" s="312">
        <f>MONTH(N278)</f>
        <v>12</v>
      </c>
      <c r="Q278" s="313" t="str">
        <f>IF(P278&gt;9,CONCATENATE(O278,P278),CONCATENATE(O278,"0",P278))</f>
        <v>202112</v>
      </c>
      <c r="R278" s="299" t="s">
        <v>558</v>
      </c>
      <c r="S278" s="314"/>
      <c r="T278" s="314"/>
      <c r="U278" s="383"/>
      <c r="V278" s="294"/>
      <c r="W278" s="293"/>
      <c r="X278" s="339"/>
      <c r="Y27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339"/>
      <c r="AA278" s="293"/>
      <c r="AB278" s="293"/>
      <c r="AC278" s="293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3"/>
      <c r="AN278" s="293"/>
      <c r="AO278" s="293"/>
      <c r="AP278" s="293"/>
      <c r="AQ278" s="293"/>
      <c r="AR278" s="294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</row>
    <row r="279" spans="1:100" s="8" customFormat="1" ht="38.25" customHeight="1" x14ac:dyDescent="0.2">
      <c r="A279" s="316" t="s">
        <v>1628</v>
      </c>
      <c r="B279" s="307"/>
      <c r="C279" s="328"/>
      <c r="D279" s="304">
        <v>542773</v>
      </c>
      <c r="E279" s="307" t="s">
        <v>74</v>
      </c>
      <c r="F279" s="268" t="s">
        <v>2048</v>
      </c>
      <c r="G279" s="384" t="s">
        <v>2049</v>
      </c>
      <c r="H279" s="384" t="s">
        <v>2050</v>
      </c>
      <c r="I279" s="361">
        <v>15048753.689999999</v>
      </c>
      <c r="J279" s="269">
        <f>-K2460/0.0833333333333333</f>
        <v>0</v>
      </c>
      <c r="K279" s="269"/>
      <c r="L279" s="270">
        <v>44335</v>
      </c>
      <c r="M279" s="270">
        <v>43108</v>
      </c>
      <c r="N279" s="271">
        <v>44568</v>
      </c>
      <c r="O279" s="283">
        <f>YEAR(N279)</f>
        <v>2022</v>
      </c>
      <c r="P279" s="283">
        <f>MONTH(N279)</f>
        <v>1</v>
      </c>
      <c r="Q279" s="277" t="str">
        <f>IF(P279&gt;9,CONCATENATE(O279,P279),CONCATENATE(O279,"0",P279))</f>
        <v>202201</v>
      </c>
      <c r="R279" s="299" t="s">
        <v>120</v>
      </c>
      <c r="S279" s="272">
        <v>0.05</v>
      </c>
      <c r="T279" s="272">
        <v>0.02</v>
      </c>
      <c r="U279" s="384"/>
      <c r="V279" s="303"/>
      <c r="W279" s="301"/>
      <c r="X279" s="303"/>
      <c r="Y279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20"/>
      <c r="AA279" s="320"/>
      <c r="AB279" s="303"/>
      <c r="AC279" s="303"/>
      <c r="AD279" s="303"/>
      <c r="AE279" s="303"/>
      <c r="AF279" s="303"/>
      <c r="AG279" s="303"/>
      <c r="AH279" s="303"/>
      <c r="AI279" s="303"/>
      <c r="AJ279" s="303"/>
      <c r="AK279" s="303"/>
      <c r="AL279" s="303"/>
      <c r="AM279" s="303"/>
      <c r="AN279" s="303"/>
      <c r="AO279" s="303"/>
      <c r="AP279" s="303"/>
      <c r="AQ279" s="303"/>
      <c r="AR279" s="303"/>
    </row>
    <row r="280" spans="1:100" s="8" customFormat="1" ht="38.25" customHeight="1" x14ac:dyDescent="0.2">
      <c r="A280" s="316" t="s">
        <v>1628</v>
      </c>
      <c r="B280" s="316"/>
      <c r="C280" s="308"/>
      <c r="D280" s="315" t="s">
        <v>1885</v>
      </c>
      <c r="E280" s="316" t="s">
        <v>77</v>
      </c>
      <c r="F280" s="300" t="s">
        <v>1585</v>
      </c>
      <c r="G280" s="387" t="s">
        <v>270</v>
      </c>
      <c r="H280" s="383" t="s">
        <v>56</v>
      </c>
      <c r="I280" s="359">
        <v>250000</v>
      </c>
      <c r="J280" s="309">
        <f>-K2431/0.0833333333333333</f>
        <v>0</v>
      </c>
      <c r="K280" s="309"/>
      <c r="L280" s="310">
        <v>44258</v>
      </c>
      <c r="M280" s="310">
        <v>44218</v>
      </c>
      <c r="N280" s="311">
        <v>44582</v>
      </c>
      <c r="O280" s="312">
        <f>YEAR(N280)</f>
        <v>2022</v>
      </c>
      <c r="P280" s="312">
        <f>MONTH(N280)</f>
        <v>1</v>
      </c>
      <c r="Q280" s="313" t="str">
        <f>IF(P280&gt;9,CONCATENATE(O280,P280),CONCATENATE(O280,"0",P280))</f>
        <v>202201</v>
      </c>
      <c r="R280" s="299" t="s">
        <v>212</v>
      </c>
      <c r="S280" s="314">
        <v>0</v>
      </c>
      <c r="T280" s="314">
        <v>0</v>
      </c>
      <c r="U280" s="383"/>
      <c r="V280" s="294"/>
      <c r="W280" s="293"/>
      <c r="X280" s="339"/>
      <c r="Y28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39"/>
      <c r="AA280" s="293"/>
      <c r="AB280" s="293"/>
      <c r="AC280" s="293"/>
      <c r="AD280" s="293"/>
      <c r="AE280" s="293"/>
      <c r="AF280" s="293"/>
      <c r="AG280" s="293"/>
      <c r="AH280" s="293"/>
      <c r="AI280" s="293"/>
      <c r="AJ280" s="293"/>
      <c r="AK280" s="293"/>
      <c r="AL280" s="293"/>
      <c r="AM280" s="293"/>
      <c r="AN280" s="293"/>
      <c r="AO280" s="293"/>
      <c r="AP280" s="293"/>
      <c r="AQ280" s="293"/>
      <c r="AR280" s="294"/>
    </row>
    <row r="281" spans="1:100" s="8" customFormat="1" ht="38.25" customHeight="1" x14ac:dyDescent="0.2">
      <c r="A281" s="316" t="s">
        <v>1628</v>
      </c>
      <c r="B281" s="307"/>
      <c r="C281" s="328"/>
      <c r="D281" s="304" t="s">
        <v>1814</v>
      </c>
      <c r="E281" s="307" t="s">
        <v>77</v>
      </c>
      <c r="F281" s="268" t="s">
        <v>19</v>
      </c>
      <c r="G281" s="385" t="s">
        <v>1815</v>
      </c>
      <c r="H281" s="384" t="s">
        <v>836</v>
      </c>
      <c r="I281" s="361">
        <v>1250000</v>
      </c>
      <c r="J281" s="269">
        <f>-K2422/0.0833333333333333</f>
        <v>0</v>
      </c>
      <c r="K281" s="269"/>
      <c r="L281" s="270">
        <v>44160</v>
      </c>
      <c r="M281" s="270">
        <v>44167</v>
      </c>
      <c r="N281" s="271">
        <v>44985</v>
      </c>
      <c r="O281" s="283">
        <f>YEAR(N281)</f>
        <v>2023</v>
      </c>
      <c r="P281" s="283">
        <f>MONTH(N281)</f>
        <v>2</v>
      </c>
      <c r="Q281" s="277" t="str">
        <f>IF(P281&gt;9,CONCATENATE(O281,P281),CONCATENATE(O281,"0",P281))</f>
        <v>202302</v>
      </c>
      <c r="R281" s="266" t="s">
        <v>212</v>
      </c>
      <c r="S281" s="272">
        <v>0</v>
      </c>
      <c r="T281" s="272">
        <v>0</v>
      </c>
      <c r="U281" s="384"/>
      <c r="V281" s="303"/>
      <c r="W281" s="301"/>
      <c r="X281" s="320"/>
      <c r="Y28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320"/>
      <c r="AA281" s="301"/>
      <c r="AB281" s="301"/>
      <c r="AC281" s="301"/>
      <c r="AD281" s="301"/>
      <c r="AE281" s="301"/>
      <c r="AF281" s="301"/>
      <c r="AG281" s="301"/>
      <c r="AH281" s="301"/>
      <c r="AI281" s="301"/>
      <c r="AJ281" s="301"/>
      <c r="AK281" s="301"/>
      <c r="AL281" s="301"/>
      <c r="AM281" s="301"/>
      <c r="AN281" s="301"/>
      <c r="AO281" s="301"/>
      <c r="AP281" s="301"/>
      <c r="AQ281" s="301"/>
      <c r="AR281" s="303"/>
    </row>
    <row r="282" spans="1:100" s="8" customFormat="1" ht="38.25" customHeight="1" x14ac:dyDescent="0.2">
      <c r="A282" s="316" t="s">
        <v>1628</v>
      </c>
      <c r="B282" s="317"/>
      <c r="C282" s="308"/>
      <c r="D282" s="315" t="s">
        <v>1933</v>
      </c>
      <c r="E282" s="316" t="s">
        <v>74</v>
      </c>
      <c r="F282" s="300" t="s">
        <v>23</v>
      </c>
      <c r="G282" s="387" t="s">
        <v>1934</v>
      </c>
      <c r="H282" s="387" t="s">
        <v>1935</v>
      </c>
      <c r="I282" s="363">
        <v>150000</v>
      </c>
      <c r="J282" s="323">
        <f>-K2445/0.0833333333333333</f>
        <v>0</v>
      </c>
      <c r="K282" s="323"/>
      <c r="L282" s="306">
        <v>44097</v>
      </c>
      <c r="M282" s="306">
        <v>44097</v>
      </c>
      <c r="N282" s="306">
        <v>45191</v>
      </c>
      <c r="O282" s="324">
        <f>YEAR(N282)</f>
        <v>2023</v>
      </c>
      <c r="P282" s="312">
        <f>MONTH(N282)</f>
        <v>9</v>
      </c>
      <c r="Q282" s="325" t="str">
        <f>IF(P282&gt;9,CONCATENATE(O282,P282),CONCATENATE(O282,"0",P282))</f>
        <v>202309</v>
      </c>
      <c r="R282" s="299" t="s">
        <v>212</v>
      </c>
      <c r="S282" s="326">
        <v>0</v>
      </c>
      <c r="T282" s="326">
        <v>0</v>
      </c>
      <c r="U282" s="387"/>
      <c r="V282" s="293"/>
      <c r="W282" s="293"/>
      <c r="X282" s="293"/>
      <c r="Y28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339"/>
      <c r="AA282" s="294"/>
      <c r="AB282" s="294"/>
      <c r="AC282" s="294"/>
      <c r="AD282" s="294"/>
      <c r="AE282" s="294"/>
      <c r="AF282" s="294"/>
      <c r="AG282" s="294"/>
      <c r="AH282" s="294"/>
      <c r="AI282" s="294"/>
      <c r="AJ282" s="294"/>
      <c r="AK282" s="294"/>
      <c r="AL282" s="294"/>
      <c r="AM282" s="294"/>
      <c r="AN282" s="294"/>
      <c r="AO282" s="294"/>
      <c r="AP282" s="294"/>
      <c r="AQ282" s="294"/>
      <c r="AR282" s="294"/>
    </row>
    <row r="283" spans="1:100" s="8" customFormat="1" ht="38.25" customHeight="1" x14ac:dyDescent="0.2">
      <c r="A283" s="316" t="s">
        <v>1628</v>
      </c>
      <c r="B283" s="316"/>
      <c r="C283" s="308"/>
      <c r="D283" s="315" t="s">
        <v>1857</v>
      </c>
      <c r="E283" s="316" t="s">
        <v>74</v>
      </c>
      <c r="F283" s="300" t="s">
        <v>19</v>
      </c>
      <c r="G283" s="387" t="s">
        <v>1858</v>
      </c>
      <c r="H283" s="383" t="s">
        <v>711</v>
      </c>
      <c r="I283" s="359">
        <v>180000</v>
      </c>
      <c r="J283" s="309">
        <f>-K2427/0.0833333333333333</f>
        <v>0</v>
      </c>
      <c r="K283" s="309"/>
      <c r="L283" s="310">
        <v>44139</v>
      </c>
      <c r="M283" s="310">
        <v>44144</v>
      </c>
      <c r="N283" s="311">
        <v>45238</v>
      </c>
      <c r="O283" s="312">
        <f>YEAR(N283)</f>
        <v>2023</v>
      </c>
      <c r="P283" s="312">
        <f>MONTH(N283)</f>
        <v>11</v>
      </c>
      <c r="Q283" s="313" t="str">
        <f>IF(P283&gt;9,CONCATENATE(O283,P283),CONCATENATE(O283,"0",P283))</f>
        <v>202311</v>
      </c>
      <c r="R283" s="299">
        <v>0</v>
      </c>
      <c r="S283" s="314">
        <v>0</v>
      </c>
      <c r="T283" s="314">
        <v>0</v>
      </c>
      <c r="U283" s="383"/>
      <c r="V283" s="294"/>
      <c r="W283" s="293"/>
      <c r="X283" s="339"/>
      <c r="Y2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339"/>
      <c r="AA283" s="293"/>
      <c r="AB283" s="293"/>
      <c r="AC283" s="293"/>
      <c r="AD283" s="293"/>
      <c r="AE283" s="293"/>
      <c r="AF283" s="293"/>
      <c r="AG283" s="293"/>
      <c r="AH283" s="293"/>
      <c r="AI283" s="293"/>
      <c r="AJ283" s="293"/>
      <c r="AK283" s="293"/>
      <c r="AL283" s="293"/>
      <c r="AM283" s="293"/>
      <c r="AN283" s="293"/>
      <c r="AO283" s="293"/>
      <c r="AP283" s="293"/>
      <c r="AQ283" s="293"/>
      <c r="AR283" s="294"/>
    </row>
    <row r="284" spans="1:100" s="8" customFormat="1" ht="38.25" customHeight="1" x14ac:dyDescent="0.2">
      <c r="A284" s="316" t="s">
        <v>1628</v>
      </c>
      <c r="B284" s="316"/>
      <c r="C284" s="308"/>
      <c r="D284" s="315" t="s">
        <v>1795</v>
      </c>
      <c r="E284" s="316" t="s">
        <v>86</v>
      </c>
      <c r="F284" s="300" t="s">
        <v>23</v>
      </c>
      <c r="G284" s="387" t="s">
        <v>1796</v>
      </c>
      <c r="H284" s="383" t="s">
        <v>697</v>
      </c>
      <c r="I284" s="359">
        <v>205000</v>
      </c>
      <c r="J284" s="309">
        <f>-K2415/0.0833333333333333</f>
        <v>0</v>
      </c>
      <c r="K284" s="309"/>
      <c r="L284" s="310">
        <v>44188</v>
      </c>
      <c r="M284" s="310">
        <v>44171</v>
      </c>
      <c r="N284" s="311">
        <v>45275</v>
      </c>
      <c r="O284" s="312">
        <f>YEAR(N284)</f>
        <v>2023</v>
      </c>
      <c r="P284" s="312">
        <f>MONTH(N284)</f>
        <v>12</v>
      </c>
      <c r="Q284" s="313" t="str">
        <f>IF(P284&gt;9,CONCATENATE(O284,P284),CONCATENATE(O284,"0",P284))</f>
        <v>202312</v>
      </c>
      <c r="R284" s="299" t="s">
        <v>120</v>
      </c>
      <c r="S284" s="314">
        <v>0</v>
      </c>
      <c r="T284" s="314">
        <v>0</v>
      </c>
      <c r="U284" s="383"/>
      <c r="V284" s="294"/>
      <c r="W284" s="293"/>
      <c r="X284" s="339"/>
      <c r="Y28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339"/>
      <c r="AA284" s="293"/>
      <c r="AB284" s="293"/>
      <c r="AC284" s="293"/>
      <c r="AD284" s="293"/>
      <c r="AE284" s="293"/>
      <c r="AF284" s="293"/>
      <c r="AG284" s="293"/>
      <c r="AH284" s="293"/>
      <c r="AI284" s="293"/>
      <c r="AJ284" s="293"/>
      <c r="AK284" s="293"/>
      <c r="AL284" s="293"/>
      <c r="AM284" s="293"/>
      <c r="AN284" s="293"/>
      <c r="AO284" s="293"/>
      <c r="AP284" s="293"/>
      <c r="AQ284" s="293"/>
      <c r="AR284" s="294"/>
    </row>
    <row r="285" spans="1:100" s="8" customFormat="1" ht="38.25" customHeight="1" x14ac:dyDescent="0.2">
      <c r="A285" s="316" t="s">
        <v>1628</v>
      </c>
      <c r="B285" s="317"/>
      <c r="C285" s="308"/>
      <c r="D285" s="315" t="s">
        <v>2004</v>
      </c>
      <c r="E285" s="316" t="s">
        <v>77</v>
      </c>
      <c r="F285" s="300" t="s">
        <v>23</v>
      </c>
      <c r="G285" s="387" t="s">
        <v>2005</v>
      </c>
      <c r="H285" s="387" t="s">
        <v>2006</v>
      </c>
      <c r="I285" s="363">
        <v>500000</v>
      </c>
      <c r="J285" s="323">
        <f>-K2460/0.0833333333333333</f>
        <v>0</v>
      </c>
      <c r="K285" s="323"/>
      <c r="L285" s="306">
        <v>44279</v>
      </c>
      <c r="M285" s="306">
        <v>44279</v>
      </c>
      <c r="N285" s="306">
        <v>45374</v>
      </c>
      <c r="O285" s="324">
        <f>YEAR(N285)</f>
        <v>2024</v>
      </c>
      <c r="P285" s="312">
        <f>MONTH(N285)</f>
        <v>3</v>
      </c>
      <c r="Q285" s="325" t="str">
        <f>IF(P285&gt;9,CONCATENATE(O285,P285),CONCATENATE(O285,"0",P285))</f>
        <v>202403</v>
      </c>
      <c r="R285" s="299">
        <v>0</v>
      </c>
      <c r="S285" s="326">
        <v>0</v>
      </c>
      <c r="T285" s="326">
        <v>0</v>
      </c>
      <c r="U285" s="387"/>
      <c r="V285" s="293"/>
      <c r="W285" s="293"/>
      <c r="X285" s="293"/>
      <c r="Y28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339"/>
      <c r="AA285" s="294"/>
      <c r="AB285" s="294"/>
      <c r="AC285" s="294"/>
      <c r="AD285" s="294"/>
      <c r="AE285" s="294"/>
      <c r="AF285" s="294"/>
      <c r="AG285" s="294"/>
      <c r="AH285" s="294"/>
      <c r="AI285" s="294"/>
      <c r="AJ285" s="294"/>
      <c r="AK285" s="294"/>
      <c r="AL285" s="294"/>
      <c r="AM285" s="294"/>
      <c r="AN285" s="294"/>
      <c r="AO285" s="294"/>
      <c r="AP285" s="294"/>
      <c r="AQ285" s="294"/>
      <c r="AR285" s="294"/>
    </row>
    <row r="286" spans="1:100" s="8" customFormat="1" ht="38.25" customHeight="1" x14ac:dyDescent="0.2">
      <c r="A286" s="316" t="s">
        <v>1628</v>
      </c>
      <c r="B286" s="307"/>
      <c r="C286" s="328"/>
      <c r="D286" s="304" t="s">
        <v>1808</v>
      </c>
      <c r="E286" s="307" t="s">
        <v>77</v>
      </c>
      <c r="F286" s="268" t="s">
        <v>19</v>
      </c>
      <c r="G286" s="385" t="s">
        <v>1809</v>
      </c>
      <c r="H286" s="384" t="s">
        <v>1810</v>
      </c>
      <c r="I286" s="361">
        <v>5000000</v>
      </c>
      <c r="J286" s="269">
        <f>-K2416/0.0833333333333333</f>
        <v>0</v>
      </c>
      <c r="K286" s="269"/>
      <c r="L286" s="270">
        <v>44946</v>
      </c>
      <c r="M286" s="270">
        <v>44216</v>
      </c>
      <c r="N286" s="271">
        <v>45382</v>
      </c>
      <c r="O286" s="283">
        <f>YEAR(N286)</f>
        <v>2024</v>
      </c>
      <c r="P286" s="283">
        <f>MONTH(N286)</f>
        <v>3</v>
      </c>
      <c r="Q286" s="277" t="str">
        <f>IF(P286&gt;9,CONCATENATE(O286,P286),CONCATENATE(O286,"0",P286))</f>
        <v>202403</v>
      </c>
      <c r="R286" s="266">
        <v>0</v>
      </c>
      <c r="S286" s="272">
        <v>0</v>
      </c>
      <c r="T286" s="272">
        <v>0</v>
      </c>
      <c r="U286" s="384"/>
      <c r="V286" s="303"/>
      <c r="W286" s="301"/>
      <c r="X286" s="320"/>
      <c r="Y28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20"/>
      <c r="AA286" s="301"/>
      <c r="AB286" s="301"/>
      <c r="AC286" s="301"/>
      <c r="AD286" s="301"/>
      <c r="AE286" s="301"/>
      <c r="AF286" s="301"/>
      <c r="AG286" s="301"/>
      <c r="AH286" s="301"/>
      <c r="AI286" s="301"/>
      <c r="AJ286" s="301"/>
      <c r="AK286" s="301"/>
      <c r="AL286" s="301"/>
      <c r="AM286" s="301"/>
      <c r="AN286" s="301"/>
      <c r="AO286" s="301"/>
      <c r="AP286" s="301"/>
      <c r="AQ286" s="301"/>
      <c r="AR286" s="303"/>
    </row>
    <row r="287" spans="1:100" s="8" customFormat="1" ht="38.25" customHeight="1" x14ac:dyDescent="0.2">
      <c r="A287" s="302" t="s">
        <v>105</v>
      </c>
      <c r="B287" s="302"/>
      <c r="C287" s="328"/>
      <c r="D287" s="302" t="s">
        <v>1988</v>
      </c>
      <c r="E287" s="317" t="s">
        <v>86</v>
      </c>
      <c r="F287" s="262" t="s">
        <v>1989</v>
      </c>
      <c r="G287" s="385" t="s">
        <v>1990</v>
      </c>
      <c r="H287" s="385" t="s">
        <v>747</v>
      </c>
      <c r="I287" s="362">
        <v>83423.02</v>
      </c>
      <c r="J287" s="264">
        <f>-K2458/0.0833333333333333</f>
        <v>0</v>
      </c>
      <c r="K287" s="264"/>
      <c r="L287" s="265">
        <v>44069</v>
      </c>
      <c r="M287" s="265">
        <v>44087</v>
      </c>
      <c r="N287" s="265">
        <v>44451</v>
      </c>
      <c r="O287" s="284">
        <f>YEAR(N287)</f>
        <v>2021</v>
      </c>
      <c r="P287" s="283">
        <f>MONTH(N287)</f>
        <v>9</v>
      </c>
      <c r="Q287" s="280" t="str">
        <f>IF(P287&gt;9,CONCATENATE(O287,P287),CONCATENATE(O287,"0",P287))</f>
        <v>202109</v>
      </c>
      <c r="R287" s="266">
        <v>0</v>
      </c>
      <c r="S287" s="267">
        <v>0</v>
      </c>
      <c r="T287" s="267">
        <v>0</v>
      </c>
      <c r="U287" s="385"/>
      <c r="V287" s="301"/>
      <c r="W287" s="301"/>
      <c r="X287" s="301"/>
      <c r="Y28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20"/>
      <c r="AA287" s="303"/>
      <c r="AB287" s="303"/>
      <c r="AC287" s="303"/>
      <c r="AD287" s="303"/>
      <c r="AE287" s="303"/>
      <c r="AF287" s="303"/>
      <c r="AG287" s="303"/>
      <c r="AH287" s="303"/>
      <c r="AI287" s="303"/>
      <c r="AJ287" s="303"/>
      <c r="AK287" s="303"/>
      <c r="AL287" s="303"/>
      <c r="AM287" s="303"/>
      <c r="AN287" s="303"/>
      <c r="AO287" s="303"/>
      <c r="AP287" s="303"/>
      <c r="AQ287" s="303"/>
      <c r="AR287" s="301"/>
    </row>
    <row r="288" spans="1:100" s="8" customFormat="1" ht="38.25" customHeight="1" x14ac:dyDescent="0.2">
      <c r="A288" s="316" t="s">
        <v>105</v>
      </c>
      <c r="B288" s="316"/>
      <c r="C288" s="308"/>
      <c r="D288" s="315" t="s">
        <v>1994</v>
      </c>
      <c r="E288" s="316" t="s">
        <v>72</v>
      </c>
      <c r="F288" s="300" t="s">
        <v>1995</v>
      </c>
      <c r="G288" s="383" t="s">
        <v>1996</v>
      </c>
      <c r="H288" s="383" t="s">
        <v>1997</v>
      </c>
      <c r="I288" s="359">
        <v>813555</v>
      </c>
      <c r="J288" s="309">
        <f>-K2461/0.0833333333333333</f>
        <v>0</v>
      </c>
      <c r="K288" s="309"/>
      <c r="L288" s="310">
        <v>44069</v>
      </c>
      <c r="M288" s="310">
        <v>44088</v>
      </c>
      <c r="N288" s="311">
        <v>44452</v>
      </c>
      <c r="O288" s="321">
        <f>YEAR(N288)</f>
        <v>2021</v>
      </c>
      <c r="P288" s="416">
        <f>MONTH(N288)</f>
        <v>9</v>
      </c>
      <c r="Q288" s="417" t="str">
        <f>IF(P288&gt;9,CONCATENATE(O288,P288),CONCATENATE(O288,"0",P288))</f>
        <v>202109</v>
      </c>
      <c r="R288" s="299">
        <v>0</v>
      </c>
      <c r="S288" s="314">
        <v>0</v>
      </c>
      <c r="T288" s="314">
        <v>0</v>
      </c>
      <c r="U288" s="393"/>
      <c r="V288" s="293"/>
      <c r="W288" s="293"/>
      <c r="X288" s="293"/>
      <c r="Y28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39"/>
      <c r="AA288" s="293"/>
      <c r="AB288" s="293"/>
      <c r="AC288" s="293"/>
      <c r="AD288" s="293"/>
      <c r="AE288" s="293"/>
      <c r="AF288" s="293"/>
      <c r="AG288" s="293"/>
      <c r="AH288" s="293"/>
      <c r="AI288" s="293"/>
      <c r="AJ288" s="293"/>
      <c r="AK288" s="293"/>
      <c r="AL288" s="293"/>
      <c r="AM288" s="293"/>
      <c r="AN288" s="293"/>
      <c r="AO288" s="293"/>
      <c r="AP288" s="293"/>
      <c r="AQ288" s="293"/>
      <c r="AR288" s="293"/>
    </row>
    <row r="289" spans="1:100" s="8" customFormat="1" ht="38.25" customHeight="1" x14ac:dyDescent="0.2">
      <c r="A289" s="302" t="s">
        <v>105</v>
      </c>
      <c r="B289" s="317"/>
      <c r="C289" s="308"/>
      <c r="D289" s="317" t="s">
        <v>1982</v>
      </c>
      <c r="E289" s="317" t="s">
        <v>86</v>
      </c>
      <c r="F289" s="305" t="s">
        <v>1983</v>
      </c>
      <c r="G289" s="387" t="s">
        <v>1980</v>
      </c>
      <c r="H289" s="387" t="s">
        <v>1984</v>
      </c>
      <c r="I289" s="363">
        <v>278735</v>
      </c>
      <c r="J289" s="323">
        <f>-K2460/0.0833333333333333</f>
        <v>0</v>
      </c>
      <c r="K289" s="323"/>
      <c r="L289" s="306">
        <v>44069</v>
      </c>
      <c r="M289" s="306">
        <v>44094</v>
      </c>
      <c r="N289" s="306">
        <v>44458</v>
      </c>
      <c r="O289" s="324">
        <f>YEAR(N289)</f>
        <v>2021</v>
      </c>
      <c r="P289" s="312">
        <f>MONTH(N289)</f>
        <v>9</v>
      </c>
      <c r="Q289" s="325" t="str">
        <f>IF(P289&gt;9,CONCATENATE(O289,P289),CONCATENATE(O289,"0",P289))</f>
        <v>202109</v>
      </c>
      <c r="R289" s="299">
        <v>0</v>
      </c>
      <c r="S289" s="326">
        <v>0</v>
      </c>
      <c r="T289" s="326">
        <v>0</v>
      </c>
      <c r="U289" s="387"/>
      <c r="V289" s="293"/>
      <c r="W289" s="293"/>
      <c r="X289" s="293"/>
      <c r="Y28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339"/>
      <c r="AA289" s="294"/>
      <c r="AB289" s="294"/>
      <c r="AC289" s="294"/>
      <c r="AD289" s="294"/>
      <c r="AE289" s="294"/>
      <c r="AF289" s="294"/>
      <c r="AG289" s="294"/>
      <c r="AH289" s="294"/>
      <c r="AI289" s="294"/>
      <c r="AJ289" s="294"/>
      <c r="AK289" s="294"/>
      <c r="AL289" s="294"/>
      <c r="AM289" s="294"/>
      <c r="AN289" s="294"/>
      <c r="AO289" s="294"/>
      <c r="AP289" s="294"/>
      <c r="AQ289" s="294"/>
      <c r="AR289" s="293"/>
    </row>
    <row r="290" spans="1:100" s="8" customFormat="1" ht="38.25" customHeight="1" x14ac:dyDescent="0.2">
      <c r="A290" s="302" t="s">
        <v>105</v>
      </c>
      <c r="B290" s="317"/>
      <c r="C290" s="308"/>
      <c r="D290" s="317" t="s">
        <v>1979</v>
      </c>
      <c r="E290" s="317" t="s">
        <v>86</v>
      </c>
      <c r="F290" s="305" t="s">
        <v>1981</v>
      </c>
      <c r="G290" s="387" t="s">
        <v>1980</v>
      </c>
      <c r="H290" s="387" t="s">
        <v>1213</v>
      </c>
      <c r="I290" s="363">
        <v>278735</v>
      </c>
      <c r="J290" s="323">
        <f>-K2461/0.0833333333333333</f>
        <v>0</v>
      </c>
      <c r="K290" s="323"/>
      <c r="L290" s="306">
        <v>44069</v>
      </c>
      <c r="M290" s="306">
        <v>44094</v>
      </c>
      <c r="N290" s="306">
        <v>44458</v>
      </c>
      <c r="O290" s="324">
        <f>YEAR(N290)</f>
        <v>2021</v>
      </c>
      <c r="P290" s="312">
        <f>MONTH(N290)</f>
        <v>9</v>
      </c>
      <c r="Q290" s="325" t="str">
        <f>IF(P290&gt;9,CONCATENATE(O290,P290),CONCATENATE(O290,"0",P290))</f>
        <v>202109</v>
      </c>
      <c r="R290" s="299">
        <v>0</v>
      </c>
      <c r="S290" s="326">
        <v>0</v>
      </c>
      <c r="T290" s="326">
        <v>0</v>
      </c>
      <c r="U290" s="387"/>
      <c r="V290" s="293"/>
      <c r="W290" s="293"/>
      <c r="X290" s="293"/>
      <c r="Y29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339"/>
      <c r="AA290" s="294"/>
      <c r="AB290" s="294"/>
      <c r="AC290" s="294"/>
      <c r="AD290" s="294"/>
      <c r="AE290" s="294"/>
      <c r="AF290" s="294"/>
      <c r="AG290" s="294"/>
      <c r="AH290" s="294"/>
      <c r="AI290" s="294"/>
      <c r="AJ290" s="294"/>
      <c r="AK290" s="294"/>
      <c r="AL290" s="294"/>
      <c r="AM290" s="294"/>
      <c r="AN290" s="294"/>
      <c r="AO290" s="294"/>
      <c r="AP290" s="294"/>
      <c r="AQ290" s="294"/>
      <c r="AR290" s="293"/>
    </row>
    <row r="291" spans="1:100" s="8" customFormat="1" ht="38.25" customHeight="1" x14ac:dyDescent="0.2">
      <c r="A291" s="307" t="s">
        <v>105</v>
      </c>
      <c r="B291" s="317"/>
      <c r="C291" s="308"/>
      <c r="D291" s="315" t="s">
        <v>1930</v>
      </c>
      <c r="E291" s="316" t="s">
        <v>76</v>
      </c>
      <c r="F291" s="300" t="s">
        <v>19</v>
      </c>
      <c r="G291" s="383" t="s">
        <v>1931</v>
      </c>
      <c r="H291" s="383" t="s">
        <v>1932</v>
      </c>
      <c r="I291" s="359">
        <v>93999.98</v>
      </c>
      <c r="J291" s="309">
        <f>-K2447/0.0833333333333333</f>
        <v>0</v>
      </c>
      <c r="K291" s="309"/>
      <c r="L291" s="310">
        <v>44097</v>
      </c>
      <c r="M291" s="310">
        <v>44100</v>
      </c>
      <c r="N291" s="311">
        <v>44464</v>
      </c>
      <c r="O291" s="312">
        <f>YEAR(N291)</f>
        <v>2021</v>
      </c>
      <c r="P291" s="312">
        <f>MONTH(N291)</f>
        <v>9</v>
      </c>
      <c r="Q291" s="313" t="str">
        <f>IF(P291&gt;9,CONCATENATE(O291,P291),CONCATENATE(O291,"0",P291))</f>
        <v>202109</v>
      </c>
      <c r="R291" s="299">
        <v>0</v>
      </c>
      <c r="S291" s="314">
        <v>0</v>
      </c>
      <c r="T291" s="314">
        <v>0</v>
      </c>
      <c r="U291" s="383"/>
      <c r="V291" s="294"/>
      <c r="W291" s="293"/>
      <c r="X291" s="294"/>
      <c r="Y29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293"/>
      <c r="AA291" s="293"/>
      <c r="AB291" s="293"/>
      <c r="AC291" s="293"/>
      <c r="AD291" s="293"/>
      <c r="AE291" s="293"/>
      <c r="AF291" s="293"/>
      <c r="AG291" s="293"/>
      <c r="AH291" s="293"/>
      <c r="AI291" s="293"/>
      <c r="AJ291" s="293"/>
      <c r="AK291" s="293"/>
      <c r="AL291" s="293"/>
      <c r="AM291" s="293"/>
      <c r="AN291" s="293"/>
      <c r="AO291" s="293"/>
      <c r="AP291" s="293"/>
      <c r="AQ291" s="293"/>
      <c r="AR291" s="294"/>
    </row>
    <row r="292" spans="1:100" s="8" customFormat="1" ht="38.25" customHeight="1" x14ac:dyDescent="0.2">
      <c r="A292" s="316" t="s">
        <v>105</v>
      </c>
      <c r="B292" s="316"/>
      <c r="C292" s="308"/>
      <c r="D292" s="315" t="s">
        <v>2086</v>
      </c>
      <c r="E292" s="316" t="s">
        <v>75</v>
      </c>
      <c r="F292" s="300" t="s">
        <v>2087</v>
      </c>
      <c r="G292" s="383" t="s">
        <v>2088</v>
      </c>
      <c r="H292" s="383" t="s">
        <v>2089</v>
      </c>
      <c r="I292" s="359">
        <v>31859</v>
      </c>
      <c r="J292" s="309">
        <f>-K2477/0.0833333333333333</f>
        <v>0</v>
      </c>
      <c r="K292" s="309"/>
      <c r="L292" s="310">
        <v>44370</v>
      </c>
      <c r="M292" s="310">
        <v>43412</v>
      </c>
      <c r="N292" s="311">
        <v>44507</v>
      </c>
      <c r="O292" s="321">
        <f>YEAR(N292)</f>
        <v>2021</v>
      </c>
      <c r="P292" s="416">
        <f>MONTH(N292)</f>
        <v>11</v>
      </c>
      <c r="Q292" s="417" t="str">
        <f>IF(P292&gt;9,CONCATENATE(O292,P292),CONCATENATE(O292,"0",P292))</f>
        <v>202111</v>
      </c>
      <c r="R292" s="299">
        <v>0</v>
      </c>
      <c r="S292" s="314">
        <v>0</v>
      </c>
      <c r="T292" s="314">
        <v>0</v>
      </c>
      <c r="U292" s="383"/>
      <c r="V292" s="293"/>
      <c r="W292" s="293"/>
      <c r="X292" s="293"/>
      <c r="Y29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339"/>
      <c r="AA292" s="293"/>
      <c r="AB292" s="293"/>
      <c r="AC292" s="293"/>
      <c r="AD292" s="293"/>
      <c r="AE292" s="293"/>
      <c r="AF292" s="293"/>
      <c r="AG292" s="293"/>
      <c r="AH292" s="293"/>
      <c r="AI292" s="293"/>
      <c r="AJ292" s="293"/>
      <c r="AK292" s="293"/>
      <c r="AL292" s="293"/>
      <c r="AM292" s="293"/>
      <c r="AN292" s="293"/>
      <c r="AO292" s="293"/>
      <c r="AP292" s="293"/>
      <c r="AQ292" s="293"/>
      <c r="AR292" s="293"/>
    </row>
    <row r="293" spans="1:100" s="8" customFormat="1" ht="38.25" customHeight="1" x14ac:dyDescent="0.2">
      <c r="A293" s="302" t="s">
        <v>105</v>
      </c>
      <c r="B293" s="302"/>
      <c r="C293" s="328"/>
      <c r="D293" s="302" t="s">
        <v>2040</v>
      </c>
      <c r="E293" s="302" t="s">
        <v>74</v>
      </c>
      <c r="F293" s="305" t="s">
        <v>23</v>
      </c>
      <c r="G293" s="385" t="s">
        <v>2041</v>
      </c>
      <c r="H293" s="385" t="s">
        <v>2042</v>
      </c>
      <c r="I293" s="362">
        <v>34140</v>
      </c>
      <c r="J293" s="264">
        <f>-K2469/0.0833333333333333</f>
        <v>0</v>
      </c>
      <c r="K293" s="264"/>
      <c r="L293" s="265">
        <v>44328</v>
      </c>
      <c r="M293" s="265">
        <v>43829</v>
      </c>
      <c r="N293" s="265">
        <v>44551</v>
      </c>
      <c r="O293" s="284">
        <f>YEAR(N293)</f>
        <v>2021</v>
      </c>
      <c r="P293" s="283">
        <f>MONTH(N293)</f>
        <v>12</v>
      </c>
      <c r="Q293" s="280" t="str">
        <f>IF(P293&gt;9,CONCATENATE(O293,P293),CONCATENATE(O293,"0",P293))</f>
        <v>202112</v>
      </c>
      <c r="R293" s="266">
        <v>0</v>
      </c>
      <c r="S293" s="267">
        <v>0</v>
      </c>
      <c r="T293" s="267">
        <v>0</v>
      </c>
      <c r="U293" s="385"/>
      <c r="V293" s="301"/>
      <c r="W293" s="301"/>
      <c r="X293" s="301"/>
      <c r="Y29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320"/>
      <c r="AA293" s="303"/>
      <c r="AB293" s="303"/>
      <c r="AC293" s="303"/>
      <c r="AD293" s="303"/>
      <c r="AE293" s="303"/>
      <c r="AF293" s="303"/>
      <c r="AG293" s="303"/>
      <c r="AH293" s="303"/>
      <c r="AI293" s="303"/>
      <c r="AJ293" s="303"/>
      <c r="AK293" s="303"/>
      <c r="AL293" s="303"/>
      <c r="AM293" s="303"/>
      <c r="AN293" s="303"/>
      <c r="AO293" s="303"/>
      <c r="AP293" s="303"/>
      <c r="AQ293" s="303"/>
      <c r="AR293" s="301"/>
    </row>
    <row r="294" spans="1:100" s="7" customFormat="1" ht="38.25" customHeight="1" x14ac:dyDescent="0.2">
      <c r="A294" s="307" t="s">
        <v>105</v>
      </c>
      <c r="B294" s="317"/>
      <c r="C294" s="308"/>
      <c r="D294" s="315" t="s">
        <v>950</v>
      </c>
      <c r="E294" s="307" t="s">
        <v>240</v>
      </c>
      <c r="F294" s="300" t="s">
        <v>19</v>
      </c>
      <c r="G294" s="383" t="s">
        <v>951</v>
      </c>
      <c r="H294" s="383" t="s">
        <v>952</v>
      </c>
      <c r="I294" s="359">
        <v>907152</v>
      </c>
      <c r="J294" s="309">
        <f>-K2131/0.0833333333333333</f>
        <v>0</v>
      </c>
      <c r="K294" s="309"/>
      <c r="L294" s="310">
        <v>44251</v>
      </c>
      <c r="M294" s="310">
        <v>43831</v>
      </c>
      <c r="N294" s="311">
        <v>44561</v>
      </c>
      <c r="O294" s="312">
        <f>YEAR(N294)</f>
        <v>2021</v>
      </c>
      <c r="P294" s="312">
        <f>MONTH(N294)</f>
        <v>12</v>
      </c>
      <c r="Q294" s="313" t="str">
        <f>IF(P294&gt;9,CONCATENATE(O294,P294),CONCATENATE(O294,"0",P294))</f>
        <v>202112</v>
      </c>
      <c r="R294" s="299">
        <v>0</v>
      </c>
      <c r="S294" s="314">
        <v>0</v>
      </c>
      <c r="T294" s="314">
        <v>0</v>
      </c>
      <c r="U294" s="383"/>
      <c r="V294" s="294"/>
      <c r="W294" s="293"/>
      <c r="X294" s="339"/>
      <c r="Y29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39"/>
      <c r="AA294" s="294"/>
      <c r="AB294" s="294"/>
      <c r="AC294" s="294"/>
      <c r="AD294" s="294"/>
      <c r="AE294" s="294"/>
      <c r="AF294" s="294"/>
      <c r="AG294" s="294"/>
      <c r="AH294" s="294"/>
      <c r="AI294" s="294"/>
      <c r="AJ294" s="294"/>
      <c r="AK294" s="294"/>
      <c r="AL294" s="294"/>
      <c r="AM294" s="294"/>
      <c r="AN294" s="294"/>
      <c r="AO294" s="294"/>
      <c r="AP294" s="294"/>
      <c r="AQ294" s="294"/>
      <c r="AR294" s="293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</row>
    <row r="295" spans="1:100" s="7" customFormat="1" ht="38.25" customHeight="1" x14ac:dyDescent="0.2">
      <c r="A295" s="302" t="s">
        <v>105</v>
      </c>
      <c r="B295" s="317"/>
      <c r="C295" s="308"/>
      <c r="D295" s="317" t="s">
        <v>1467</v>
      </c>
      <c r="E295" s="317" t="s">
        <v>84</v>
      </c>
      <c r="F295" s="305" t="s">
        <v>1468</v>
      </c>
      <c r="G295" s="387" t="s">
        <v>1033</v>
      </c>
      <c r="H295" s="387" t="s">
        <v>71</v>
      </c>
      <c r="I295" s="363">
        <v>5375000</v>
      </c>
      <c r="J295" s="323">
        <f>-K2290/0.0833333333333333</f>
        <v>0</v>
      </c>
      <c r="K295" s="323"/>
      <c r="L295" s="306">
        <v>44223</v>
      </c>
      <c r="M295" s="306">
        <v>43831</v>
      </c>
      <c r="N295" s="306">
        <v>44561</v>
      </c>
      <c r="O295" s="324">
        <f>YEAR(N295)</f>
        <v>2021</v>
      </c>
      <c r="P295" s="312">
        <f>MONTH(N295)</f>
        <v>12</v>
      </c>
      <c r="Q295" s="325" t="str">
        <f>IF(P295&gt;9,CONCATENATE(O295,P295),CONCATENATE(O295,"0",P295))</f>
        <v>202112</v>
      </c>
      <c r="R295" s="299">
        <v>0</v>
      </c>
      <c r="S295" s="326">
        <v>0.05</v>
      </c>
      <c r="T295" s="326">
        <v>0.02</v>
      </c>
      <c r="U295" s="387"/>
      <c r="V295" s="293"/>
      <c r="W295" s="293"/>
      <c r="X295" s="293"/>
      <c r="Y29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339"/>
      <c r="AA295" s="294"/>
      <c r="AB295" s="294"/>
      <c r="AC295" s="294"/>
      <c r="AD295" s="294"/>
      <c r="AE295" s="294"/>
      <c r="AF295" s="294"/>
      <c r="AG295" s="294"/>
      <c r="AH295" s="294"/>
      <c r="AI295" s="294"/>
      <c r="AJ295" s="294"/>
      <c r="AK295" s="294"/>
      <c r="AL295" s="294"/>
      <c r="AM295" s="294"/>
      <c r="AN295" s="294"/>
      <c r="AO295" s="294"/>
      <c r="AP295" s="294"/>
      <c r="AQ295" s="294"/>
      <c r="AR295" s="293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</row>
    <row r="296" spans="1:100" s="7" customFormat="1" ht="38.25" customHeight="1" x14ac:dyDescent="0.2">
      <c r="A296" s="316" t="s">
        <v>105</v>
      </c>
      <c r="B296" s="316"/>
      <c r="C296" s="308"/>
      <c r="D296" s="315" t="s">
        <v>1494</v>
      </c>
      <c r="E296" s="316" t="s">
        <v>76</v>
      </c>
      <c r="F296" s="300" t="s">
        <v>1481</v>
      </c>
      <c r="G296" s="383" t="s">
        <v>1495</v>
      </c>
      <c r="H296" s="383" t="s">
        <v>1496</v>
      </c>
      <c r="I296" s="359">
        <v>2520407.88</v>
      </c>
      <c r="J296" s="309">
        <f>-K2262/0.0833333333333333</f>
        <v>0</v>
      </c>
      <c r="K296" s="309"/>
      <c r="L296" s="310">
        <v>44272</v>
      </c>
      <c r="M296" s="310">
        <v>43474</v>
      </c>
      <c r="N296" s="311">
        <v>44569</v>
      </c>
      <c r="O296" s="321">
        <f>YEAR(N296)</f>
        <v>2022</v>
      </c>
      <c r="P296" s="416">
        <f>MONTH(N296)</f>
        <v>1</v>
      </c>
      <c r="Q296" s="417" t="str">
        <f>IF(P296&gt;9,CONCATENATE(O296,P296),CONCATENATE(O296,"0",P296))</f>
        <v>202201</v>
      </c>
      <c r="R296" s="299">
        <v>0</v>
      </c>
      <c r="S296" s="314">
        <v>0.15</v>
      </c>
      <c r="T296" s="314">
        <v>0.1</v>
      </c>
      <c r="U296" s="383"/>
      <c r="V296" s="293"/>
      <c r="W296" s="293"/>
      <c r="X296" s="293"/>
      <c r="Y29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339"/>
      <c r="AA296" s="293"/>
      <c r="AB296" s="293"/>
      <c r="AC296" s="293"/>
      <c r="AD296" s="293"/>
      <c r="AE296" s="293"/>
      <c r="AF296" s="293"/>
      <c r="AG296" s="293"/>
      <c r="AH296" s="293"/>
      <c r="AI296" s="293"/>
      <c r="AJ296" s="293"/>
      <c r="AK296" s="293"/>
      <c r="AL296" s="293"/>
      <c r="AM296" s="293"/>
      <c r="AN296" s="293"/>
      <c r="AO296" s="293"/>
      <c r="AP296" s="293"/>
      <c r="AQ296" s="293"/>
      <c r="AR296" s="293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</row>
    <row r="297" spans="1:100" s="7" customFormat="1" ht="38.25" customHeight="1" x14ac:dyDescent="0.2">
      <c r="A297" s="316" t="s">
        <v>105</v>
      </c>
      <c r="B297" s="316"/>
      <c r="C297" s="308"/>
      <c r="D297" s="315" t="s">
        <v>1497</v>
      </c>
      <c r="E297" s="316" t="s">
        <v>76</v>
      </c>
      <c r="F297" s="300" t="s">
        <v>1481</v>
      </c>
      <c r="G297" s="383" t="s">
        <v>1499</v>
      </c>
      <c r="H297" s="383" t="s">
        <v>1500</v>
      </c>
      <c r="I297" s="359">
        <v>1867734</v>
      </c>
      <c r="J297" s="309">
        <f>-K2258/0.0833333333333333</f>
        <v>0</v>
      </c>
      <c r="K297" s="309"/>
      <c r="L297" s="310">
        <v>44272</v>
      </c>
      <c r="M297" s="310">
        <v>43474</v>
      </c>
      <c r="N297" s="311">
        <v>44569</v>
      </c>
      <c r="O297" s="321">
        <f>YEAR(N297)</f>
        <v>2022</v>
      </c>
      <c r="P297" s="416">
        <f>MONTH(N297)</f>
        <v>1</v>
      </c>
      <c r="Q297" s="417" t="str">
        <f>IF(P297&gt;9,CONCATENATE(O297,P297),CONCATENATE(O297,"0",P297))</f>
        <v>202201</v>
      </c>
      <c r="R297" s="299">
        <v>0</v>
      </c>
      <c r="S297" s="314">
        <v>0.15</v>
      </c>
      <c r="T297" s="314">
        <v>0.1</v>
      </c>
      <c r="U297" s="383"/>
      <c r="V297" s="293"/>
      <c r="W297" s="293"/>
      <c r="X297" s="293"/>
      <c r="Y29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339"/>
      <c r="AA297" s="293"/>
      <c r="AB297" s="293"/>
      <c r="AC297" s="293"/>
      <c r="AD297" s="293"/>
      <c r="AE297" s="293"/>
      <c r="AF297" s="293"/>
      <c r="AG297" s="293"/>
      <c r="AH297" s="293"/>
      <c r="AI297" s="293"/>
      <c r="AJ297" s="293"/>
      <c r="AK297" s="293"/>
      <c r="AL297" s="293"/>
      <c r="AM297" s="293"/>
      <c r="AN297" s="293"/>
      <c r="AO297" s="293"/>
      <c r="AP297" s="293"/>
      <c r="AQ297" s="293"/>
      <c r="AR297" s="293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</row>
    <row r="298" spans="1:100" s="7" customFormat="1" ht="38.25" customHeight="1" x14ac:dyDescent="0.2">
      <c r="A298" s="316" t="s">
        <v>105</v>
      </c>
      <c r="B298" s="316"/>
      <c r="C298" s="308"/>
      <c r="D298" s="315" t="s">
        <v>1498</v>
      </c>
      <c r="E298" s="316" t="s">
        <v>76</v>
      </c>
      <c r="F298" s="300" t="s">
        <v>1481</v>
      </c>
      <c r="G298" s="383" t="s">
        <v>1501</v>
      </c>
      <c r="H298" s="383" t="s">
        <v>1502</v>
      </c>
      <c r="I298" s="359">
        <v>438715.15</v>
      </c>
      <c r="J298" s="309">
        <f>-K2258/0.0833333333333333</f>
        <v>0</v>
      </c>
      <c r="K298" s="309"/>
      <c r="L298" s="310">
        <v>44272</v>
      </c>
      <c r="M298" s="310">
        <v>43474</v>
      </c>
      <c r="N298" s="311">
        <v>44569</v>
      </c>
      <c r="O298" s="321">
        <f>YEAR(N298)</f>
        <v>2022</v>
      </c>
      <c r="P298" s="416">
        <f>MONTH(N298)</f>
        <v>1</v>
      </c>
      <c r="Q298" s="417" t="str">
        <f>IF(P298&gt;9,CONCATENATE(O298,P298),CONCATENATE(O298,"0",P298))</f>
        <v>202201</v>
      </c>
      <c r="R298" s="299">
        <v>0</v>
      </c>
      <c r="S298" s="314">
        <v>0.15</v>
      </c>
      <c r="T298" s="314">
        <v>0.1</v>
      </c>
      <c r="U298" s="383"/>
      <c r="V298" s="293"/>
      <c r="W298" s="293"/>
      <c r="X298" s="293"/>
      <c r="Y29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339"/>
      <c r="AA298" s="293"/>
      <c r="AB298" s="293"/>
      <c r="AC298" s="293"/>
      <c r="AD298" s="293"/>
      <c r="AE298" s="293"/>
      <c r="AF298" s="293"/>
      <c r="AG298" s="293"/>
      <c r="AH298" s="293"/>
      <c r="AI298" s="293"/>
      <c r="AJ298" s="293"/>
      <c r="AK298" s="293"/>
      <c r="AL298" s="293"/>
      <c r="AM298" s="293"/>
      <c r="AN298" s="293"/>
      <c r="AO298" s="293"/>
      <c r="AP298" s="293"/>
      <c r="AQ298" s="293"/>
      <c r="AR298" s="293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</row>
    <row r="299" spans="1:100" s="7" customFormat="1" ht="38.25" customHeight="1" x14ac:dyDescent="0.2">
      <c r="A299" s="316" t="s">
        <v>105</v>
      </c>
      <c r="B299" s="316"/>
      <c r="C299" s="308"/>
      <c r="D299" s="315" t="s">
        <v>1480</v>
      </c>
      <c r="E299" s="316" t="s">
        <v>76</v>
      </c>
      <c r="F299" s="300" t="s">
        <v>1481</v>
      </c>
      <c r="G299" s="383" t="s">
        <v>1482</v>
      </c>
      <c r="H299" s="383" t="s">
        <v>1483</v>
      </c>
      <c r="I299" s="359">
        <v>1305212.83</v>
      </c>
      <c r="J299" s="309">
        <f>-K2256/0.0833333333333333</f>
        <v>0</v>
      </c>
      <c r="K299" s="309"/>
      <c r="L299" s="310">
        <v>44272</v>
      </c>
      <c r="M299" s="310">
        <v>43474</v>
      </c>
      <c r="N299" s="311">
        <v>44569</v>
      </c>
      <c r="O299" s="321">
        <f>YEAR(N299)</f>
        <v>2022</v>
      </c>
      <c r="P299" s="416">
        <f>MONTH(N299)</f>
        <v>1</v>
      </c>
      <c r="Q299" s="417" t="str">
        <f>IF(P299&gt;9,CONCATENATE(O299,P299),CONCATENATE(O299,"0",P299))</f>
        <v>202201</v>
      </c>
      <c r="R299" s="299">
        <v>0</v>
      </c>
      <c r="S299" s="314">
        <v>0.15</v>
      </c>
      <c r="T299" s="314">
        <v>0.1</v>
      </c>
      <c r="U299" s="383"/>
      <c r="V299" s="293"/>
      <c r="W299" s="293"/>
      <c r="X299" s="293"/>
      <c r="Y29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39"/>
      <c r="AA299" s="293"/>
      <c r="AB299" s="293"/>
      <c r="AC299" s="293"/>
      <c r="AD299" s="293"/>
      <c r="AE299" s="293"/>
      <c r="AF299" s="293"/>
      <c r="AG299" s="293"/>
      <c r="AH299" s="293"/>
      <c r="AI299" s="293"/>
      <c r="AJ299" s="293"/>
      <c r="AK299" s="293"/>
      <c r="AL299" s="293"/>
      <c r="AM299" s="293"/>
      <c r="AN299" s="293"/>
      <c r="AO299" s="293"/>
      <c r="AP299" s="293"/>
      <c r="AQ299" s="293"/>
      <c r="AR299" s="293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</row>
    <row r="300" spans="1:100" s="7" customFormat="1" ht="38.25" customHeight="1" x14ac:dyDescent="0.2">
      <c r="A300" s="302" t="s">
        <v>105</v>
      </c>
      <c r="B300" s="317"/>
      <c r="C300" s="308"/>
      <c r="D300" s="317" t="s">
        <v>2029</v>
      </c>
      <c r="E300" s="317" t="s">
        <v>86</v>
      </c>
      <c r="F300" s="305" t="s">
        <v>19</v>
      </c>
      <c r="G300" s="387" t="s">
        <v>2030</v>
      </c>
      <c r="H300" s="387" t="s">
        <v>747</v>
      </c>
      <c r="I300" s="363">
        <v>50000</v>
      </c>
      <c r="J300" s="323">
        <f>-K2477/0.0833333333333333</f>
        <v>0</v>
      </c>
      <c r="K300" s="323"/>
      <c r="L300" s="306">
        <v>44293</v>
      </c>
      <c r="M300" s="306">
        <v>44285</v>
      </c>
      <c r="N300" s="306">
        <v>44649</v>
      </c>
      <c r="O300" s="324">
        <f>YEAR(N300)</f>
        <v>2022</v>
      </c>
      <c r="P300" s="312">
        <f>MONTH(N300)</f>
        <v>3</v>
      </c>
      <c r="Q300" s="325" t="str">
        <f>IF(P300&gt;9,CONCATENATE(O300,P300),CONCATENATE(O300,"0",P300))</f>
        <v>202203</v>
      </c>
      <c r="R300" s="266" t="s">
        <v>109</v>
      </c>
      <c r="S300" s="326">
        <v>0</v>
      </c>
      <c r="T300" s="326">
        <v>0</v>
      </c>
      <c r="U300" s="387"/>
      <c r="V300" s="293"/>
      <c r="W300" s="293"/>
      <c r="X300" s="293"/>
      <c r="Y30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339"/>
      <c r="AA300" s="294"/>
      <c r="AB300" s="294"/>
      <c r="AC300" s="294"/>
      <c r="AD300" s="294"/>
      <c r="AE300" s="294"/>
      <c r="AF300" s="294"/>
      <c r="AG300" s="294"/>
      <c r="AH300" s="294"/>
      <c r="AI300" s="294"/>
      <c r="AJ300" s="294"/>
      <c r="AK300" s="294"/>
      <c r="AL300" s="294"/>
      <c r="AM300" s="294"/>
      <c r="AN300" s="294"/>
      <c r="AO300" s="294"/>
      <c r="AP300" s="294"/>
      <c r="AQ300" s="294"/>
      <c r="AR300" s="293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</row>
    <row r="301" spans="1:100" s="7" customFormat="1" ht="38.25" customHeight="1" x14ac:dyDescent="0.2">
      <c r="A301" s="307" t="s">
        <v>105</v>
      </c>
      <c r="B301" s="316"/>
      <c r="C301" s="308"/>
      <c r="D301" s="315" t="s">
        <v>2083</v>
      </c>
      <c r="E301" s="316" t="s">
        <v>75</v>
      </c>
      <c r="F301" s="300" t="s">
        <v>19</v>
      </c>
      <c r="G301" s="383" t="s">
        <v>2084</v>
      </c>
      <c r="H301" s="383" t="s">
        <v>2085</v>
      </c>
      <c r="I301" s="359">
        <v>16367.9</v>
      </c>
      <c r="J301" s="309">
        <f>-K2483/0.0833333333333333</f>
        <v>0</v>
      </c>
      <c r="K301" s="309"/>
      <c r="L301" s="310">
        <v>44370</v>
      </c>
      <c r="M301" s="310">
        <v>44378</v>
      </c>
      <c r="N301" s="310">
        <v>44742</v>
      </c>
      <c r="O301" s="321">
        <f>YEAR(N301)</f>
        <v>2022</v>
      </c>
      <c r="P301" s="356">
        <f>MONTH(N301)</f>
        <v>6</v>
      </c>
      <c r="Q301" s="322" t="str">
        <f>IF(P301&gt;9,CONCATENATE(O301,P301),CONCATENATE(O301,"0",P301))</f>
        <v>202206</v>
      </c>
      <c r="R301" s="299" t="s">
        <v>212</v>
      </c>
      <c r="S301" s="314">
        <v>0</v>
      </c>
      <c r="T301" s="314">
        <v>0</v>
      </c>
      <c r="U301" s="393"/>
      <c r="V301" s="294"/>
      <c r="W301" s="294"/>
      <c r="X301" s="339"/>
      <c r="Y30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339"/>
      <c r="AA301" s="294"/>
      <c r="AB301" s="294"/>
      <c r="AC301" s="294"/>
      <c r="AD301" s="294"/>
      <c r="AE301" s="294"/>
      <c r="AF301" s="294"/>
      <c r="AG301" s="294"/>
      <c r="AH301" s="294"/>
      <c r="AI301" s="294"/>
      <c r="AJ301" s="294"/>
      <c r="AK301" s="294"/>
      <c r="AL301" s="294"/>
      <c r="AM301" s="294"/>
      <c r="AN301" s="294"/>
      <c r="AO301" s="294"/>
      <c r="AP301" s="294"/>
      <c r="AQ301" s="294"/>
      <c r="AR301" s="294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</row>
    <row r="302" spans="1:100" s="7" customFormat="1" ht="38.25" customHeight="1" x14ac:dyDescent="0.2">
      <c r="A302" s="307" t="s">
        <v>105</v>
      </c>
      <c r="B302" s="316"/>
      <c r="C302" s="308"/>
      <c r="D302" s="315" t="s">
        <v>1976</v>
      </c>
      <c r="E302" s="316" t="s">
        <v>75</v>
      </c>
      <c r="F302" s="300" t="s">
        <v>19</v>
      </c>
      <c r="G302" s="383" t="s">
        <v>1977</v>
      </c>
      <c r="H302" s="383" t="s">
        <v>1978</v>
      </c>
      <c r="I302" s="359">
        <v>140000</v>
      </c>
      <c r="J302" s="309">
        <f>-K2465/0.0833333333333333</f>
        <v>0</v>
      </c>
      <c r="K302" s="309"/>
      <c r="L302" s="310">
        <v>826820</v>
      </c>
      <c r="M302" s="310">
        <v>44013</v>
      </c>
      <c r="N302" s="310">
        <v>44742</v>
      </c>
      <c r="O302" s="321">
        <f>YEAR(N302)</f>
        <v>2022</v>
      </c>
      <c r="P302" s="356">
        <f>MONTH(N302)</f>
        <v>6</v>
      </c>
      <c r="Q302" s="322" t="str">
        <f>IF(P302&gt;9,CONCATENATE(O302,P302),CONCATENATE(O302,"0",P302))</f>
        <v>202206</v>
      </c>
      <c r="R302" s="299">
        <v>0</v>
      </c>
      <c r="S302" s="314">
        <v>0</v>
      </c>
      <c r="T302" s="314">
        <v>0</v>
      </c>
      <c r="U302" s="393"/>
      <c r="V302" s="294"/>
      <c r="W302" s="294"/>
      <c r="X302" s="339"/>
      <c r="Y30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339"/>
      <c r="AA302" s="294"/>
      <c r="AB302" s="294"/>
      <c r="AC302" s="294"/>
      <c r="AD302" s="294"/>
      <c r="AE302" s="294"/>
      <c r="AF302" s="294"/>
      <c r="AG302" s="294"/>
      <c r="AH302" s="294"/>
      <c r="AI302" s="294"/>
      <c r="AJ302" s="294"/>
      <c r="AK302" s="294"/>
      <c r="AL302" s="294"/>
      <c r="AM302" s="294"/>
      <c r="AN302" s="294"/>
      <c r="AO302" s="294"/>
      <c r="AP302" s="294"/>
      <c r="AQ302" s="294"/>
      <c r="AR302" s="294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</row>
    <row r="303" spans="1:100" s="7" customFormat="1" ht="38.25" customHeight="1" x14ac:dyDescent="0.2">
      <c r="A303" s="287" t="s">
        <v>105</v>
      </c>
      <c r="B303" s="317"/>
      <c r="C303" s="308"/>
      <c r="D303" s="317" t="s">
        <v>651</v>
      </c>
      <c r="E303" s="317" t="s">
        <v>84</v>
      </c>
      <c r="F303" s="305" t="s">
        <v>653</v>
      </c>
      <c r="G303" s="387" t="s">
        <v>652</v>
      </c>
      <c r="H303" s="387" t="s">
        <v>646</v>
      </c>
      <c r="I303" s="363">
        <v>19261000</v>
      </c>
      <c r="J303" s="323">
        <f>-K2066/0.0833333333333333</f>
        <v>0</v>
      </c>
      <c r="K303" s="323"/>
      <c r="L303" s="306">
        <v>43390</v>
      </c>
      <c r="M303" s="306">
        <v>43435</v>
      </c>
      <c r="N303" s="306">
        <v>44895</v>
      </c>
      <c r="O303" s="324">
        <f>YEAR(N303)</f>
        <v>2022</v>
      </c>
      <c r="P303" s="312">
        <f>MONTH(N303)</f>
        <v>11</v>
      </c>
      <c r="Q303" s="325" t="str">
        <f>IF(P303&gt;9,CONCATENATE(O303,P303),CONCATENATE(O303,"0",P303))</f>
        <v>202211</v>
      </c>
      <c r="R303" s="299">
        <v>0</v>
      </c>
      <c r="S303" s="326">
        <v>0.02</v>
      </c>
      <c r="T303" s="326">
        <v>0.01</v>
      </c>
      <c r="U303" s="383"/>
      <c r="V303" s="294"/>
      <c r="W303" s="293"/>
      <c r="X303" s="294"/>
      <c r="Y30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339"/>
      <c r="AA303" s="294"/>
      <c r="AB303" s="294"/>
      <c r="AC303" s="294"/>
      <c r="AD303" s="294"/>
      <c r="AE303" s="294"/>
      <c r="AF303" s="294"/>
      <c r="AG303" s="294"/>
      <c r="AH303" s="294"/>
      <c r="AI303" s="294"/>
      <c r="AJ303" s="294"/>
      <c r="AK303" s="294"/>
      <c r="AL303" s="294"/>
      <c r="AM303" s="294"/>
      <c r="AN303" s="294"/>
      <c r="AO303" s="294"/>
      <c r="AP303" s="294"/>
      <c r="AQ303" s="294"/>
      <c r="AR303" s="294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</row>
    <row r="304" spans="1:100" s="7" customFormat="1" ht="38.25" customHeight="1" x14ac:dyDescent="0.2">
      <c r="A304" s="316" t="s">
        <v>105</v>
      </c>
      <c r="B304" s="316"/>
      <c r="C304" s="308"/>
      <c r="D304" s="315" t="s">
        <v>1594</v>
      </c>
      <c r="E304" s="316" t="s">
        <v>84</v>
      </c>
      <c r="F304" s="300" t="s">
        <v>19</v>
      </c>
      <c r="G304" s="383" t="s">
        <v>1595</v>
      </c>
      <c r="H304" s="383" t="s">
        <v>646</v>
      </c>
      <c r="I304" s="359">
        <v>2484630.7200000002</v>
      </c>
      <c r="J304" s="309">
        <f>-K2330/0.0833333333333333</f>
        <v>0</v>
      </c>
      <c r="K304" s="309"/>
      <c r="L304" s="310">
        <v>43817</v>
      </c>
      <c r="M304" s="310">
        <v>43800</v>
      </c>
      <c r="N304" s="310">
        <v>44895</v>
      </c>
      <c r="O304" s="321">
        <f>YEAR(N304)</f>
        <v>2022</v>
      </c>
      <c r="P304" s="312">
        <f>MONTH(N304)</f>
        <v>11</v>
      </c>
      <c r="Q304" s="322" t="str">
        <f>IF(P304&gt;9,CONCATENATE(O304,P304),CONCATENATE(O304,"0",P304))</f>
        <v>202211</v>
      </c>
      <c r="R304" s="299">
        <v>0</v>
      </c>
      <c r="S304" s="314">
        <v>0</v>
      </c>
      <c r="T304" s="314">
        <v>0</v>
      </c>
      <c r="U304" s="383"/>
      <c r="V304" s="294"/>
      <c r="W304" s="293"/>
      <c r="X304" s="339"/>
      <c r="Y304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293"/>
      <c r="AA304" s="293"/>
      <c r="AB304" s="293"/>
      <c r="AC304" s="293"/>
      <c r="AD304" s="293"/>
      <c r="AE304" s="293"/>
      <c r="AF304" s="293"/>
      <c r="AG304" s="293"/>
      <c r="AH304" s="293"/>
      <c r="AI304" s="293"/>
      <c r="AJ304" s="293"/>
      <c r="AK304" s="293"/>
      <c r="AL304" s="293"/>
      <c r="AM304" s="293"/>
      <c r="AN304" s="293"/>
      <c r="AO304" s="293"/>
      <c r="AP304" s="293"/>
      <c r="AQ304" s="293"/>
      <c r="AR304" s="293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</row>
    <row r="305" spans="1:100" s="7" customFormat="1" ht="38.25" customHeight="1" x14ac:dyDescent="0.2">
      <c r="A305" s="316" t="s">
        <v>105</v>
      </c>
      <c r="B305" s="316"/>
      <c r="C305" s="308"/>
      <c r="D305" s="315" t="s">
        <v>2031</v>
      </c>
      <c r="E305" s="316" t="s">
        <v>86</v>
      </c>
      <c r="F305" s="300" t="s">
        <v>23</v>
      </c>
      <c r="G305" s="383" t="s">
        <v>2032</v>
      </c>
      <c r="H305" s="383" t="s">
        <v>2033</v>
      </c>
      <c r="I305" s="359">
        <v>29549.119999999999</v>
      </c>
      <c r="J305" s="309">
        <f>-K2483/0.0833333333333333</f>
        <v>0</v>
      </c>
      <c r="K305" s="309"/>
      <c r="L305" s="310">
        <v>44293</v>
      </c>
      <c r="M305" s="310">
        <v>44197</v>
      </c>
      <c r="N305" s="310">
        <v>44926</v>
      </c>
      <c r="O305" s="321">
        <f>YEAR(N305)</f>
        <v>2022</v>
      </c>
      <c r="P305" s="312">
        <f>MONTH(N305)</f>
        <v>12</v>
      </c>
      <c r="Q305" s="322" t="str">
        <f>IF(P305&gt;9,CONCATENATE(O305,P305),CONCATENATE(O305,"0",P305))</f>
        <v>202212</v>
      </c>
      <c r="R305" s="299" t="s">
        <v>120</v>
      </c>
      <c r="S305" s="314">
        <v>0</v>
      </c>
      <c r="T305" s="314">
        <v>0</v>
      </c>
      <c r="U305" s="383"/>
      <c r="V305" s="294"/>
      <c r="W305" s="293"/>
      <c r="X305" s="339"/>
      <c r="Y30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293"/>
      <c r="AA305" s="293"/>
      <c r="AB305" s="293"/>
      <c r="AC305" s="293"/>
      <c r="AD305" s="293"/>
      <c r="AE305" s="293"/>
      <c r="AF305" s="293"/>
      <c r="AG305" s="293"/>
      <c r="AH305" s="293"/>
      <c r="AI305" s="293"/>
      <c r="AJ305" s="293"/>
      <c r="AK305" s="293"/>
      <c r="AL305" s="293"/>
      <c r="AM305" s="293"/>
      <c r="AN305" s="293"/>
      <c r="AO305" s="293"/>
      <c r="AP305" s="293"/>
      <c r="AQ305" s="293"/>
      <c r="AR305" s="293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</row>
    <row r="306" spans="1:100" s="7" customFormat="1" ht="38.25" customHeight="1" x14ac:dyDescent="0.2">
      <c r="A306" s="316" t="s">
        <v>105</v>
      </c>
      <c r="B306" s="316"/>
      <c r="C306" s="308"/>
      <c r="D306" s="315" t="s">
        <v>1596</v>
      </c>
      <c r="E306" s="316" t="s">
        <v>84</v>
      </c>
      <c r="F306" s="300" t="s">
        <v>19</v>
      </c>
      <c r="G306" s="383" t="s">
        <v>1597</v>
      </c>
      <c r="H306" s="383" t="s">
        <v>1091</v>
      </c>
      <c r="I306" s="359">
        <v>6500000</v>
      </c>
      <c r="J306" s="309">
        <f>-K2333/0.0833333333333333</f>
        <v>0</v>
      </c>
      <c r="K306" s="309"/>
      <c r="L306" s="310">
        <v>43817</v>
      </c>
      <c r="M306" s="310">
        <v>43817</v>
      </c>
      <c r="N306" s="310">
        <v>44951</v>
      </c>
      <c r="O306" s="321">
        <f>YEAR(N306)</f>
        <v>2023</v>
      </c>
      <c r="P306" s="312">
        <f>MONTH(N306)</f>
        <v>1</v>
      </c>
      <c r="Q306" s="322" t="str">
        <f>IF(P306&gt;9,CONCATENATE(O306,P306),CONCATENATE(O306,"0",P306))</f>
        <v>202301</v>
      </c>
      <c r="R306" s="266" t="s">
        <v>109</v>
      </c>
      <c r="S306" s="314">
        <v>0.05</v>
      </c>
      <c r="T306" s="314">
        <v>0</v>
      </c>
      <c r="U306" s="383"/>
      <c r="V306" s="294"/>
      <c r="W306" s="293"/>
      <c r="X306" s="339"/>
      <c r="Y30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293"/>
      <c r="AA306" s="293"/>
      <c r="AB306" s="293"/>
      <c r="AC306" s="293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3"/>
      <c r="AN306" s="293"/>
      <c r="AO306" s="293"/>
      <c r="AP306" s="293"/>
      <c r="AQ306" s="293"/>
      <c r="AR306" s="293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</row>
    <row r="307" spans="1:100" s="7" customFormat="1" ht="38.25" customHeight="1" x14ac:dyDescent="0.2">
      <c r="A307" s="316" t="s">
        <v>105</v>
      </c>
      <c r="B307" s="307"/>
      <c r="C307" s="328"/>
      <c r="D307" s="304" t="s">
        <v>2098</v>
      </c>
      <c r="E307" s="316" t="s">
        <v>75</v>
      </c>
      <c r="F307" s="300" t="s">
        <v>23</v>
      </c>
      <c r="G307" s="384" t="s">
        <v>2099</v>
      </c>
      <c r="H307" s="384" t="s">
        <v>1188</v>
      </c>
      <c r="I307" s="361">
        <v>49528</v>
      </c>
      <c r="J307" s="269">
        <f>-K2492/0.0833333333333333</f>
        <v>0</v>
      </c>
      <c r="K307" s="269"/>
      <c r="L307" s="270">
        <v>44377</v>
      </c>
      <c r="M307" s="270">
        <v>44305</v>
      </c>
      <c r="N307" s="271">
        <v>45401</v>
      </c>
      <c r="O307" s="285">
        <f>YEAR(N307)</f>
        <v>2024</v>
      </c>
      <c r="P307" s="413">
        <f>MONTH(N307)</f>
        <v>4</v>
      </c>
      <c r="Q307" s="414" t="str">
        <f>IF(P307&gt;9,CONCATENATE(O307,P307),CONCATENATE(O307,"0",P307))</f>
        <v>202404</v>
      </c>
      <c r="R307" s="266">
        <v>0</v>
      </c>
      <c r="S307" s="272">
        <v>0</v>
      </c>
      <c r="T307" s="272">
        <v>0</v>
      </c>
      <c r="U307" s="384"/>
      <c r="V307" s="301"/>
      <c r="W307" s="301"/>
      <c r="X307" s="301"/>
      <c r="Y30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320"/>
      <c r="AA307" s="301"/>
      <c r="AB307" s="301"/>
      <c r="AC307" s="301"/>
      <c r="AD307" s="301"/>
      <c r="AE307" s="301"/>
      <c r="AF307" s="301"/>
      <c r="AG307" s="301"/>
      <c r="AH307" s="301"/>
      <c r="AI307" s="301"/>
      <c r="AJ307" s="301"/>
      <c r="AK307" s="301"/>
      <c r="AL307" s="301"/>
      <c r="AM307" s="301"/>
      <c r="AN307" s="301"/>
      <c r="AO307" s="301"/>
      <c r="AP307" s="301"/>
      <c r="AQ307" s="301"/>
      <c r="AR307" s="301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1:100" s="7" customFormat="1" ht="38.25" customHeight="1" x14ac:dyDescent="0.2">
      <c r="A308" s="316" t="s">
        <v>105</v>
      </c>
      <c r="B308" s="316"/>
      <c r="C308" s="308"/>
      <c r="D308" s="315" t="s">
        <v>2100</v>
      </c>
      <c r="E308" s="316" t="s">
        <v>74</v>
      </c>
      <c r="F308" s="300" t="s">
        <v>23</v>
      </c>
      <c r="G308" s="383" t="s">
        <v>2090</v>
      </c>
      <c r="H308" s="383" t="s">
        <v>2085</v>
      </c>
      <c r="I308" s="359">
        <v>49447.46</v>
      </c>
      <c r="J308" s="309">
        <f>-K2492/0.0833333333333333</f>
        <v>0</v>
      </c>
      <c r="K308" s="309"/>
      <c r="L308" s="310">
        <v>44370</v>
      </c>
      <c r="M308" s="310">
        <v>44286</v>
      </c>
      <c r="N308" s="311">
        <v>45746</v>
      </c>
      <c r="O308" s="321">
        <f>YEAR(N308)</f>
        <v>2025</v>
      </c>
      <c r="P308" s="416">
        <f>MONTH(N308)</f>
        <v>3</v>
      </c>
      <c r="Q308" s="417" t="str">
        <f>IF(P308&gt;9,CONCATENATE(O308,P308),CONCATENATE(O308,"0",P308))</f>
        <v>202503</v>
      </c>
      <c r="R308" s="299">
        <v>0</v>
      </c>
      <c r="S308" s="314">
        <v>0</v>
      </c>
      <c r="T308" s="314">
        <v>0</v>
      </c>
      <c r="U308" s="383"/>
      <c r="V308" s="293"/>
      <c r="W308" s="293"/>
      <c r="X308" s="293"/>
      <c r="Y30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339"/>
      <c r="AA308" s="293"/>
      <c r="AB308" s="293"/>
      <c r="AC308" s="293"/>
      <c r="AD308" s="293"/>
      <c r="AE308" s="293"/>
      <c r="AF308" s="293"/>
      <c r="AG308" s="293"/>
      <c r="AH308" s="293"/>
      <c r="AI308" s="293"/>
      <c r="AJ308" s="293"/>
      <c r="AK308" s="293"/>
      <c r="AL308" s="293"/>
      <c r="AM308" s="293"/>
      <c r="AN308" s="293"/>
      <c r="AO308" s="293"/>
      <c r="AP308" s="293"/>
      <c r="AQ308" s="293"/>
      <c r="AR308" s="293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</row>
    <row r="309" spans="1:100" s="7" customFormat="1" ht="38.25" customHeight="1" x14ac:dyDescent="0.2">
      <c r="A309" s="302" t="s">
        <v>105</v>
      </c>
      <c r="B309" s="302" t="s">
        <v>237</v>
      </c>
      <c r="C309" s="328" t="s">
        <v>225</v>
      </c>
      <c r="D309" s="302" t="s">
        <v>372</v>
      </c>
      <c r="E309" s="302" t="s">
        <v>76</v>
      </c>
      <c r="F309" s="262" t="s">
        <v>19</v>
      </c>
      <c r="G309" s="385" t="s">
        <v>263</v>
      </c>
      <c r="H309" s="385" t="s">
        <v>264</v>
      </c>
      <c r="I309" s="362">
        <v>16296</v>
      </c>
      <c r="J309" s="264">
        <f>-K2087/0.0833333333333333</f>
        <v>0</v>
      </c>
      <c r="K309" s="264"/>
      <c r="L309" s="265">
        <v>42552</v>
      </c>
      <c r="M309" s="265">
        <v>42552</v>
      </c>
      <c r="N309" s="265">
        <v>47057</v>
      </c>
      <c r="O309" s="284">
        <f>YEAR(N309)</f>
        <v>2028</v>
      </c>
      <c r="P309" s="283">
        <f>MONTH(N309)</f>
        <v>10</v>
      </c>
      <c r="Q309" s="280" t="str">
        <f>IF(P309&gt;9,CONCATENATE(O309,P309),CONCATENATE(O309,"0",P309))</f>
        <v>202810</v>
      </c>
      <c r="R309" s="266">
        <v>0</v>
      </c>
      <c r="S309" s="267">
        <v>0</v>
      </c>
      <c r="T309" s="267">
        <v>0</v>
      </c>
      <c r="U309" s="383"/>
      <c r="V309" s="303"/>
      <c r="W309" s="301"/>
      <c r="X309" s="303"/>
      <c r="Y309" s="30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39"/>
      <c r="AA309" s="293"/>
      <c r="AB309" s="293"/>
      <c r="AC309" s="293"/>
      <c r="AD309" s="293"/>
      <c r="AE309" s="293"/>
      <c r="AF309" s="293"/>
      <c r="AG309" s="293"/>
      <c r="AH309" s="293"/>
      <c r="AI309" s="293"/>
      <c r="AJ309" s="293"/>
      <c r="AK309" s="293"/>
      <c r="AL309" s="293"/>
      <c r="AM309" s="293"/>
      <c r="AN309" s="293"/>
      <c r="AO309" s="293"/>
      <c r="AP309" s="293"/>
      <c r="AQ309" s="293"/>
      <c r="AR309" s="293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</row>
    <row r="310" spans="1:100" s="7" customFormat="1" ht="38.25" customHeight="1" x14ac:dyDescent="0.2">
      <c r="A310" s="307" t="s">
        <v>1910</v>
      </c>
      <c r="B310" s="307"/>
      <c r="C310" s="328"/>
      <c r="D310" s="304" t="s">
        <v>1911</v>
      </c>
      <c r="E310" s="307" t="s">
        <v>83</v>
      </c>
      <c r="F310" s="300" t="s">
        <v>19</v>
      </c>
      <c r="G310" s="268" t="s">
        <v>1912</v>
      </c>
      <c r="H310" s="384" t="s">
        <v>1913</v>
      </c>
      <c r="I310" s="361">
        <v>120000</v>
      </c>
      <c r="J310" s="269">
        <f>-K2453/0.0833333333333333</f>
        <v>0</v>
      </c>
      <c r="K310" s="269"/>
      <c r="L310" s="270">
        <v>44265</v>
      </c>
      <c r="M310" s="270">
        <v>44265</v>
      </c>
      <c r="N310" s="270">
        <v>45360</v>
      </c>
      <c r="O310" s="285">
        <f>YEAR(N310)</f>
        <v>2024</v>
      </c>
      <c r="P310" s="411">
        <f>MONTH(N310)</f>
        <v>3</v>
      </c>
      <c r="Q310" s="281" t="str">
        <f>IF(P310&gt;9,CONCATENATE(O310,P310),CONCATENATE(O310,"0",P310))</f>
        <v>202403</v>
      </c>
      <c r="R310" s="266">
        <v>0</v>
      </c>
      <c r="S310" s="272">
        <v>0</v>
      </c>
      <c r="T310" s="272">
        <v>0</v>
      </c>
      <c r="U310" s="384"/>
      <c r="V310" s="303"/>
      <c r="W310" s="303"/>
      <c r="X310" s="320"/>
      <c r="Y31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320"/>
      <c r="AA310" s="303"/>
      <c r="AB310" s="303"/>
      <c r="AC310" s="303"/>
      <c r="AD310" s="303"/>
      <c r="AE310" s="303"/>
      <c r="AF310" s="303"/>
      <c r="AG310" s="303"/>
      <c r="AH310" s="303"/>
      <c r="AI310" s="303"/>
      <c r="AJ310" s="303"/>
      <c r="AK310" s="303"/>
      <c r="AL310" s="303"/>
      <c r="AM310" s="303"/>
      <c r="AN310" s="303"/>
      <c r="AO310" s="303"/>
      <c r="AP310" s="303"/>
      <c r="AQ310" s="303"/>
      <c r="AR310" s="303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</row>
    <row r="311" spans="1:100" s="7" customFormat="1" ht="38.25" customHeight="1" x14ac:dyDescent="0.2">
      <c r="A311" s="316" t="s">
        <v>1910</v>
      </c>
      <c r="B311" s="316"/>
      <c r="C311" s="308"/>
      <c r="D311" s="315" t="s">
        <v>2091</v>
      </c>
      <c r="E311" s="316" t="s">
        <v>74</v>
      </c>
      <c r="F311" s="300" t="s">
        <v>19</v>
      </c>
      <c r="G311" s="383" t="s">
        <v>2092</v>
      </c>
      <c r="H311" s="383" t="s">
        <v>2093</v>
      </c>
      <c r="I311" s="359">
        <v>250000</v>
      </c>
      <c r="J311" s="309">
        <f>-K2495/0.0833333333333333</f>
        <v>0</v>
      </c>
      <c r="K311" s="309"/>
      <c r="L311" s="310">
        <v>44370</v>
      </c>
      <c r="M311" s="310">
        <v>44370</v>
      </c>
      <c r="N311" s="311">
        <v>45465</v>
      </c>
      <c r="O311" s="321">
        <f>YEAR(N311)</f>
        <v>2024</v>
      </c>
      <c r="P311" s="416">
        <f>MONTH(N311)</f>
        <v>6</v>
      </c>
      <c r="Q311" s="417" t="str">
        <f>IF(P311&gt;9,CONCATENATE(O311,P311),CONCATENATE(O311,"0",P311))</f>
        <v>202406</v>
      </c>
      <c r="R311" s="299">
        <v>0</v>
      </c>
      <c r="S311" s="314">
        <v>0</v>
      </c>
      <c r="T311" s="314">
        <v>0</v>
      </c>
      <c r="U311" s="383"/>
      <c r="V311" s="293"/>
      <c r="W311" s="293"/>
      <c r="X311" s="293"/>
      <c r="Y31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339"/>
      <c r="AA311" s="293"/>
      <c r="AB311" s="293"/>
      <c r="AC311" s="293"/>
      <c r="AD311" s="293"/>
      <c r="AE311" s="293"/>
      <c r="AF311" s="293"/>
      <c r="AG311" s="293"/>
      <c r="AH311" s="293"/>
      <c r="AI311" s="293"/>
      <c r="AJ311" s="293"/>
      <c r="AK311" s="293"/>
      <c r="AL311" s="293"/>
      <c r="AM311" s="293"/>
      <c r="AN311" s="293"/>
      <c r="AO311" s="293"/>
      <c r="AP311" s="293"/>
      <c r="AQ311" s="293"/>
      <c r="AR311" s="293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</row>
    <row r="312" spans="1:100" s="7" customFormat="1" ht="38.25" customHeight="1" x14ac:dyDescent="0.2">
      <c r="A312" s="316" t="s">
        <v>1910</v>
      </c>
      <c r="B312" s="316"/>
      <c r="C312" s="308"/>
      <c r="D312" s="315" t="s">
        <v>2079</v>
      </c>
      <c r="E312" s="316" t="s">
        <v>74</v>
      </c>
      <c r="F312" s="300" t="s">
        <v>2080</v>
      </c>
      <c r="G312" s="383" t="s">
        <v>2081</v>
      </c>
      <c r="H312" s="383" t="s">
        <v>1416</v>
      </c>
      <c r="I312" s="359">
        <v>820000</v>
      </c>
      <c r="J312" s="309">
        <f>-K2492/0.0833333333333333</f>
        <v>0</v>
      </c>
      <c r="K312" s="309"/>
      <c r="L312" s="310">
        <v>44370</v>
      </c>
      <c r="M312" s="310">
        <v>44370</v>
      </c>
      <c r="N312" s="311">
        <v>45465</v>
      </c>
      <c r="O312" s="321">
        <f>YEAR(N312)</f>
        <v>2024</v>
      </c>
      <c r="P312" s="416">
        <f>MONTH(N312)</f>
        <v>6</v>
      </c>
      <c r="Q312" s="417" t="str">
        <f>IF(P312&gt;9,CONCATENATE(O312,P312),CONCATENATE(O312,"0",P312))</f>
        <v>202406</v>
      </c>
      <c r="R312" s="299" t="s">
        <v>2082</v>
      </c>
      <c r="S312" s="314">
        <v>0.14000000000000001</v>
      </c>
      <c r="T312" s="314">
        <v>0.05</v>
      </c>
      <c r="U312" s="383"/>
      <c r="V312" s="293"/>
      <c r="W312" s="293"/>
      <c r="X312" s="293"/>
      <c r="Y31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39"/>
      <c r="AA312" s="293"/>
      <c r="AB312" s="293"/>
      <c r="AC312" s="293"/>
      <c r="AD312" s="293"/>
      <c r="AE312" s="293"/>
      <c r="AF312" s="293"/>
      <c r="AG312" s="293"/>
      <c r="AH312" s="293"/>
      <c r="AI312" s="293"/>
      <c r="AJ312" s="293"/>
      <c r="AK312" s="293"/>
      <c r="AL312" s="293"/>
      <c r="AM312" s="293"/>
      <c r="AN312" s="293"/>
      <c r="AO312" s="293"/>
      <c r="AP312" s="293"/>
      <c r="AQ312" s="293"/>
      <c r="AR312" s="293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</row>
    <row r="313" spans="1:100" s="7" customFormat="1" ht="38.25" customHeight="1" x14ac:dyDescent="0.2">
      <c r="A313" s="316" t="s">
        <v>1630</v>
      </c>
      <c r="B313" s="307" t="s">
        <v>237</v>
      </c>
      <c r="C313" s="328" t="s">
        <v>225</v>
      </c>
      <c r="D313" s="315" t="s">
        <v>514</v>
      </c>
      <c r="E313" s="302" t="s">
        <v>86</v>
      </c>
      <c r="F313" s="300" t="s">
        <v>515</v>
      </c>
      <c r="G313" s="384" t="s">
        <v>315</v>
      </c>
      <c r="H313" s="384" t="s">
        <v>100</v>
      </c>
      <c r="I313" s="362">
        <v>47550</v>
      </c>
      <c r="J313" s="264">
        <f>-K2047/0.0833333333333333</f>
        <v>0</v>
      </c>
      <c r="K313" s="264"/>
      <c r="L313" s="270">
        <v>43992</v>
      </c>
      <c r="M313" s="270">
        <v>44032</v>
      </c>
      <c r="N313" s="271">
        <v>44396</v>
      </c>
      <c r="O313" s="283">
        <f>YEAR(N313)</f>
        <v>2021</v>
      </c>
      <c r="P313" s="283">
        <f>MONTH(N313)</f>
        <v>7</v>
      </c>
      <c r="Q313" s="277" t="str">
        <f>IF(P313&gt;9,CONCATENATE(O313,P313),CONCATENATE(O313,"0",P313))</f>
        <v>202107</v>
      </c>
      <c r="R313" s="299">
        <v>0</v>
      </c>
      <c r="S313" s="267">
        <v>0</v>
      </c>
      <c r="T313" s="267">
        <v>0</v>
      </c>
      <c r="U313" s="393"/>
      <c r="V313" s="303"/>
      <c r="W313" s="301"/>
      <c r="X313" s="303"/>
      <c r="Y31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20"/>
      <c r="AA313" s="303"/>
      <c r="AB313" s="303"/>
      <c r="AC313" s="303"/>
      <c r="AD313" s="303"/>
      <c r="AE313" s="303"/>
      <c r="AF313" s="303"/>
      <c r="AG313" s="303"/>
      <c r="AH313" s="303"/>
      <c r="AI313" s="303"/>
      <c r="AJ313" s="303"/>
      <c r="AK313" s="303"/>
      <c r="AL313" s="303"/>
      <c r="AM313" s="303"/>
      <c r="AN313" s="303"/>
      <c r="AO313" s="303"/>
      <c r="AP313" s="303"/>
      <c r="AQ313" s="303"/>
      <c r="AR313" s="293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</row>
    <row r="314" spans="1:100" s="7" customFormat="1" ht="38.25" customHeight="1" x14ac:dyDescent="0.2">
      <c r="A314" s="307" t="s">
        <v>1630</v>
      </c>
      <c r="B314" s="287" t="s">
        <v>237</v>
      </c>
      <c r="C314" s="316" t="s">
        <v>225</v>
      </c>
      <c r="D314" s="304" t="s">
        <v>524</v>
      </c>
      <c r="E314" s="287" t="s">
        <v>73</v>
      </c>
      <c r="F314" s="300" t="s">
        <v>325</v>
      </c>
      <c r="G314" s="390" t="s">
        <v>119</v>
      </c>
      <c r="H314" s="390" t="s">
        <v>39</v>
      </c>
      <c r="I314" s="364">
        <v>9000000</v>
      </c>
      <c r="J314" s="255">
        <f>-K1966/0.0833333333333333</f>
        <v>0</v>
      </c>
      <c r="K314" s="255"/>
      <c r="L314" s="253">
        <v>44076</v>
      </c>
      <c r="M314" s="253">
        <v>44077</v>
      </c>
      <c r="N314" s="253">
        <v>44405</v>
      </c>
      <c r="O314" s="278">
        <f>YEAR(N314)</f>
        <v>2021</v>
      </c>
      <c r="P314" s="275">
        <f>MONTH(N314)</f>
        <v>7</v>
      </c>
      <c r="Q314" s="279" t="str">
        <f>IF(P314&gt;9,CONCATENATE(O314,P314),CONCATENATE(O314,"0",P314))</f>
        <v>202107</v>
      </c>
      <c r="R314" s="266">
        <v>0</v>
      </c>
      <c r="S314" s="244">
        <v>0.05</v>
      </c>
      <c r="T314" s="244">
        <v>0</v>
      </c>
      <c r="U314" s="445"/>
      <c r="V314" s="289"/>
      <c r="W314" s="291"/>
      <c r="X314" s="290"/>
      <c r="Y31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339"/>
      <c r="AA314" s="294"/>
      <c r="AB314" s="294"/>
      <c r="AC314" s="294"/>
      <c r="AD314" s="294"/>
      <c r="AE314" s="294"/>
      <c r="AF314" s="294"/>
      <c r="AG314" s="294"/>
      <c r="AH314" s="294"/>
      <c r="AI314" s="294"/>
      <c r="AJ314" s="294"/>
      <c r="AK314" s="294"/>
      <c r="AL314" s="294"/>
      <c r="AM314" s="294"/>
      <c r="AN314" s="294"/>
      <c r="AO314" s="294"/>
      <c r="AP314" s="294"/>
      <c r="AQ314" s="294"/>
      <c r="AR314" s="294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</row>
    <row r="315" spans="1:100" s="7" customFormat="1" ht="38.25" customHeight="1" x14ac:dyDescent="0.2">
      <c r="A315" s="316" t="s">
        <v>1630</v>
      </c>
      <c r="B315" s="302" t="s">
        <v>237</v>
      </c>
      <c r="C315" s="328" t="s">
        <v>225</v>
      </c>
      <c r="D315" s="304" t="s">
        <v>402</v>
      </c>
      <c r="E315" s="307" t="s">
        <v>240</v>
      </c>
      <c r="F315" s="300" t="s">
        <v>1273</v>
      </c>
      <c r="G315" s="384" t="s">
        <v>403</v>
      </c>
      <c r="H315" s="384" t="s">
        <v>265</v>
      </c>
      <c r="I315" s="361">
        <v>79681.2</v>
      </c>
      <c r="J315" s="269">
        <f>-K2158/0.0833333333333333</f>
        <v>0</v>
      </c>
      <c r="K315" s="269"/>
      <c r="L315" s="270">
        <v>44001</v>
      </c>
      <c r="M315" s="270">
        <v>44044</v>
      </c>
      <c r="N315" s="271">
        <v>44408</v>
      </c>
      <c r="O315" s="283">
        <f>YEAR(N315)</f>
        <v>2021</v>
      </c>
      <c r="P315" s="283">
        <f>MONTH(N315)</f>
        <v>7</v>
      </c>
      <c r="Q315" s="277" t="str">
        <f>IF(P315&gt;9,CONCATENATE(O315,P315),CONCATENATE(O315,"0",P315))</f>
        <v>202107</v>
      </c>
      <c r="R315" s="299">
        <v>0</v>
      </c>
      <c r="S315" s="272">
        <v>0</v>
      </c>
      <c r="T315" s="272">
        <v>0</v>
      </c>
      <c r="U315" s="386"/>
      <c r="V315" s="303"/>
      <c r="W315" s="301"/>
      <c r="X315" s="303"/>
      <c r="Y31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301"/>
      <c r="AA315" s="301"/>
      <c r="AB315" s="301"/>
      <c r="AC315" s="301"/>
      <c r="AD315" s="301"/>
      <c r="AE315" s="301"/>
      <c r="AF315" s="301"/>
      <c r="AG315" s="301"/>
      <c r="AH315" s="301"/>
      <c r="AI315" s="301"/>
      <c r="AJ315" s="301"/>
      <c r="AK315" s="301"/>
      <c r="AL315" s="301"/>
      <c r="AM315" s="301"/>
      <c r="AN315" s="301"/>
      <c r="AO315" s="301"/>
      <c r="AP315" s="301"/>
      <c r="AQ315" s="301"/>
      <c r="AR315" s="294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</row>
    <row r="316" spans="1:100" s="7" customFormat="1" ht="38.25" customHeight="1" x14ac:dyDescent="0.2">
      <c r="A316" s="316" t="s">
        <v>1630</v>
      </c>
      <c r="B316" s="316"/>
      <c r="C316" s="308"/>
      <c r="D316" s="315" t="s">
        <v>887</v>
      </c>
      <c r="E316" s="316" t="s">
        <v>88</v>
      </c>
      <c r="F316" s="300" t="s">
        <v>23</v>
      </c>
      <c r="G316" s="383" t="s">
        <v>888</v>
      </c>
      <c r="H316" s="383" t="s">
        <v>889</v>
      </c>
      <c r="I316" s="359">
        <v>606804.31999999995</v>
      </c>
      <c r="J316" s="309">
        <f>-K2171/0.0833333333333333</f>
        <v>0</v>
      </c>
      <c r="K316" s="309"/>
      <c r="L316" s="310">
        <v>44034</v>
      </c>
      <c r="M316" s="310">
        <v>44044</v>
      </c>
      <c r="N316" s="310">
        <v>44408</v>
      </c>
      <c r="O316" s="321">
        <f>YEAR(N316)</f>
        <v>2021</v>
      </c>
      <c r="P316" s="312">
        <f>MONTH(N316)</f>
        <v>7</v>
      </c>
      <c r="Q316" s="322" t="str">
        <f>IF(P316&gt;9,CONCATENATE(O316,P316),CONCATENATE(O316,"0",P316))</f>
        <v>202107</v>
      </c>
      <c r="R316" s="299" t="s">
        <v>109</v>
      </c>
      <c r="S316" s="314">
        <v>0</v>
      </c>
      <c r="T316" s="314">
        <v>0</v>
      </c>
      <c r="U316" s="393"/>
      <c r="V316" s="294"/>
      <c r="W316" s="293"/>
      <c r="X316" s="339"/>
      <c r="Y31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293"/>
      <c r="AA316" s="293"/>
      <c r="AB316" s="293"/>
      <c r="AC316" s="293"/>
      <c r="AD316" s="293"/>
      <c r="AE316" s="293"/>
      <c r="AF316" s="293"/>
      <c r="AG316" s="293"/>
      <c r="AH316" s="293"/>
      <c r="AI316" s="293"/>
      <c r="AJ316" s="293"/>
      <c r="AK316" s="293"/>
      <c r="AL316" s="293"/>
      <c r="AM316" s="293"/>
      <c r="AN316" s="293"/>
      <c r="AO316" s="293"/>
      <c r="AP316" s="293"/>
      <c r="AQ316" s="293"/>
      <c r="AR316" s="293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</row>
    <row r="317" spans="1:100" s="7" customFormat="1" ht="38.25" customHeight="1" x14ac:dyDescent="0.2">
      <c r="A317" s="307" t="s">
        <v>1630</v>
      </c>
      <c r="B317" s="307" t="s">
        <v>223</v>
      </c>
      <c r="C317" s="308" t="s">
        <v>225</v>
      </c>
      <c r="D317" s="317" t="s">
        <v>536</v>
      </c>
      <c r="E317" s="302" t="s">
        <v>72</v>
      </c>
      <c r="F317" s="305" t="s">
        <v>23</v>
      </c>
      <c r="G317" s="385" t="s">
        <v>1258</v>
      </c>
      <c r="H317" s="387" t="s">
        <v>1259</v>
      </c>
      <c r="I317" s="362">
        <v>8600000</v>
      </c>
      <c r="J317" s="264">
        <f>-K2505/0.0833333333333333</f>
        <v>0</v>
      </c>
      <c r="K317" s="264"/>
      <c r="L317" s="265">
        <v>44237</v>
      </c>
      <c r="M317" s="265">
        <v>44043</v>
      </c>
      <c r="N317" s="265">
        <v>44409</v>
      </c>
      <c r="O317" s="284">
        <f>YEAR(N317)</f>
        <v>2021</v>
      </c>
      <c r="P317" s="283">
        <f>MONTH(N317)</f>
        <v>8</v>
      </c>
      <c r="Q317" s="280" t="str">
        <f>IF(P317&gt;9,CONCATENATE(O317,P317),CONCATENATE(O317,"0",P317))</f>
        <v>202108</v>
      </c>
      <c r="R317" s="299">
        <v>0</v>
      </c>
      <c r="S317" s="267">
        <v>0</v>
      </c>
      <c r="T317" s="267">
        <v>0</v>
      </c>
      <c r="U317" s="383"/>
      <c r="V317" s="301"/>
      <c r="W317" s="301"/>
      <c r="X317" s="301"/>
      <c r="Y31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39"/>
      <c r="AA317" s="294"/>
      <c r="AB317" s="294"/>
      <c r="AC317" s="294"/>
      <c r="AD317" s="294"/>
      <c r="AE317" s="294"/>
      <c r="AF317" s="294"/>
      <c r="AG317" s="294"/>
      <c r="AH317" s="294"/>
      <c r="AI317" s="294"/>
      <c r="AJ317" s="294"/>
      <c r="AK317" s="294"/>
      <c r="AL317" s="294"/>
      <c r="AM317" s="294"/>
      <c r="AN317" s="294"/>
      <c r="AO317" s="294"/>
      <c r="AP317" s="294"/>
      <c r="AQ317" s="294"/>
      <c r="AR317" s="293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</row>
    <row r="318" spans="1:100" s="7" customFormat="1" ht="38.25" customHeight="1" x14ac:dyDescent="0.2">
      <c r="A318" s="307" t="s">
        <v>1630</v>
      </c>
      <c r="B318" s="316"/>
      <c r="C318" s="308"/>
      <c r="D318" s="315" t="s">
        <v>894</v>
      </c>
      <c r="E318" s="307" t="s">
        <v>72</v>
      </c>
      <c r="F318" s="300" t="s">
        <v>895</v>
      </c>
      <c r="G318" s="383" t="s">
        <v>137</v>
      </c>
      <c r="H318" s="383" t="s">
        <v>535</v>
      </c>
      <c r="I318" s="359">
        <v>99878</v>
      </c>
      <c r="J318" s="309">
        <f>-K2025/0.0833333333333333</f>
        <v>0</v>
      </c>
      <c r="K318" s="309"/>
      <c r="L318" s="310">
        <v>44048</v>
      </c>
      <c r="M318" s="310">
        <v>44052</v>
      </c>
      <c r="N318" s="311">
        <v>44416</v>
      </c>
      <c r="O318" s="312">
        <f>YEAR(N318)</f>
        <v>2021</v>
      </c>
      <c r="P318" s="312">
        <f>MONTH(N318)</f>
        <v>8</v>
      </c>
      <c r="Q318" s="313" t="str">
        <f>IF(P318&gt;9,CONCATENATE(O318,P318),CONCATENATE(O318,"0",P318))</f>
        <v>202108</v>
      </c>
      <c r="R318" s="299" t="s">
        <v>109</v>
      </c>
      <c r="S318" s="314">
        <v>0</v>
      </c>
      <c r="T318" s="314">
        <v>0</v>
      </c>
      <c r="U318" s="383"/>
      <c r="V318" s="293"/>
      <c r="W318" s="293"/>
      <c r="X318" s="293"/>
      <c r="Y31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293"/>
      <c r="AA318" s="294"/>
      <c r="AB318" s="294"/>
      <c r="AC318" s="294"/>
      <c r="AD318" s="294"/>
      <c r="AE318" s="294"/>
      <c r="AF318" s="294"/>
      <c r="AG318" s="294"/>
      <c r="AH318" s="294"/>
      <c r="AI318" s="294"/>
      <c r="AJ318" s="294"/>
      <c r="AK318" s="294"/>
      <c r="AL318" s="294"/>
      <c r="AM318" s="294"/>
      <c r="AN318" s="294"/>
      <c r="AO318" s="294"/>
      <c r="AP318" s="294"/>
      <c r="AQ318" s="294"/>
      <c r="AR318" s="294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</row>
    <row r="319" spans="1:100" s="7" customFormat="1" ht="38.25" customHeight="1" x14ac:dyDescent="0.2">
      <c r="A319" s="316" t="s">
        <v>1630</v>
      </c>
      <c r="B319" s="307" t="s">
        <v>237</v>
      </c>
      <c r="C319" s="316" t="s">
        <v>225</v>
      </c>
      <c r="D319" s="315" t="s">
        <v>513</v>
      </c>
      <c r="E319" s="373" t="s">
        <v>86</v>
      </c>
      <c r="F319" s="300" t="s">
        <v>581</v>
      </c>
      <c r="G319" s="388" t="s">
        <v>1352</v>
      </c>
      <c r="H319" s="388" t="s">
        <v>91</v>
      </c>
      <c r="I319" s="358">
        <v>260935</v>
      </c>
      <c r="J319" s="254">
        <f>-K1967/0.0833333333333333</f>
        <v>0</v>
      </c>
      <c r="K319" s="254"/>
      <c r="L319" s="251">
        <v>43719</v>
      </c>
      <c r="M319" s="251">
        <v>43691</v>
      </c>
      <c r="N319" s="252">
        <v>44421</v>
      </c>
      <c r="O319" s="275">
        <f>YEAR(N319)</f>
        <v>2021</v>
      </c>
      <c r="P319" s="275">
        <f>MONTH(N319)</f>
        <v>8</v>
      </c>
      <c r="Q319" s="276" t="str">
        <f>IF(P319&gt;9,CONCATENATE(O319,P319),CONCATENATE(O319,"0",P319))</f>
        <v>202108</v>
      </c>
      <c r="R319" s="299" t="s">
        <v>554</v>
      </c>
      <c r="S319" s="243">
        <v>0</v>
      </c>
      <c r="T319" s="243">
        <v>0</v>
      </c>
      <c r="U319" s="393"/>
      <c r="V319" s="289"/>
      <c r="W319" s="291"/>
      <c r="X319" s="289"/>
      <c r="Y31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39"/>
      <c r="AA319" s="294"/>
      <c r="AB319" s="294"/>
      <c r="AC319" s="294"/>
      <c r="AD319" s="294"/>
      <c r="AE319" s="294"/>
      <c r="AF319" s="294"/>
      <c r="AG319" s="294"/>
      <c r="AH319" s="294"/>
      <c r="AI319" s="294"/>
      <c r="AJ319" s="294"/>
      <c r="AK319" s="294"/>
      <c r="AL319" s="294"/>
      <c r="AM319" s="294"/>
      <c r="AN319" s="294"/>
      <c r="AO319" s="294"/>
      <c r="AP319" s="294"/>
      <c r="AQ319" s="294"/>
      <c r="AR319" s="355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</row>
    <row r="320" spans="1:100" s="7" customFormat="1" ht="38.25" customHeight="1" x14ac:dyDescent="0.2">
      <c r="A320" s="317" t="s">
        <v>1630</v>
      </c>
      <c r="B320" s="317"/>
      <c r="C320" s="308"/>
      <c r="D320" s="317" t="s">
        <v>1845</v>
      </c>
      <c r="E320" s="316" t="s">
        <v>72</v>
      </c>
      <c r="F320" s="305" t="s">
        <v>19</v>
      </c>
      <c r="G320" s="387" t="s">
        <v>1846</v>
      </c>
      <c r="H320" s="387" t="s">
        <v>1847</v>
      </c>
      <c r="I320" s="363">
        <v>31730</v>
      </c>
      <c r="J320" s="323">
        <f>-K2491/0.0833333333333333</f>
        <v>0</v>
      </c>
      <c r="K320" s="323"/>
      <c r="L320" s="306">
        <v>44153</v>
      </c>
      <c r="M320" s="306">
        <v>44057</v>
      </c>
      <c r="N320" s="306">
        <v>44421</v>
      </c>
      <c r="O320" s="324">
        <f>YEAR(N320)</f>
        <v>2021</v>
      </c>
      <c r="P320" s="312">
        <f>MONTH(N320)</f>
        <v>8</v>
      </c>
      <c r="Q320" s="325" t="str">
        <f>IF(P320&gt;9,CONCATENATE(O320,P320),CONCATENATE(O320,"0",P320))</f>
        <v>202108</v>
      </c>
      <c r="R320" s="299">
        <v>0</v>
      </c>
      <c r="S320" s="326">
        <v>0</v>
      </c>
      <c r="T320" s="326">
        <v>0</v>
      </c>
      <c r="U320" s="383"/>
      <c r="V320" s="294"/>
      <c r="W320" s="293"/>
      <c r="X320" s="294"/>
      <c r="Y32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39"/>
      <c r="AA320" s="293"/>
      <c r="AB320" s="293"/>
      <c r="AC320" s="293"/>
      <c r="AD320" s="293"/>
      <c r="AE320" s="293"/>
      <c r="AF320" s="293"/>
      <c r="AG320" s="293"/>
      <c r="AH320" s="293"/>
      <c r="AI320" s="293"/>
      <c r="AJ320" s="293"/>
      <c r="AK320" s="293"/>
      <c r="AL320" s="293"/>
      <c r="AM320" s="293"/>
      <c r="AN320" s="293"/>
      <c r="AO320" s="293"/>
      <c r="AP320" s="293"/>
      <c r="AQ320" s="293"/>
      <c r="AR320" s="293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</row>
    <row r="321" spans="1:100" s="233" customFormat="1" ht="38.25" customHeight="1" x14ac:dyDescent="0.2">
      <c r="A321" s="316" t="s">
        <v>1630</v>
      </c>
      <c r="B321" s="307" t="s">
        <v>220</v>
      </c>
      <c r="C321" s="328" t="s">
        <v>225</v>
      </c>
      <c r="D321" s="304" t="s">
        <v>519</v>
      </c>
      <c r="E321" s="307" t="s">
        <v>74</v>
      </c>
      <c r="F321" s="262" t="s">
        <v>23</v>
      </c>
      <c r="G321" s="384" t="s">
        <v>1321</v>
      </c>
      <c r="H321" s="384" t="s">
        <v>392</v>
      </c>
      <c r="I321" s="361">
        <v>400000</v>
      </c>
      <c r="J321" s="269">
        <f>-K1937/0.0833333333333333</f>
        <v>0</v>
      </c>
      <c r="K321" s="269"/>
      <c r="L321" s="270">
        <v>44013</v>
      </c>
      <c r="M321" s="270">
        <v>44060</v>
      </c>
      <c r="N321" s="271">
        <v>44424</v>
      </c>
      <c r="O321" s="283">
        <f>YEAR(N321)</f>
        <v>2021</v>
      </c>
      <c r="P321" s="283">
        <f>MONTH(N321)</f>
        <v>8</v>
      </c>
      <c r="Q321" s="277" t="str">
        <f>IF(P321&gt;9,CONCATENATE(O321,P321),CONCATENATE(O321,"0",P321))</f>
        <v>202108</v>
      </c>
      <c r="R321" s="299">
        <v>0</v>
      </c>
      <c r="S321" s="272">
        <v>0</v>
      </c>
      <c r="T321" s="272">
        <v>0</v>
      </c>
      <c r="U321" s="384"/>
      <c r="V321" s="303"/>
      <c r="W321" s="301"/>
      <c r="X321" s="303"/>
      <c r="Y32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01"/>
      <c r="AA321" s="303"/>
      <c r="AB321" s="303"/>
      <c r="AC321" s="303"/>
      <c r="AD321" s="303"/>
      <c r="AE321" s="303"/>
      <c r="AF321" s="303"/>
      <c r="AG321" s="303"/>
      <c r="AH321" s="303"/>
      <c r="AI321" s="303"/>
      <c r="AJ321" s="303"/>
      <c r="AK321" s="303"/>
      <c r="AL321" s="303"/>
      <c r="AM321" s="303"/>
      <c r="AN321" s="303"/>
      <c r="AO321" s="303"/>
      <c r="AP321" s="303"/>
      <c r="AQ321" s="303"/>
      <c r="AR321" s="293"/>
      <c r="AS321" s="232"/>
      <c r="AT321" s="232"/>
      <c r="AU321" s="232"/>
      <c r="AV321" s="232"/>
      <c r="AW321" s="232"/>
      <c r="AX321" s="232"/>
      <c r="AY321" s="232"/>
      <c r="AZ321" s="232"/>
      <c r="BA321" s="232"/>
      <c r="BB321" s="232"/>
      <c r="BC321" s="232"/>
      <c r="BD321" s="232"/>
      <c r="BE321" s="232"/>
      <c r="BF321" s="232"/>
      <c r="BG321" s="232"/>
      <c r="BH321" s="232"/>
      <c r="BI321" s="232"/>
      <c r="BJ321" s="232"/>
      <c r="BK321" s="232"/>
      <c r="BL321" s="232"/>
      <c r="BM321" s="232"/>
      <c r="BN321" s="232"/>
      <c r="BO321" s="232"/>
      <c r="BP321" s="232"/>
      <c r="BQ321" s="232"/>
      <c r="BR321" s="232"/>
      <c r="BS321" s="232"/>
      <c r="BT321" s="232"/>
      <c r="BU321" s="232"/>
      <c r="BV321" s="232"/>
      <c r="BW321" s="232"/>
      <c r="BX321" s="232"/>
      <c r="BY321" s="232"/>
      <c r="BZ321" s="232"/>
      <c r="CA321" s="232"/>
      <c r="CB321" s="232"/>
      <c r="CC321" s="232"/>
      <c r="CD321" s="232"/>
      <c r="CE321" s="232"/>
      <c r="CF321" s="232"/>
      <c r="CG321" s="232"/>
      <c r="CH321" s="232"/>
      <c r="CI321" s="232"/>
      <c r="CJ321" s="232"/>
      <c r="CK321" s="232"/>
      <c r="CL321" s="232"/>
      <c r="CM321" s="232"/>
      <c r="CN321" s="232"/>
      <c r="CO321" s="232"/>
      <c r="CP321" s="232"/>
      <c r="CQ321" s="232"/>
      <c r="CR321" s="232"/>
      <c r="CS321" s="232"/>
      <c r="CT321" s="232"/>
      <c r="CU321" s="232"/>
      <c r="CV321" s="232"/>
    </row>
    <row r="322" spans="1:100" s="233" customFormat="1" ht="38.25" customHeight="1" x14ac:dyDescent="0.2">
      <c r="A322" s="316" t="s">
        <v>1630</v>
      </c>
      <c r="B322" s="316"/>
      <c r="C322" s="308"/>
      <c r="D322" s="315" t="s">
        <v>1301</v>
      </c>
      <c r="E322" s="316" t="s">
        <v>78</v>
      </c>
      <c r="F322" s="300" t="s">
        <v>1302</v>
      </c>
      <c r="G322" s="383" t="s">
        <v>1303</v>
      </c>
      <c r="H322" s="383" t="s">
        <v>1187</v>
      </c>
      <c r="I322" s="359">
        <v>49000</v>
      </c>
      <c r="J322" s="309">
        <f>-K2333/0.0833333333333333</f>
        <v>0</v>
      </c>
      <c r="K322" s="309"/>
      <c r="L322" s="306">
        <v>44048</v>
      </c>
      <c r="M322" s="310">
        <v>44084</v>
      </c>
      <c r="N322" s="310">
        <v>44448</v>
      </c>
      <c r="O322" s="312">
        <f>YEAR(N322)</f>
        <v>2021</v>
      </c>
      <c r="P322" s="312">
        <f>MONTH(N322)</f>
        <v>9</v>
      </c>
      <c r="Q322" s="313" t="str">
        <f>IF(P322&gt;9,CONCATENATE(O322,P322),CONCATENATE(O322,"0",P322))</f>
        <v>202109</v>
      </c>
      <c r="R322" s="299">
        <v>0</v>
      </c>
      <c r="S322" s="314">
        <v>0</v>
      </c>
      <c r="T322" s="314">
        <v>0</v>
      </c>
      <c r="U322" s="393"/>
      <c r="V322" s="294"/>
      <c r="W322" s="293"/>
      <c r="X322" s="339"/>
      <c r="Y32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39"/>
      <c r="AA322" s="294"/>
      <c r="AB322" s="294"/>
      <c r="AC322" s="294"/>
      <c r="AD322" s="294"/>
      <c r="AE322" s="294"/>
      <c r="AF322" s="294"/>
      <c r="AG322" s="294"/>
      <c r="AH322" s="294"/>
      <c r="AI322" s="294"/>
      <c r="AJ322" s="294"/>
      <c r="AK322" s="294"/>
      <c r="AL322" s="294"/>
      <c r="AM322" s="294"/>
      <c r="AN322" s="294"/>
      <c r="AO322" s="294"/>
      <c r="AP322" s="294"/>
      <c r="AQ322" s="294"/>
      <c r="AR322" s="293"/>
      <c r="AS322" s="232"/>
      <c r="AT322" s="232"/>
      <c r="AU322" s="232"/>
      <c r="AV322" s="232"/>
      <c r="AW322" s="232"/>
      <c r="AX322" s="232"/>
      <c r="AY322" s="232"/>
      <c r="AZ322" s="232"/>
      <c r="BA322" s="232"/>
      <c r="BB322" s="232"/>
      <c r="BC322" s="232"/>
      <c r="BD322" s="232"/>
      <c r="BE322" s="232"/>
      <c r="BF322" s="232"/>
      <c r="BG322" s="232"/>
      <c r="BH322" s="232"/>
      <c r="BI322" s="232"/>
      <c r="BJ322" s="232"/>
      <c r="BK322" s="232"/>
      <c r="BL322" s="232"/>
      <c r="BM322" s="232"/>
      <c r="BN322" s="232"/>
      <c r="BO322" s="232"/>
      <c r="BP322" s="232"/>
      <c r="BQ322" s="232"/>
      <c r="BR322" s="232"/>
      <c r="BS322" s="232"/>
      <c r="BT322" s="232"/>
      <c r="BU322" s="232"/>
      <c r="BV322" s="232"/>
      <c r="BW322" s="232"/>
      <c r="BX322" s="232"/>
      <c r="BY322" s="232"/>
      <c r="BZ322" s="232"/>
      <c r="CA322" s="232"/>
      <c r="CB322" s="232"/>
      <c r="CC322" s="232"/>
      <c r="CD322" s="232"/>
      <c r="CE322" s="232"/>
      <c r="CF322" s="232"/>
      <c r="CG322" s="232"/>
      <c r="CH322" s="232"/>
      <c r="CI322" s="232"/>
      <c r="CJ322" s="232"/>
      <c r="CK322" s="232"/>
      <c r="CL322" s="232"/>
      <c r="CM322" s="232"/>
      <c r="CN322" s="232"/>
      <c r="CO322" s="232"/>
      <c r="CP322" s="232"/>
      <c r="CQ322" s="232"/>
      <c r="CR322" s="232"/>
      <c r="CS322" s="232"/>
      <c r="CT322" s="232"/>
      <c r="CU322" s="232"/>
      <c r="CV322" s="232"/>
    </row>
    <row r="323" spans="1:100" s="233" customFormat="1" ht="38.25" customHeight="1" x14ac:dyDescent="0.2">
      <c r="A323" s="316" t="s">
        <v>1630</v>
      </c>
      <c r="B323" s="302" t="s">
        <v>220</v>
      </c>
      <c r="C323" s="328" t="s">
        <v>225</v>
      </c>
      <c r="D323" s="302" t="s">
        <v>526</v>
      </c>
      <c r="E323" s="302" t="s">
        <v>74</v>
      </c>
      <c r="F323" s="262" t="s">
        <v>412</v>
      </c>
      <c r="G323" s="385" t="s">
        <v>413</v>
      </c>
      <c r="H323" s="385" t="s">
        <v>44</v>
      </c>
      <c r="I323" s="362">
        <v>1456679</v>
      </c>
      <c r="J323" s="264">
        <f>-K1936/0.0833333333333333</f>
        <v>0</v>
      </c>
      <c r="K323" s="264"/>
      <c r="L323" s="265">
        <v>44041</v>
      </c>
      <c r="M323" s="265">
        <v>44095</v>
      </c>
      <c r="N323" s="265">
        <v>44459</v>
      </c>
      <c r="O323" s="284">
        <f>YEAR(N323)</f>
        <v>2021</v>
      </c>
      <c r="P323" s="283">
        <f>MONTH(N323)</f>
        <v>9</v>
      </c>
      <c r="Q323" s="280" t="str">
        <f>IF(P323&gt;9,CONCATENATE(O323,P323),CONCATENATE(O323,"0",P323))</f>
        <v>202109</v>
      </c>
      <c r="R323" s="299">
        <v>0</v>
      </c>
      <c r="S323" s="267">
        <v>0</v>
      </c>
      <c r="T323" s="267">
        <v>0</v>
      </c>
      <c r="U323" s="385"/>
      <c r="V323" s="301"/>
      <c r="W323" s="301"/>
      <c r="X323" s="301"/>
      <c r="Y32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20"/>
      <c r="AA323" s="303"/>
      <c r="AB323" s="303"/>
      <c r="AC323" s="303"/>
      <c r="AD323" s="303"/>
      <c r="AE323" s="303"/>
      <c r="AF323" s="303"/>
      <c r="AG323" s="303"/>
      <c r="AH323" s="303"/>
      <c r="AI323" s="303"/>
      <c r="AJ323" s="303"/>
      <c r="AK323" s="303"/>
      <c r="AL323" s="303"/>
      <c r="AM323" s="303"/>
      <c r="AN323" s="303"/>
      <c r="AO323" s="303"/>
      <c r="AP323" s="303"/>
      <c r="AQ323" s="303"/>
      <c r="AR323" s="294"/>
      <c r="AS323" s="232"/>
      <c r="AT323" s="232"/>
      <c r="AU323" s="232"/>
      <c r="AV323" s="232"/>
      <c r="AW323" s="232"/>
      <c r="AX323" s="232"/>
      <c r="AY323" s="232"/>
      <c r="AZ323" s="232"/>
      <c r="BA323" s="232"/>
      <c r="BB323" s="232"/>
      <c r="BC323" s="232"/>
      <c r="BD323" s="232"/>
      <c r="BE323" s="232"/>
      <c r="BF323" s="232"/>
      <c r="BG323" s="232"/>
      <c r="BH323" s="232"/>
      <c r="BI323" s="232"/>
      <c r="BJ323" s="232"/>
      <c r="BK323" s="232"/>
      <c r="BL323" s="232"/>
      <c r="BM323" s="232"/>
      <c r="BN323" s="232"/>
      <c r="BO323" s="232"/>
      <c r="BP323" s="232"/>
      <c r="BQ323" s="232"/>
      <c r="BR323" s="232"/>
      <c r="BS323" s="232"/>
      <c r="BT323" s="232"/>
      <c r="BU323" s="232"/>
      <c r="BV323" s="232"/>
      <c r="BW323" s="232"/>
      <c r="BX323" s="232"/>
      <c r="BY323" s="232"/>
      <c r="BZ323" s="232"/>
      <c r="CA323" s="232"/>
      <c r="CB323" s="232"/>
      <c r="CC323" s="232"/>
      <c r="CD323" s="232"/>
      <c r="CE323" s="232"/>
      <c r="CF323" s="232"/>
      <c r="CG323" s="232"/>
      <c r="CH323" s="232"/>
      <c r="CI323" s="232"/>
      <c r="CJ323" s="232"/>
      <c r="CK323" s="232"/>
      <c r="CL323" s="232"/>
      <c r="CM323" s="232"/>
      <c r="CN323" s="232"/>
      <c r="CO323" s="232"/>
      <c r="CP323" s="232"/>
      <c r="CQ323" s="232"/>
      <c r="CR323" s="232"/>
      <c r="CS323" s="232"/>
      <c r="CT323" s="232"/>
      <c r="CU323" s="232"/>
      <c r="CV323" s="232"/>
    </row>
    <row r="324" spans="1:100" s="233" customFormat="1" ht="38.25" customHeight="1" x14ac:dyDescent="0.2">
      <c r="A324" s="316" t="s">
        <v>1630</v>
      </c>
      <c r="B324" s="373" t="s">
        <v>237</v>
      </c>
      <c r="C324" s="328" t="s">
        <v>225</v>
      </c>
      <c r="D324" s="302" t="s">
        <v>623</v>
      </c>
      <c r="E324" s="302" t="s">
        <v>73</v>
      </c>
      <c r="F324" s="262" t="s">
        <v>393</v>
      </c>
      <c r="G324" s="385" t="s">
        <v>394</v>
      </c>
      <c r="H324" s="385" t="s">
        <v>104</v>
      </c>
      <c r="I324" s="362">
        <v>605000</v>
      </c>
      <c r="J324" s="264">
        <f>-K2635/0.0833333333333333</f>
        <v>0</v>
      </c>
      <c r="K324" s="264"/>
      <c r="L324" s="265">
        <v>44048</v>
      </c>
      <c r="M324" s="265">
        <v>44105</v>
      </c>
      <c r="N324" s="265">
        <v>44469</v>
      </c>
      <c r="O324" s="284">
        <f>YEAR(N324)</f>
        <v>2021</v>
      </c>
      <c r="P324" s="283">
        <f>MONTH(N324)</f>
        <v>9</v>
      </c>
      <c r="Q324" s="280" t="str">
        <f>IF(P324&gt;9,CONCATENATE(O324,P324),CONCATENATE(O324,"0",P324))</f>
        <v>202109</v>
      </c>
      <c r="R324" s="299" t="s">
        <v>109</v>
      </c>
      <c r="S324" s="267">
        <v>0</v>
      </c>
      <c r="T324" s="267">
        <v>0</v>
      </c>
      <c r="U324" s="385"/>
      <c r="V324" s="301" t="s">
        <v>219</v>
      </c>
      <c r="W324" s="301" t="s">
        <v>219</v>
      </c>
      <c r="X324" s="301" t="s">
        <v>219</v>
      </c>
      <c r="Y324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24" s="339"/>
      <c r="AA324" s="294"/>
      <c r="AB324" s="294"/>
      <c r="AC324" s="294"/>
      <c r="AD324" s="294"/>
      <c r="AE324" s="294"/>
      <c r="AF324" s="294"/>
      <c r="AG324" s="294"/>
      <c r="AH324" s="294"/>
      <c r="AI324" s="294"/>
      <c r="AJ324" s="294"/>
      <c r="AK324" s="294"/>
      <c r="AL324" s="294"/>
      <c r="AM324" s="294"/>
      <c r="AN324" s="294"/>
      <c r="AO324" s="294"/>
      <c r="AP324" s="294"/>
      <c r="AQ324" s="294"/>
      <c r="AR324" s="294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  <c r="BC324" s="232"/>
      <c r="BD324" s="232"/>
      <c r="BE324" s="232"/>
      <c r="BF324" s="232"/>
      <c r="BG324" s="232"/>
      <c r="BH324" s="232"/>
      <c r="BI324" s="232"/>
      <c r="BJ324" s="232"/>
      <c r="BK324" s="232"/>
      <c r="BL324" s="232"/>
      <c r="BM324" s="232"/>
      <c r="BN324" s="232"/>
      <c r="BO324" s="232"/>
      <c r="BP324" s="232"/>
      <c r="BQ324" s="232"/>
      <c r="BR324" s="232"/>
      <c r="BS324" s="232"/>
      <c r="BT324" s="232"/>
      <c r="BU324" s="232"/>
      <c r="BV324" s="232"/>
      <c r="BW324" s="232"/>
      <c r="BX324" s="232"/>
      <c r="BY324" s="232"/>
      <c r="BZ324" s="232"/>
      <c r="CA324" s="232"/>
      <c r="CB324" s="232"/>
      <c r="CC324" s="232"/>
      <c r="CD324" s="232"/>
      <c r="CE324" s="232"/>
      <c r="CF324" s="232"/>
      <c r="CG324" s="232"/>
      <c r="CH324" s="232"/>
      <c r="CI324" s="232"/>
      <c r="CJ324" s="232"/>
      <c r="CK324" s="232"/>
      <c r="CL324" s="232"/>
      <c r="CM324" s="232"/>
      <c r="CN324" s="232"/>
      <c r="CO324" s="232"/>
      <c r="CP324" s="232"/>
      <c r="CQ324" s="232"/>
      <c r="CR324" s="232"/>
      <c r="CS324" s="232"/>
      <c r="CT324" s="232"/>
      <c r="CU324" s="232"/>
      <c r="CV324" s="232"/>
    </row>
    <row r="325" spans="1:100" s="7" customFormat="1" ht="38.25" customHeight="1" x14ac:dyDescent="0.2">
      <c r="A325" s="316" t="s">
        <v>1630</v>
      </c>
      <c r="B325" s="373" t="s">
        <v>237</v>
      </c>
      <c r="C325" s="328" t="s">
        <v>225</v>
      </c>
      <c r="D325" s="302" t="s">
        <v>622</v>
      </c>
      <c r="E325" s="302" t="s">
        <v>73</v>
      </c>
      <c r="F325" s="262" t="s">
        <v>393</v>
      </c>
      <c r="G325" s="385" t="s">
        <v>395</v>
      </c>
      <c r="H325" s="385" t="s">
        <v>1</v>
      </c>
      <c r="I325" s="362">
        <v>444200</v>
      </c>
      <c r="J325" s="264">
        <f>-K2636/0.0833333333333333</f>
        <v>0</v>
      </c>
      <c r="K325" s="264"/>
      <c r="L325" s="265">
        <v>44048</v>
      </c>
      <c r="M325" s="265">
        <v>44105</v>
      </c>
      <c r="N325" s="265">
        <v>44469</v>
      </c>
      <c r="O325" s="284">
        <f>YEAR(N325)</f>
        <v>2021</v>
      </c>
      <c r="P325" s="283">
        <f>MONTH(N325)</f>
        <v>9</v>
      </c>
      <c r="Q325" s="280" t="str">
        <f>IF(P325&gt;9,CONCATENATE(O325,P325),CONCATENATE(O325,"0",P325))</f>
        <v>202109</v>
      </c>
      <c r="R325" s="299" t="s">
        <v>109</v>
      </c>
      <c r="S325" s="267">
        <v>0</v>
      </c>
      <c r="T325" s="267">
        <v>0</v>
      </c>
      <c r="U325" s="385"/>
      <c r="V325" s="301" t="s">
        <v>219</v>
      </c>
      <c r="W325" s="301" t="s">
        <v>219</v>
      </c>
      <c r="X325" s="301" t="s">
        <v>219</v>
      </c>
      <c r="Y32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25" s="339"/>
      <c r="AA325" s="294"/>
      <c r="AB325" s="294"/>
      <c r="AC325" s="294"/>
      <c r="AD325" s="294"/>
      <c r="AE325" s="294"/>
      <c r="AF325" s="294"/>
      <c r="AG325" s="294"/>
      <c r="AH325" s="294"/>
      <c r="AI325" s="294"/>
      <c r="AJ325" s="294"/>
      <c r="AK325" s="294"/>
      <c r="AL325" s="294"/>
      <c r="AM325" s="294"/>
      <c r="AN325" s="294"/>
      <c r="AO325" s="294"/>
      <c r="AP325" s="294"/>
      <c r="AQ325" s="294"/>
      <c r="AR325" s="294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</row>
    <row r="326" spans="1:100" s="7" customFormat="1" ht="38.25" customHeight="1" x14ac:dyDescent="0.2">
      <c r="A326" s="316" t="s">
        <v>1630</v>
      </c>
      <c r="B326" s="373" t="s">
        <v>237</v>
      </c>
      <c r="C326" s="316" t="s">
        <v>225</v>
      </c>
      <c r="D326" s="304" t="s">
        <v>521</v>
      </c>
      <c r="E326" s="286" t="s">
        <v>73</v>
      </c>
      <c r="F326" s="300" t="s">
        <v>281</v>
      </c>
      <c r="G326" s="396" t="s">
        <v>92</v>
      </c>
      <c r="H326" s="423" t="s">
        <v>1429</v>
      </c>
      <c r="I326" s="364">
        <v>300000</v>
      </c>
      <c r="J326" s="255">
        <f>-K1951/0.0833333333333333</f>
        <v>0</v>
      </c>
      <c r="K326" s="255"/>
      <c r="L326" s="253">
        <v>43754</v>
      </c>
      <c r="M326" s="253">
        <v>43770</v>
      </c>
      <c r="N326" s="253">
        <v>44470</v>
      </c>
      <c r="O326" s="278">
        <f>YEAR(N326)</f>
        <v>2021</v>
      </c>
      <c r="P326" s="275">
        <f>MONTH(N326)</f>
        <v>10</v>
      </c>
      <c r="Q326" s="279" t="str">
        <f>IF(P326&gt;9,CONCATENATE(O326,P326),CONCATENATE(O326,"0",P326))</f>
        <v>202110</v>
      </c>
      <c r="R326" s="299">
        <v>0</v>
      </c>
      <c r="S326" s="244">
        <v>0</v>
      </c>
      <c r="T326" s="244">
        <v>0</v>
      </c>
      <c r="U326" s="390"/>
      <c r="V326" s="289"/>
      <c r="W326" s="291"/>
      <c r="X326" s="289"/>
      <c r="Y32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293"/>
      <c r="AA326" s="293"/>
      <c r="AB326" s="293"/>
      <c r="AC326" s="293"/>
      <c r="AD326" s="293"/>
      <c r="AE326" s="293"/>
      <c r="AF326" s="293"/>
      <c r="AG326" s="293"/>
      <c r="AH326" s="293"/>
      <c r="AI326" s="293"/>
      <c r="AJ326" s="293"/>
      <c r="AK326" s="293"/>
      <c r="AL326" s="293"/>
      <c r="AM326" s="293"/>
      <c r="AN326" s="293"/>
      <c r="AO326" s="293"/>
      <c r="AP326" s="293"/>
      <c r="AQ326" s="293"/>
      <c r="AR326" s="294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</row>
    <row r="327" spans="1:100" s="7" customFormat="1" ht="38.25" customHeight="1" x14ac:dyDescent="0.2">
      <c r="A327" s="316" t="s">
        <v>1630</v>
      </c>
      <c r="B327" s="316"/>
      <c r="C327" s="308"/>
      <c r="D327" s="315" t="s">
        <v>1274</v>
      </c>
      <c r="E327" s="307" t="s">
        <v>79</v>
      </c>
      <c r="F327" s="300" t="s">
        <v>1275</v>
      </c>
      <c r="G327" s="383" t="s">
        <v>1276</v>
      </c>
      <c r="H327" s="383" t="s">
        <v>866</v>
      </c>
      <c r="I327" s="359">
        <v>600000</v>
      </c>
      <c r="J327" s="309">
        <f>-K2211/0.0833333333333333</f>
        <v>0</v>
      </c>
      <c r="K327" s="309"/>
      <c r="L327" s="310">
        <v>44370</v>
      </c>
      <c r="M327" s="310">
        <v>44358</v>
      </c>
      <c r="N327" s="311">
        <v>44479</v>
      </c>
      <c r="O327" s="312">
        <f>YEAR(N327)</f>
        <v>2021</v>
      </c>
      <c r="P327" s="312">
        <f>MONTH(N327)</f>
        <v>10</v>
      </c>
      <c r="Q327" s="313" t="str">
        <f>IF(P327&gt;9,CONCATENATE(O327,P327),CONCATENATE(O327,"0",P327))</f>
        <v>202110</v>
      </c>
      <c r="R327" s="299">
        <v>0</v>
      </c>
      <c r="S327" s="314">
        <v>0</v>
      </c>
      <c r="T327" s="314">
        <v>0</v>
      </c>
      <c r="U327" s="393"/>
      <c r="V327" s="294"/>
      <c r="W327" s="293"/>
      <c r="X327" s="294"/>
      <c r="Y32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339"/>
      <c r="AA327" s="294"/>
      <c r="AB327" s="294"/>
      <c r="AC327" s="294"/>
      <c r="AD327" s="294"/>
      <c r="AE327" s="294"/>
      <c r="AF327" s="294"/>
      <c r="AG327" s="294"/>
      <c r="AH327" s="294"/>
      <c r="AI327" s="294"/>
      <c r="AJ327" s="294"/>
      <c r="AK327" s="294"/>
      <c r="AL327" s="294"/>
      <c r="AM327" s="294"/>
      <c r="AN327" s="294"/>
      <c r="AO327" s="294"/>
      <c r="AP327" s="294"/>
      <c r="AQ327" s="294"/>
      <c r="AR327" s="293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</row>
    <row r="328" spans="1:100" s="7" customFormat="1" ht="38.25" customHeight="1" x14ac:dyDescent="0.2">
      <c r="A328" s="307" t="s">
        <v>1630</v>
      </c>
      <c r="B328" s="307"/>
      <c r="C328" s="328"/>
      <c r="D328" s="307" t="s">
        <v>935</v>
      </c>
      <c r="E328" s="307" t="s">
        <v>648</v>
      </c>
      <c r="F328" s="268" t="s">
        <v>936</v>
      </c>
      <c r="G328" s="384" t="s">
        <v>937</v>
      </c>
      <c r="H328" s="386" t="s">
        <v>938</v>
      </c>
      <c r="I328" s="361">
        <v>48900</v>
      </c>
      <c r="J328" s="269">
        <f>-K2075/0.0833333333333333</f>
        <v>0</v>
      </c>
      <c r="K328" s="269"/>
      <c r="L328" s="270">
        <v>43397</v>
      </c>
      <c r="M328" s="270">
        <v>43397</v>
      </c>
      <c r="N328" s="271">
        <v>44492</v>
      </c>
      <c r="O328" s="283">
        <f>YEAR(N328)</f>
        <v>2021</v>
      </c>
      <c r="P328" s="283">
        <f>MONTH(N328)</f>
        <v>10</v>
      </c>
      <c r="Q328" s="277" t="str">
        <f>IF(P328&gt;9,CONCATENATE(O328,P328),CONCATENATE(O328,"0",P328))</f>
        <v>202110</v>
      </c>
      <c r="R328" s="266">
        <v>0</v>
      </c>
      <c r="S328" s="272">
        <v>0</v>
      </c>
      <c r="T328" s="272">
        <v>0</v>
      </c>
      <c r="U328" s="385"/>
      <c r="V328" s="301"/>
      <c r="W328" s="301"/>
      <c r="X328" s="301"/>
      <c r="Y328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301"/>
      <c r="AA328" s="301"/>
      <c r="AB328" s="301"/>
      <c r="AC328" s="301"/>
      <c r="AD328" s="301"/>
      <c r="AE328" s="301"/>
      <c r="AF328" s="301"/>
      <c r="AG328" s="301"/>
      <c r="AH328" s="301"/>
      <c r="AI328" s="301"/>
      <c r="AJ328" s="301"/>
      <c r="AK328" s="301"/>
      <c r="AL328" s="301"/>
      <c r="AM328" s="301"/>
      <c r="AN328" s="301"/>
      <c r="AO328" s="301"/>
      <c r="AP328" s="301"/>
      <c r="AQ328" s="301"/>
      <c r="AR328" s="303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</row>
    <row r="329" spans="1:100" s="7" customFormat="1" ht="38.25" customHeight="1" x14ac:dyDescent="0.2">
      <c r="A329" s="317" t="s">
        <v>1630</v>
      </c>
      <c r="B329" s="317"/>
      <c r="C329" s="308"/>
      <c r="D329" s="317" t="s">
        <v>1868</v>
      </c>
      <c r="E329" s="316" t="s">
        <v>86</v>
      </c>
      <c r="F329" s="305" t="s">
        <v>1869</v>
      </c>
      <c r="G329" s="387" t="s">
        <v>267</v>
      </c>
      <c r="H329" s="387" t="s">
        <v>1130</v>
      </c>
      <c r="I329" s="363">
        <v>30000</v>
      </c>
      <c r="J329" s="323">
        <f>-K2506/0.0833333333333333</f>
        <v>0</v>
      </c>
      <c r="K329" s="323"/>
      <c r="L329" s="306">
        <v>44132</v>
      </c>
      <c r="M329" s="306">
        <v>44130</v>
      </c>
      <c r="N329" s="306">
        <v>44494</v>
      </c>
      <c r="O329" s="324">
        <f>YEAR(N329)</f>
        <v>2021</v>
      </c>
      <c r="P329" s="312">
        <f>MONTH(N329)</f>
        <v>10</v>
      </c>
      <c r="Q329" s="325" t="str">
        <f>IF(P329&gt;9,CONCATENATE(O329,P329),CONCATENATE(O329,"0",P329))</f>
        <v>202110</v>
      </c>
      <c r="R329" s="299" t="s">
        <v>212</v>
      </c>
      <c r="S329" s="326">
        <v>0</v>
      </c>
      <c r="T329" s="326">
        <v>0</v>
      </c>
      <c r="U329" s="383"/>
      <c r="V329" s="294"/>
      <c r="W329" s="293"/>
      <c r="X329" s="294"/>
      <c r="Y32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339"/>
      <c r="AA329" s="293"/>
      <c r="AB329" s="293"/>
      <c r="AC329" s="293"/>
      <c r="AD329" s="293"/>
      <c r="AE329" s="293"/>
      <c r="AF329" s="293"/>
      <c r="AG329" s="293"/>
      <c r="AH329" s="293"/>
      <c r="AI329" s="293"/>
      <c r="AJ329" s="293"/>
      <c r="AK329" s="293"/>
      <c r="AL329" s="293"/>
      <c r="AM329" s="293"/>
      <c r="AN329" s="293"/>
      <c r="AO329" s="293"/>
      <c r="AP329" s="293"/>
      <c r="AQ329" s="293"/>
      <c r="AR329" s="293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</row>
    <row r="330" spans="1:100" s="7" customFormat="1" ht="38.25" customHeight="1" x14ac:dyDescent="0.2">
      <c r="A330" s="316" t="s">
        <v>1630</v>
      </c>
      <c r="B330" s="316"/>
      <c r="C330" s="308"/>
      <c r="D330" s="315" t="s">
        <v>1019</v>
      </c>
      <c r="E330" s="316" t="s">
        <v>76</v>
      </c>
      <c r="F330" s="300" t="s">
        <v>1020</v>
      </c>
      <c r="G330" s="383" t="s">
        <v>1021</v>
      </c>
      <c r="H330" s="383" t="s">
        <v>1022</v>
      </c>
      <c r="I330" s="359">
        <v>1300000</v>
      </c>
      <c r="J330" s="309">
        <f>-K2277/0.0833333333333333</f>
        <v>0</v>
      </c>
      <c r="K330" s="309"/>
      <c r="L330" s="310">
        <v>44335</v>
      </c>
      <c r="M330" s="310">
        <v>44317</v>
      </c>
      <c r="N330" s="311">
        <v>44500</v>
      </c>
      <c r="O330" s="321">
        <f>YEAR(N330)</f>
        <v>2021</v>
      </c>
      <c r="P330" s="416">
        <f>MONTH(N330)</f>
        <v>10</v>
      </c>
      <c r="Q330" s="417" t="str">
        <f>IF(P330&gt;9,CONCATENATE(O330,P330),CONCATENATE(O330,"0",P330))</f>
        <v>202110</v>
      </c>
      <c r="R330" s="299">
        <v>0</v>
      </c>
      <c r="S330" s="314">
        <v>0</v>
      </c>
      <c r="T330" s="314">
        <v>0</v>
      </c>
      <c r="U330" s="393"/>
      <c r="V330" s="293"/>
      <c r="W330" s="293"/>
      <c r="X330" s="293"/>
      <c r="Y33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339"/>
      <c r="AA330" s="293"/>
      <c r="AB330" s="293"/>
      <c r="AC330" s="293"/>
      <c r="AD330" s="293"/>
      <c r="AE330" s="293"/>
      <c r="AF330" s="293"/>
      <c r="AG330" s="293"/>
      <c r="AH330" s="293"/>
      <c r="AI330" s="293"/>
      <c r="AJ330" s="293"/>
      <c r="AK330" s="293"/>
      <c r="AL330" s="293"/>
      <c r="AM330" s="293"/>
      <c r="AN330" s="293"/>
      <c r="AO330" s="293"/>
      <c r="AP330" s="293"/>
      <c r="AQ330" s="293"/>
      <c r="AR330" s="293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</row>
    <row r="331" spans="1:100" s="7" customFormat="1" ht="38.25" customHeight="1" x14ac:dyDescent="0.2">
      <c r="A331" s="307" t="s">
        <v>1630</v>
      </c>
      <c r="B331" s="373" t="s">
        <v>237</v>
      </c>
      <c r="C331" s="308" t="s">
        <v>225</v>
      </c>
      <c r="D331" s="315" t="s">
        <v>621</v>
      </c>
      <c r="E331" s="316" t="s">
        <v>87</v>
      </c>
      <c r="F331" s="300" t="s">
        <v>420</v>
      </c>
      <c r="G331" s="383" t="s">
        <v>421</v>
      </c>
      <c r="H331" s="383" t="s">
        <v>422</v>
      </c>
      <c r="I331" s="359">
        <v>273000</v>
      </c>
      <c r="J331" s="309">
        <f>-K1961/0.0833333333333333</f>
        <v>0</v>
      </c>
      <c r="K331" s="309"/>
      <c r="L331" s="310">
        <v>44132</v>
      </c>
      <c r="M331" s="310">
        <v>44136</v>
      </c>
      <c r="N331" s="311">
        <v>44500</v>
      </c>
      <c r="O331" s="342">
        <f>YEAR(N331)</f>
        <v>2021</v>
      </c>
      <c r="P331" s="342">
        <f>MONTH(N331)</f>
        <v>10</v>
      </c>
      <c r="Q331" s="311" t="str">
        <f>IF(P331&gt;9,CONCATENATE(O331,P331),CONCATENATE(O331,"0",P331))</f>
        <v>202110</v>
      </c>
      <c r="R331" s="299" t="s">
        <v>109</v>
      </c>
      <c r="S331" s="314">
        <v>0</v>
      </c>
      <c r="T331" s="314">
        <v>0</v>
      </c>
      <c r="U331" s="383"/>
      <c r="V331" s="341"/>
      <c r="W331" s="343"/>
      <c r="X331" s="341"/>
      <c r="Y33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340"/>
      <c r="AA331" s="341"/>
      <c r="AB331" s="341"/>
      <c r="AC331" s="341"/>
      <c r="AD331" s="341"/>
      <c r="AE331" s="341"/>
      <c r="AF331" s="341"/>
      <c r="AG331" s="341"/>
      <c r="AH331" s="341"/>
      <c r="AI331" s="341"/>
      <c r="AJ331" s="341"/>
      <c r="AK331" s="341"/>
      <c r="AL331" s="341"/>
      <c r="AM331" s="341"/>
      <c r="AN331" s="341"/>
      <c r="AO331" s="341"/>
      <c r="AP331" s="341"/>
      <c r="AQ331" s="341"/>
      <c r="AR331" s="294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</row>
    <row r="332" spans="1:100" s="7" customFormat="1" ht="38.25" customHeight="1" x14ac:dyDescent="0.2">
      <c r="A332" s="307" t="s">
        <v>1630</v>
      </c>
      <c r="B332" s="307" t="s">
        <v>223</v>
      </c>
      <c r="C332" s="328" t="s">
        <v>225</v>
      </c>
      <c r="D332" s="403" t="s">
        <v>634</v>
      </c>
      <c r="E332" s="302" t="s">
        <v>72</v>
      </c>
      <c r="F332" s="262" t="s">
        <v>432</v>
      </c>
      <c r="G332" s="385" t="s">
        <v>433</v>
      </c>
      <c r="H332" s="387" t="s">
        <v>1450</v>
      </c>
      <c r="I332" s="362">
        <v>1250000</v>
      </c>
      <c r="J332" s="264">
        <f>-K2514/0.0833333333333333</f>
        <v>0</v>
      </c>
      <c r="K332" s="264"/>
      <c r="L332" s="265" t="s">
        <v>1803</v>
      </c>
      <c r="M332" s="265">
        <v>44143</v>
      </c>
      <c r="N332" s="265">
        <v>44507</v>
      </c>
      <c r="O332" s="284">
        <f>YEAR(N332)</f>
        <v>2021</v>
      </c>
      <c r="P332" s="283">
        <f>MONTH(N332)</f>
        <v>11</v>
      </c>
      <c r="Q332" s="280" t="str">
        <f>IF(P332&gt;9,CONCATENATE(O332,P332),CONCATENATE(O332,"0",P332))</f>
        <v>202111</v>
      </c>
      <c r="R332" s="299">
        <v>0</v>
      </c>
      <c r="S332" s="267">
        <v>0.27</v>
      </c>
      <c r="T332" s="267">
        <v>0.1</v>
      </c>
      <c r="U332" s="387"/>
      <c r="V332" s="301"/>
      <c r="W332" s="301"/>
      <c r="X332" s="301"/>
      <c r="Y33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339"/>
      <c r="AA332" s="294"/>
      <c r="AB332" s="294"/>
      <c r="AC332" s="294"/>
      <c r="AD332" s="294"/>
      <c r="AE332" s="294"/>
      <c r="AF332" s="294"/>
      <c r="AG332" s="294"/>
      <c r="AH332" s="294"/>
      <c r="AI332" s="294"/>
      <c r="AJ332" s="294"/>
      <c r="AK332" s="294"/>
      <c r="AL332" s="294"/>
      <c r="AM332" s="294"/>
      <c r="AN332" s="294"/>
      <c r="AO332" s="294"/>
      <c r="AP332" s="294"/>
      <c r="AQ332" s="294"/>
      <c r="AR332" s="293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</row>
    <row r="333" spans="1:100" s="7" customFormat="1" ht="38.25" customHeight="1" x14ac:dyDescent="0.2">
      <c r="A333" s="307" t="s">
        <v>1630</v>
      </c>
      <c r="B333" s="316"/>
      <c r="C333" s="308"/>
      <c r="D333" s="315" t="s">
        <v>998</v>
      </c>
      <c r="E333" s="302" t="s">
        <v>72</v>
      </c>
      <c r="F333" s="300" t="s">
        <v>999</v>
      </c>
      <c r="G333" s="383" t="s">
        <v>1000</v>
      </c>
      <c r="H333" s="383" t="s">
        <v>26</v>
      </c>
      <c r="I333" s="359">
        <v>1500000</v>
      </c>
      <c r="J333" s="309">
        <f>-K2116/0.0833333333333333</f>
        <v>0</v>
      </c>
      <c r="K333" s="309"/>
      <c r="L333" s="310">
        <v>44546</v>
      </c>
      <c r="M333" s="310">
        <v>44166</v>
      </c>
      <c r="N333" s="311">
        <v>44530</v>
      </c>
      <c r="O333" s="312">
        <f>YEAR(N333)</f>
        <v>2021</v>
      </c>
      <c r="P333" s="312">
        <f>MONTH(N333)</f>
        <v>11</v>
      </c>
      <c r="Q333" s="313" t="str">
        <f>IF(P333&gt;9,CONCATENATE(O333,P333),CONCATENATE(O333,"0",P333))</f>
        <v>202111</v>
      </c>
      <c r="R333" s="299">
        <v>0</v>
      </c>
      <c r="S333" s="314">
        <v>0</v>
      </c>
      <c r="T333" s="314">
        <v>0</v>
      </c>
      <c r="U333" s="383"/>
      <c r="V333" s="294"/>
      <c r="W333" s="294"/>
      <c r="X333" s="294"/>
      <c r="Y33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339"/>
      <c r="AA333" s="293"/>
      <c r="AB333" s="293"/>
      <c r="AC333" s="293"/>
      <c r="AD333" s="293"/>
      <c r="AE333" s="293"/>
      <c r="AF333" s="293"/>
      <c r="AG333" s="293"/>
      <c r="AH333" s="293"/>
      <c r="AI333" s="293"/>
      <c r="AJ333" s="293"/>
      <c r="AK333" s="293"/>
      <c r="AL333" s="293"/>
      <c r="AM333" s="293"/>
      <c r="AN333" s="293"/>
      <c r="AO333" s="293"/>
      <c r="AP333" s="293"/>
      <c r="AQ333" s="293"/>
      <c r="AR333" s="294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</row>
    <row r="334" spans="1:100" s="233" customFormat="1" ht="38.25" customHeight="1" x14ac:dyDescent="0.2">
      <c r="A334" s="316" t="s">
        <v>1630</v>
      </c>
      <c r="B334" s="317"/>
      <c r="C334" s="308"/>
      <c r="D334" s="315" t="s">
        <v>661</v>
      </c>
      <c r="E334" s="317" t="s">
        <v>84</v>
      </c>
      <c r="F334" s="305" t="s">
        <v>285</v>
      </c>
      <c r="G334" s="387" t="s">
        <v>662</v>
      </c>
      <c r="H334" s="387" t="s">
        <v>660</v>
      </c>
      <c r="I334" s="363">
        <v>6000000</v>
      </c>
      <c r="J334" s="323">
        <f>-K1806/0.0833333333333333</f>
        <v>0</v>
      </c>
      <c r="K334" s="323"/>
      <c r="L334" s="306">
        <v>43761</v>
      </c>
      <c r="M334" s="306">
        <v>43809</v>
      </c>
      <c r="N334" s="306">
        <v>44539</v>
      </c>
      <c r="O334" s="324">
        <f>YEAR(N334)</f>
        <v>2021</v>
      </c>
      <c r="P334" s="312">
        <f>MONTH(N334)</f>
        <v>12</v>
      </c>
      <c r="Q334" s="325" t="str">
        <f>IF(P334&gt;9,CONCATENATE(O334,P334),CONCATENATE(O334,"0",P334))</f>
        <v>202112</v>
      </c>
      <c r="R334" s="299">
        <v>0</v>
      </c>
      <c r="S334" s="326">
        <v>0</v>
      </c>
      <c r="T334" s="326">
        <v>0</v>
      </c>
      <c r="U334" s="387"/>
      <c r="V334" s="293"/>
      <c r="W334" s="293"/>
      <c r="X334" s="293"/>
      <c r="Y33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339"/>
      <c r="AA334" s="294"/>
      <c r="AB334" s="294"/>
      <c r="AC334" s="294"/>
      <c r="AD334" s="294"/>
      <c r="AE334" s="294"/>
      <c r="AF334" s="294"/>
      <c r="AG334" s="294"/>
      <c r="AH334" s="294"/>
      <c r="AI334" s="294"/>
      <c r="AJ334" s="294"/>
      <c r="AK334" s="294"/>
      <c r="AL334" s="294"/>
      <c r="AM334" s="294"/>
      <c r="AN334" s="294"/>
      <c r="AO334" s="294"/>
      <c r="AP334" s="294"/>
      <c r="AQ334" s="294"/>
      <c r="AR334" s="294"/>
    </row>
    <row r="335" spans="1:100" s="8" customFormat="1" ht="38.25" customHeight="1" x14ac:dyDescent="0.2">
      <c r="A335" s="316" t="s">
        <v>1630</v>
      </c>
      <c r="B335" s="316"/>
      <c r="C335" s="308"/>
      <c r="D335" s="317" t="s">
        <v>1567</v>
      </c>
      <c r="E335" s="317" t="s">
        <v>76</v>
      </c>
      <c r="F335" s="300" t="s">
        <v>23</v>
      </c>
      <c r="G335" s="387" t="s">
        <v>1568</v>
      </c>
      <c r="H335" s="387" t="s">
        <v>1569</v>
      </c>
      <c r="I335" s="363">
        <v>47771.83</v>
      </c>
      <c r="J335" s="323">
        <f>-K2402/0.0833333333333333</f>
        <v>0</v>
      </c>
      <c r="K335" s="323"/>
      <c r="L335" s="306">
        <v>43810</v>
      </c>
      <c r="M335" s="306">
        <v>43822</v>
      </c>
      <c r="N335" s="306">
        <v>44554</v>
      </c>
      <c r="O335" s="324">
        <f>YEAR(N335)</f>
        <v>2021</v>
      </c>
      <c r="P335" s="312">
        <f>MONTH(N335)</f>
        <v>12</v>
      </c>
      <c r="Q335" s="325" t="str">
        <f>IF(P335&gt;9,CONCATENATE(O335,P335),CONCATENATE(O335,"0",P335))</f>
        <v>202112</v>
      </c>
      <c r="R335" s="299" t="s">
        <v>212</v>
      </c>
      <c r="S335" s="326">
        <v>0</v>
      </c>
      <c r="T335" s="326">
        <v>0</v>
      </c>
      <c r="U335" s="383"/>
      <c r="V335" s="294"/>
      <c r="W335" s="293"/>
      <c r="X335" s="339"/>
      <c r="Y33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293"/>
      <c r="AA335" s="293"/>
      <c r="AB335" s="293"/>
      <c r="AC335" s="293"/>
      <c r="AD335" s="293"/>
      <c r="AE335" s="293"/>
      <c r="AF335" s="293"/>
      <c r="AG335" s="293"/>
      <c r="AH335" s="293"/>
      <c r="AI335" s="293"/>
      <c r="AJ335" s="293"/>
      <c r="AK335" s="293"/>
      <c r="AL335" s="293"/>
      <c r="AM335" s="293"/>
      <c r="AN335" s="293"/>
      <c r="AO335" s="293"/>
      <c r="AP335" s="293"/>
      <c r="AQ335" s="293"/>
      <c r="AR335" s="294"/>
    </row>
    <row r="336" spans="1:100" s="8" customFormat="1" ht="38.25" customHeight="1" x14ac:dyDescent="0.2">
      <c r="A336" s="316" t="s">
        <v>1630</v>
      </c>
      <c r="B336" s="304" t="s">
        <v>237</v>
      </c>
      <c r="C336" s="302" t="s">
        <v>225</v>
      </c>
      <c r="D336" s="315" t="s">
        <v>628</v>
      </c>
      <c r="E336" s="304" t="s">
        <v>73</v>
      </c>
      <c r="F336" s="406" t="s">
        <v>893</v>
      </c>
      <c r="G336" s="393" t="s">
        <v>356</v>
      </c>
      <c r="H336" s="386" t="s">
        <v>358</v>
      </c>
      <c r="I336" s="365">
        <v>672626</v>
      </c>
      <c r="J336" s="332" t="s">
        <v>1232</v>
      </c>
      <c r="K336" s="332"/>
      <c r="L336" s="333">
        <v>44139</v>
      </c>
      <c r="M336" s="333">
        <v>44197</v>
      </c>
      <c r="N336" s="333">
        <v>44561</v>
      </c>
      <c r="O336" s="334">
        <f>YEAR(N336)</f>
        <v>2021</v>
      </c>
      <c r="P336" s="337">
        <f>MONTH(N336)</f>
        <v>12</v>
      </c>
      <c r="Q336" s="335" t="str">
        <f>IF(P336&gt;9,CONCATENATE(O336,P336),CONCATENATE(O336,"0",P336))</f>
        <v>202112</v>
      </c>
      <c r="R336" s="338" t="s">
        <v>1853</v>
      </c>
      <c r="S336" s="336">
        <v>0.05</v>
      </c>
      <c r="T336" s="336">
        <v>0</v>
      </c>
      <c r="U336" s="386"/>
      <c r="V336" s="320"/>
      <c r="W336" s="320"/>
      <c r="X336" s="320"/>
      <c r="Y33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20"/>
      <c r="AA336" s="320"/>
      <c r="AB336" s="320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294"/>
    </row>
    <row r="337" spans="1:100" s="8" customFormat="1" ht="38.25" customHeight="1" x14ac:dyDescent="0.2">
      <c r="A337" s="316" t="s">
        <v>1630</v>
      </c>
      <c r="B337" s="304" t="s">
        <v>237</v>
      </c>
      <c r="C337" s="302" t="s">
        <v>225</v>
      </c>
      <c r="D337" s="304" t="s">
        <v>626</v>
      </c>
      <c r="E337" s="304" t="s">
        <v>73</v>
      </c>
      <c r="F337" s="406" t="s">
        <v>893</v>
      </c>
      <c r="G337" s="386" t="s">
        <v>356</v>
      </c>
      <c r="H337" s="386" t="s">
        <v>357</v>
      </c>
      <c r="I337" s="365">
        <v>4587082.12</v>
      </c>
      <c r="J337" s="332">
        <f>-K1920/0.0833333333333333</f>
        <v>0</v>
      </c>
      <c r="K337" s="332"/>
      <c r="L337" s="333">
        <v>44139</v>
      </c>
      <c r="M337" s="333">
        <v>44197</v>
      </c>
      <c r="N337" s="333">
        <v>44561</v>
      </c>
      <c r="O337" s="334">
        <f>YEAR(N337)</f>
        <v>2021</v>
      </c>
      <c r="P337" s="337">
        <f>MONTH(N337)</f>
        <v>12</v>
      </c>
      <c r="Q337" s="335" t="str">
        <f>IF(P337&gt;9,CONCATENATE(O337,P337),CONCATENATE(O337,"0",P337))</f>
        <v>202112</v>
      </c>
      <c r="R337" s="338" t="s">
        <v>558</v>
      </c>
      <c r="S337" s="336">
        <v>0.05</v>
      </c>
      <c r="T337" s="336">
        <v>0</v>
      </c>
      <c r="U337" s="386"/>
      <c r="V337" s="320"/>
      <c r="W337" s="320"/>
      <c r="X337" s="320"/>
      <c r="Y33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320"/>
      <c r="AA337" s="320"/>
      <c r="AB337" s="320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294"/>
    </row>
    <row r="338" spans="1:100" s="8" customFormat="1" ht="38.25" customHeight="1" x14ac:dyDescent="0.2">
      <c r="A338" s="316" t="s">
        <v>1630</v>
      </c>
      <c r="B338" s="304" t="s">
        <v>237</v>
      </c>
      <c r="C338" s="302" t="s">
        <v>225</v>
      </c>
      <c r="D338" s="304" t="s">
        <v>627</v>
      </c>
      <c r="E338" s="304" t="s">
        <v>73</v>
      </c>
      <c r="F338" s="406" t="s">
        <v>893</v>
      </c>
      <c r="G338" s="386" t="s">
        <v>356</v>
      </c>
      <c r="H338" s="386" t="s">
        <v>36</v>
      </c>
      <c r="I338" s="365">
        <v>2952752.6</v>
      </c>
      <c r="J338" s="332">
        <f>-K1921/0.0833333333333333</f>
        <v>0</v>
      </c>
      <c r="K338" s="332"/>
      <c r="L338" s="333">
        <v>44139</v>
      </c>
      <c r="M338" s="333">
        <v>44197</v>
      </c>
      <c r="N338" s="333">
        <v>44561</v>
      </c>
      <c r="O338" s="334">
        <f>YEAR(N338)</f>
        <v>2021</v>
      </c>
      <c r="P338" s="337">
        <f>MONTH(N338)</f>
        <v>12</v>
      </c>
      <c r="Q338" s="335" t="str">
        <f>IF(P338&gt;9,CONCATENATE(O338,P338),CONCATENATE(O338,"0",P338))</f>
        <v>202112</v>
      </c>
      <c r="R338" s="338" t="s">
        <v>558</v>
      </c>
      <c r="S338" s="336">
        <v>0.05</v>
      </c>
      <c r="T338" s="336">
        <v>0</v>
      </c>
      <c r="U338" s="386"/>
      <c r="V338" s="320"/>
      <c r="W338" s="320"/>
      <c r="X338" s="320"/>
      <c r="Y33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320"/>
      <c r="AA338" s="320"/>
      <c r="AB338" s="320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294"/>
    </row>
    <row r="339" spans="1:100" s="8" customFormat="1" ht="38.25" customHeight="1" x14ac:dyDescent="0.2">
      <c r="A339" s="316" t="s">
        <v>1630</v>
      </c>
      <c r="B339" s="304" t="s">
        <v>237</v>
      </c>
      <c r="C339" s="302" t="s">
        <v>225</v>
      </c>
      <c r="D339" s="304" t="s">
        <v>625</v>
      </c>
      <c r="E339" s="304" t="s">
        <v>73</v>
      </c>
      <c r="F339" s="406" t="s">
        <v>893</v>
      </c>
      <c r="G339" s="386" t="s">
        <v>356</v>
      </c>
      <c r="H339" s="393" t="s">
        <v>629</v>
      </c>
      <c r="I339" s="365">
        <v>671096.16</v>
      </c>
      <c r="J339" s="332">
        <f>-K1923/0.0833333333333333</f>
        <v>0</v>
      </c>
      <c r="K339" s="332"/>
      <c r="L339" s="333">
        <v>44139</v>
      </c>
      <c r="M339" s="333">
        <v>44197</v>
      </c>
      <c r="N339" s="333">
        <v>44561</v>
      </c>
      <c r="O339" s="334">
        <f>YEAR(N339)</f>
        <v>2021</v>
      </c>
      <c r="P339" s="337">
        <f>MONTH(N339)</f>
        <v>12</v>
      </c>
      <c r="Q339" s="335" t="str">
        <f>IF(P339&gt;9,CONCATENATE(O339,P339),CONCATENATE(O339,"0",P339))</f>
        <v>202112</v>
      </c>
      <c r="R339" s="338" t="s">
        <v>558</v>
      </c>
      <c r="S339" s="336">
        <v>0.05</v>
      </c>
      <c r="T339" s="336">
        <v>0</v>
      </c>
      <c r="U339" s="386"/>
      <c r="V339" s="320"/>
      <c r="W339" s="320"/>
      <c r="X339" s="320"/>
      <c r="Y339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320"/>
      <c r="AA339" s="320"/>
      <c r="AB339" s="320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294"/>
    </row>
    <row r="340" spans="1:100" s="8" customFormat="1" ht="38.25" customHeight="1" x14ac:dyDescent="0.2">
      <c r="A340" s="307" t="s">
        <v>1630</v>
      </c>
      <c r="B340" s="302" t="s">
        <v>220</v>
      </c>
      <c r="C340" s="328" t="s">
        <v>225</v>
      </c>
      <c r="D340" s="315" t="s">
        <v>1018</v>
      </c>
      <c r="E340" s="302" t="s">
        <v>74</v>
      </c>
      <c r="F340" s="262" t="s">
        <v>423</v>
      </c>
      <c r="G340" s="385" t="s">
        <v>1323</v>
      </c>
      <c r="H340" s="385" t="s">
        <v>424</v>
      </c>
      <c r="I340" s="362">
        <v>3950000</v>
      </c>
      <c r="J340" s="264">
        <f>-K2529/0.0833333333333333</f>
        <v>0</v>
      </c>
      <c r="K340" s="264"/>
      <c r="L340" s="265">
        <v>44188</v>
      </c>
      <c r="M340" s="265">
        <v>44197</v>
      </c>
      <c r="N340" s="265">
        <v>44561</v>
      </c>
      <c r="O340" s="284">
        <f>YEAR(N340)</f>
        <v>2021</v>
      </c>
      <c r="P340" s="283">
        <f>MONTH(N340)</f>
        <v>12</v>
      </c>
      <c r="Q340" s="280" t="str">
        <f>IF(P340&gt;9,CONCATENATE(O340,P340),CONCATENATE(O340,"0",P340))</f>
        <v>202112</v>
      </c>
      <c r="R340" s="299" t="s">
        <v>109</v>
      </c>
      <c r="S340" s="267">
        <v>0</v>
      </c>
      <c r="T340" s="267">
        <v>0</v>
      </c>
      <c r="U340" s="385"/>
      <c r="V340" s="303"/>
      <c r="W340" s="301"/>
      <c r="X340" s="303"/>
      <c r="Y34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0" s="293"/>
      <c r="AA340" s="294"/>
      <c r="AB340" s="294"/>
      <c r="AC340" s="294"/>
      <c r="AD340" s="294"/>
      <c r="AE340" s="294"/>
      <c r="AF340" s="294"/>
      <c r="AG340" s="294"/>
      <c r="AH340" s="294"/>
      <c r="AI340" s="294"/>
      <c r="AJ340" s="294"/>
      <c r="AK340" s="294"/>
      <c r="AL340" s="294"/>
      <c r="AM340" s="294"/>
      <c r="AN340" s="294"/>
      <c r="AO340" s="294"/>
      <c r="AP340" s="294"/>
      <c r="AQ340" s="294"/>
      <c r="AR340" s="294"/>
    </row>
    <row r="341" spans="1:100" s="8" customFormat="1" ht="38.25" customHeight="1" x14ac:dyDescent="0.2">
      <c r="A341" s="316" t="s">
        <v>1630</v>
      </c>
      <c r="B341" s="316"/>
      <c r="C341" s="308"/>
      <c r="D341" s="315" t="s">
        <v>829</v>
      </c>
      <c r="E341" s="302" t="s">
        <v>79</v>
      </c>
      <c r="F341" s="300" t="s">
        <v>19</v>
      </c>
      <c r="G341" s="383" t="s">
        <v>830</v>
      </c>
      <c r="H341" s="383" t="s">
        <v>831</v>
      </c>
      <c r="I341" s="359">
        <v>100000</v>
      </c>
      <c r="J341" s="309">
        <f>-K2058/0.0833333333333333</f>
        <v>0</v>
      </c>
      <c r="K341" s="309"/>
      <c r="L341" s="310">
        <v>43131</v>
      </c>
      <c r="M341" s="310">
        <v>43101</v>
      </c>
      <c r="N341" s="311">
        <v>44561</v>
      </c>
      <c r="O341" s="312">
        <f>YEAR(N341)</f>
        <v>2021</v>
      </c>
      <c r="P341" s="312">
        <f>MONTH(N341)</f>
        <v>12</v>
      </c>
      <c r="Q341" s="313" t="str">
        <f>IF(P341&gt;9,CONCATENATE(O341,P341),CONCATENATE(O341,"0",P341))</f>
        <v>202112</v>
      </c>
      <c r="R341" s="299">
        <v>0</v>
      </c>
      <c r="S341" s="314">
        <v>0</v>
      </c>
      <c r="T341" s="314">
        <v>0</v>
      </c>
      <c r="U341" s="387"/>
      <c r="V341" s="294"/>
      <c r="W341" s="293"/>
      <c r="X341" s="294"/>
      <c r="Y34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39"/>
      <c r="AA341" s="294"/>
      <c r="AB341" s="294"/>
      <c r="AC341" s="294"/>
      <c r="AD341" s="294"/>
      <c r="AE341" s="294"/>
      <c r="AF341" s="294"/>
      <c r="AG341" s="294"/>
      <c r="AH341" s="294"/>
      <c r="AI341" s="294"/>
      <c r="AJ341" s="294"/>
      <c r="AK341" s="294"/>
      <c r="AL341" s="294"/>
      <c r="AM341" s="294"/>
      <c r="AN341" s="294"/>
      <c r="AO341" s="294"/>
      <c r="AP341" s="294"/>
      <c r="AQ341" s="294"/>
      <c r="AR341" s="294"/>
    </row>
    <row r="342" spans="1:100" s="8" customFormat="1" ht="38.25" customHeight="1" x14ac:dyDescent="0.2">
      <c r="A342" s="307" t="s">
        <v>1630</v>
      </c>
      <c r="B342" s="307"/>
      <c r="C342" s="328"/>
      <c r="D342" s="315" t="s">
        <v>910</v>
      </c>
      <c r="E342" s="316" t="s">
        <v>72</v>
      </c>
      <c r="F342" s="268" t="s">
        <v>872</v>
      </c>
      <c r="G342" s="384" t="s">
        <v>873</v>
      </c>
      <c r="H342" s="386" t="s">
        <v>805</v>
      </c>
      <c r="I342" s="361">
        <v>322990</v>
      </c>
      <c r="J342" s="269">
        <f>-K2028/0.0833333333333333</f>
        <v>0</v>
      </c>
      <c r="K342" s="269"/>
      <c r="L342" s="270">
        <v>44370</v>
      </c>
      <c r="M342" s="270">
        <v>44352</v>
      </c>
      <c r="N342" s="271">
        <v>44561</v>
      </c>
      <c r="O342" s="283">
        <f>YEAR(N342)</f>
        <v>2021</v>
      </c>
      <c r="P342" s="283">
        <f>MONTH(N342)</f>
        <v>12</v>
      </c>
      <c r="Q342" s="277" t="str">
        <f>IF(P342&gt;9,CONCATENATE(O342,P342),CONCATENATE(O342,"0",P342))</f>
        <v>202112</v>
      </c>
      <c r="R342" s="266">
        <v>0</v>
      </c>
      <c r="S342" s="272">
        <v>0</v>
      </c>
      <c r="T342" s="272">
        <v>0</v>
      </c>
      <c r="U342" s="385"/>
      <c r="V342" s="301"/>
      <c r="W342" s="301"/>
      <c r="X342" s="301"/>
      <c r="Y342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01"/>
      <c r="AA342" s="301"/>
      <c r="AB342" s="301"/>
      <c r="AC342" s="301"/>
      <c r="AD342" s="301"/>
      <c r="AE342" s="301"/>
      <c r="AF342" s="301"/>
      <c r="AG342" s="301"/>
      <c r="AH342" s="301"/>
      <c r="AI342" s="301"/>
      <c r="AJ342" s="301"/>
      <c r="AK342" s="301"/>
      <c r="AL342" s="301"/>
      <c r="AM342" s="301"/>
      <c r="AN342" s="301"/>
      <c r="AO342" s="301"/>
      <c r="AP342" s="301"/>
      <c r="AQ342" s="301"/>
      <c r="AR342" s="303"/>
    </row>
    <row r="343" spans="1:100" s="8" customFormat="1" ht="38.25" customHeight="1" x14ac:dyDescent="0.2">
      <c r="A343" s="316" t="s">
        <v>1630</v>
      </c>
      <c r="B343" s="316"/>
      <c r="C343" s="308"/>
      <c r="D343" s="315" t="s">
        <v>1471</v>
      </c>
      <c r="E343" s="316" t="s">
        <v>87</v>
      </c>
      <c r="F343" s="300" t="s">
        <v>19</v>
      </c>
      <c r="G343" s="383" t="s">
        <v>1472</v>
      </c>
      <c r="H343" s="383" t="s">
        <v>1473</v>
      </c>
      <c r="I343" s="359">
        <v>1010368.77</v>
      </c>
      <c r="J343" s="309">
        <f>-K2300/0.0833333333333333</f>
        <v>0</v>
      </c>
      <c r="K343" s="309"/>
      <c r="L343" s="310">
        <v>44139</v>
      </c>
      <c r="M343" s="310">
        <v>44197</v>
      </c>
      <c r="N343" s="311">
        <v>44561</v>
      </c>
      <c r="O343" s="321">
        <f>YEAR(N343)</f>
        <v>2021</v>
      </c>
      <c r="P343" s="416">
        <f>MONTH(N343)</f>
        <v>12</v>
      </c>
      <c r="Q343" s="417" t="str">
        <f>IF(P343&gt;9,CONCATENATE(O343,P343),CONCATENATE(O343,"0",P343))</f>
        <v>202112</v>
      </c>
      <c r="R343" s="299" t="s">
        <v>558</v>
      </c>
      <c r="S343" s="314">
        <v>0.05</v>
      </c>
      <c r="T343" s="314">
        <v>0</v>
      </c>
      <c r="U343" s="393"/>
      <c r="V343" s="294"/>
      <c r="W343" s="293"/>
      <c r="X343" s="294"/>
      <c r="Y3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339"/>
      <c r="AA343" s="339"/>
      <c r="AB343" s="294"/>
      <c r="AC343" s="294"/>
      <c r="AD343" s="294"/>
      <c r="AE343" s="294"/>
      <c r="AF343" s="294"/>
      <c r="AG343" s="294"/>
      <c r="AH343" s="294"/>
      <c r="AI343" s="294"/>
      <c r="AJ343" s="294"/>
      <c r="AK343" s="294"/>
      <c r="AL343" s="294"/>
      <c r="AM343" s="294"/>
      <c r="AN343" s="294"/>
      <c r="AO343" s="294"/>
      <c r="AP343" s="294"/>
      <c r="AQ343" s="294"/>
      <c r="AR343" s="293"/>
    </row>
    <row r="344" spans="1:100" s="8" customFormat="1" ht="38.25" customHeight="1" x14ac:dyDescent="0.2">
      <c r="A344" s="316" t="s">
        <v>1630</v>
      </c>
      <c r="B344" s="316"/>
      <c r="C344" s="308"/>
      <c r="D344" s="315" t="s">
        <v>1816</v>
      </c>
      <c r="E344" s="316" t="s">
        <v>648</v>
      </c>
      <c r="F344" s="300" t="s">
        <v>19</v>
      </c>
      <c r="G344" s="383" t="s">
        <v>619</v>
      </c>
      <c r="H344" s="383" t="s">
        <v>618</v>
      </c>
      <c r="I344" s="359">
        <v>1</v>
      </c>
      <c r="J344" s="309">
        <f>-K2508/0.0833333333333333</f>
        <v>0</v>
      </c>
      <c r="K344" s="309"/>
      <c r="L344" s="306">
        <v>44167</v>
      </c>
      <c r="M344" s="310">
        <v>43831</v>
      </c>
      <c r="N344" s="310">
        <v>44561</v>
      </c>
      <c r="O344" s="312">
        <f>YEAR(N344)</f>
        <v>2021</v>
      </c>
      <c r="P344" s="312">
        <f>MONTH(N344)</f>
        <v>12</v>
      </c>
      <c r="Q344" s="313" t="str">
        <f>IF(P344&gt;9,CONCATENATE(O344,P344),CONCATENATE(O344,"0",P344))</f>
        <v>202112</v>
      </c>
      <c r="R344" s="299">
        <v>0</v>
      </c>
      <c r="S344" s="314">
        <v>0</v>
      </c>
      <c r="T344" s="314">
        <v>0</v>
      </c>
      <c r="U344" s="393"/>
      <c r="V344" s="294"/>
      <c r="W344" s="293"/>
      <c r="X344" s="339"/>
      <c r="Y34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39"/>
      <c r="AA344" s="294"/>
      <c r="AB344" s="294"/>
      <c r="AC344" s="294"/>
      <c r="AD344" s="294"/>
      <c r="AE344" s="294"/>
      <c r="AF344" s="294"/>
      <c r="AG344" s="294"/>
      <c r="AH344" s="294"/>
      <c r="AI344" s="294"/>
      <c r="AJ344" s="294"/>
      <c r="AK344" s="294"/>
      <c r="AL344" s="294"/>
      <c r="AM344" s="294"/>
      <c r="AN344" s="294"/>
      <c r="AO344" s="294"/>
      <c r="AP344" s="294"/>
      <c r="AQ344" s="294"/>
      <c r="AR344" s="293"/>
    </row>
    <row r="345" spans="1:100" s="8" customFormat="1" ht="38.25" customHeight="1" x14ac:dyDescent="0.2">
      <c r="A345" s="316" t="s">
        <v>1630</v>
      </c>
      <c r="B345" s="316"/>
      <c r="C345" s="308"/>
      <c r="D345" s="315" t="s">
        <v>1523</v>
      </c>
      <c r="E345" s="317" t="s">
        <v>972</v>
      </c>
      <c r="F345" s="300" t="s">
        <v>1524</v>
      </c>
      <c r="G345" s="383" t="s">
        <v>1525</v>
      </c>
      <c r="H345" s="383" t="s">
        <v>682</v>
      </c>
      <c r="I345" s="363">
        <v>137100</v>
      </c>
      <c r="J345" s="323">
        <f>-K2396/0.0833333333333333</f>
        <v>0</v>
      </c>
      <c r="K345" s="323"/>
      <c r="L345" s="310">
        <v>44132</v>
      </c>
      <c r="M345" s="310">
        <v>44198</v>
      </c>
      <c r="N345" s="311">
        <v>44562</v>
      </c>
      <c r="O345" s="312">
        <f>YEAR(N345)</f>
        <v>2022</v>
      </c>
      <c r="P345" s="312">
        <f>MONTH(N345)</f>
        <v>1</v>
      </c>
      <c r="Q345" s="313" t="str">
        <f>IF(P345&gt;9,CONCATENATE(O345,P345),CONCATENATE(O345,"0",P345))</f>
        <v>202201</v>
      </c>
      <c r="R345" s="299">
        <v>0</v>
      </c>
      <c r="S345" s="326">
        <v>0</v>
      </c>
      <c r="T345" s="326">
        <v>0</v>
      </c>
      <c r="U345" s="393"/>
      <c r="V345" s="294"/>
      <c r="W345" s="293"/>
      <c r="X345" s="294"/>
      <c r="Y34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339"/>
      <c r="AA345" s="294"/>
      <c r="AB345" s="294"/>
      <c r="AC345" s="294"/>
      <c r="AD345" s="294"/>
      <c r="AE345" s="294"/>
      <c r="AF345" s="294"/>
      <c r="AG345" s="294"/>
      <c r="AH345" s="294"/>
      <c r="AI345" s="294"/>
      <c r="AJ345" s="294"/>
      <c r="AK345" s="294"/>
      <c r="AL345" s="294"/>
      <c r="AM345" s="294"/>
      <c r="AN345" s="294"/>
      <c r="AO345" s="294"/>
      <c r="AP345" s="294"/>
      <c r="AQ345" s="294"/>
      <c r="AR345" s="293"/>
    </row>
    <row r="346" spans="1:100" s="8" customFormat="1" ht="38.25" customHeight="1" x14ac:dyDescent="0.2">
      <c r="A346" s="307" t="s">
        <v>1630</v>
      </c>
      <c r="B346" s="317"/>
      <c r="C346" s="308"/>
      <c r="D346" s="315" t="s">
        <v>1203</v>
      </c>
      <c r="E346" s="317" t="s">
        <v>87</v>
      </c>
      <c r="F346" s="305" t="s">
        <v>19</v>
      </c>
      <c r="G346" s="387" t="s">
        <v>1204</v>
      </c>
      <c r="H346" s="387" t="s">
        <v>1205</v>
      </c>
      <c r="I346" s="363">
        <v>450000</v>
      </c>
      <c r="J346" s="323">
        <f>-K2285/0.0833333333333333</f>
        <v>0</v>
      </c>
      <c r="K346" s="323"/>
      <c r="L346" s="306">
        <v>43593</v>
      </c>
      <c r="M346" s="306">
        <v>43466</v>
      </c>
      <c r="N346" s="306">
        <v>44562</v>
      </c>
      <c r="O346" s="324">
        <f>YEAR(N346)</f>
        <v>2022</v>
      </c>
      <c r="P346" s="312">
        <f>MONTH(N346)</f>
        <v>1</v>
      </c>
      <c r="Q346" s="325" t="str">
        <f>IF(P346&gt;9,CONCATENATE(O346,P346),CONCATENATE(O346,"0",P346))</f>
        <v>202201</v>
      </c>
      <c r="R346" s="299">
        <v>0</v>
      </c>
      <c r="S346" s="326">
        <v>0</v>
      </c>
      <c r="T346" s="326">
        <v>0</v>
      </c>
      <c r="U346" s="387"/>
      <c r="V346" s="293"/>
      <c r="W346" s="293"/>
      <c r="X346" s="293"/>
      <c r="Y34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339"/>
      <c r="AA346" s="294"/>
      <c r="AB346" s="294"/>
      <c r="AC346" s="294"/>
      <c r="AD346" s="294"/>
      <c r="AE346" s="294"/>
      <c r="AF346" s="294"/>
      <c r="AG346" s="294"/>
      <c r="AH346" s="294"/>
      <c r="AI346" s="294"/>
      <c r="AJ346" s="294"/>
      <c r="AK346" s="294"/>
      <c r="AL346" s="294"/>
      <c r="AM346" s="294"/>
      <c r="AN346" s="294"/>
      <c r="AO346" s="294"/>
      <c r="AP346" s="294"/>
      <c r="AQ346" s="294"/>
      <c r="AR346" s="294"/>
    </row>
    <row r="347" spans="1:100" s="8" customFormat="1" ht="38.25" customHeight="1" x14ac:dyDescent="0.2">
      <c r="A347" s="316" t="s">
        <v>1630</v>
      </c>
      <c r="B347" s="316"/>
      <c r="C347" s="308"/>
      <c r="D347" s="315" t="s">
        <v>1804</v>
      </c>
      <c r="E347" s="307" t="s">
        <v>74</v>
      </c>
      <c r="F347" s="262" t="s">
        <v>1805</v>
      </c>
      <c r="G347" s="383" t="s">
        <v>1806</v>
      </c>
      <c r="H347" s="383" t="s">
        <v>1807</v>
      </c>
      <c r="I347" s="359">
        <v>50000</v>
      </c>
      <c r="J347" s="309">
        <f>-K2508/0.0833333333333333</f>
        <v>0</v>
      </c>
      <c r="K347" s="309"/>
      <c r="L347" s="310">
        <v>44188</v>
      </c>
      <c r="M347" s="310">
        <v>44207</v>
      </c>
      <c r="N347" s="311">
        <v>44571</v>
      </c>
      <c r="O347" s="312">
        <f>YEAR(N347)</f>
        <v>2022</v>
      </c>
      <c r="P347" s="312">
        <f>MONTH(N347)</f>
        <v>1</v>
      </c>
      <c r="Q347" s="313" t="str">
        <f>IF(P347&gt;9,CONCATENATE(O347,P347),CONCATENATE(O347,"0",P347))</f>
        <v>202201</v>
      </c>
      <c r="R347" s="266" t="s">
        <v>212</v>
      </c>
      <c r="S347" s="314">
        <v>0</v>
      </c>
      <c r="T347" s="314">
        <v>0</v>
      </c>
      <c r="U347" s="393"/>
      <c r="V347" s="293"/>
      <c r="W347" s="293"/>
      <c r="X347" s="293"/>
      <c r="Y34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339"/>
      <c r="AA347" s="294"/>
      <c r="AB347" s="294"/>
      <c r="AC347" s="294"/>
      <c r="AD347" s="294"/>
      <c r="AE347" s="294"/>
      <c r="AF347" s="294"/>
      <c r="AG347" s="294"/>
      <c r="AH347" s="294"/>
      <c r="AI347" s="294"/>
      <c r="AJ347" s="294"/>
      <c r="AK347" s="294"/>
      <c r="AL347" s="294"/>
      <c r="AM347" s="294"/>
      <c r="AN347" s="294"/>
      <c r="AO347" s="294"/>
      <c r="AP347" s="294"/>
      <c r="AQ347" s="294"/>
      <c r="AR347" s="294"/>
    </row>
    <row r="348" spans="1:100" s="8" customFormat="1" ht="38.25" customHeight="1" x14ac:dyDescent="0.2">
      <c r="A348" s="307" t="s">
        <v>1630</v>
      </c>
      <c r="B348" s="307"/>
      <c r="C348" s="328"/>
      <c r="D348" s="304" t="s">
        <v>2000</v>
      </c>
      <c r="E348" s="307" t="s">
        <v>72</v>
      </c>
      <c r="F348" s="268" t="s">
        <v>2001</v>
      </c>
      <c r="G348" s="384" t="s">
        <v>2002</v>
      </c>
      <c r="H348" s="384" t="s">
        <v>2003</v>
      </c>
      <c r="I348" s="361">
        <v>5300000</v>
      </c>
      <c r="J348" s="269">
        <f>-K2508/0.0833333333333333</f>
        <v>0</v>
      </c>
      <c r="K348" s="269"/>
      <c r="L348" s="270">
        <v>44279</v>
      </c>
      <c r="M348" s="270">
        <v>44205</v>
      </c>
      <c r="N348" s="270">
        <v>44592</v>
      </c>
      <c r="O348" s="285">
        <f>YEAR(N348)</f>
        <v>2022</v>
      </c>
      <c r="P348" s="283">
        <f>MONTH(N348)</f>
        <v>1</v>
      </c>
      <c r="Q348" s="281" t="str">
        <f>IF(P348&gt;9,CONCATENATE(O348,P348),CONCATENATE(O348,"0",P348))</f>
        <v>202201</v>
      </c>
      <c r="R348" s="266">
        <v>0</v>
      </c>
      <c r="S348" s="272">
        <v>0.1</v>
      </c>
      <c r="T348" s="272">
        <v>0.06</v>
      </c>
      <c r="U348" s="386"/>
      <c r="V348" s="303"/>
      <c r="W348" s="301"/>
      <c r="X348" s="303"/>
      <c r="Y348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320"/>
      <c r="AA348" s="303"/>
      <c r="AB348" s="303"/>
      <c r="AC348" s="303"/>
      <c r="AD348" s="303"/>
      <c r="AE348" s="303"/>
      <c r="AF348" s="303"/>
      <c r="AG348" s="303"/>
      <c r="AH348" s="303"/>
      <c r="AI348" s="303"/>
      <c r="AJ348" s="303"/>
      <c r="AK348" s="303"/>
      <c r="AL348" s="303"/>
      <c r="AM348" s="303"/>
      <c r="AN348" s="303"/>
      <c r="AO348" s="303"/>
      <c r="AP348" s="303"/>
      <c r="AQ348" s="303"/>
      <c r="AR348" s="301"/>
    </row>
    <row r="349" spans="1:100" s="8" customFormat="1" ht="38.25" customHeight="1" x14ac:dyDescent="0.2">
      <c r="A349" s="307" t="s">
        <v>1630</v>
      </c>
      <c r="B349" s="307"/>
      <c r="C349" s="328"/>
      <c r="D349" s="304" t="s">
        <v>1474</v>
      </c>
      <c r="E349" s="316" t="s">
        <v>76</v>
      </c>
      <c r="F349" s="268" t="s">
        <v>1074</v>
      </c>
      <c r="G349" s="384" t="s">
        <v>1475</v>
      </c>
      <c r="H349" s="384" t="s">
        <v>1075</v>
      </c>
      <c r="I349" s="361">
        <v>1500000</v>
      </c>
      <c r="J349" s="269">
        <f>-K2427/0.0833333333333333</f>
        <v>0</v>
      </c>
      <c r="K349" s="269"/>
      <c r="L349" s="270">
        <v>43497</v>
      </c>
      <c r="M349" s="270">
        <v>43497</v>
      </c>
      <c r="N349" s="271">
        <v>44592</v>
      </c>
      <c r="O349" s="285">
        <f>YEAR(N349)</f>
        <v>2022</v>
      </c>
      <c r="P349" s="413">
        <f>MONTH(N349)</f>
        <v>1</v>
      </c>
      <c r="Q349" s="414" t="str">
        <f>IF(P349&gt;9,CONCATENATE(O349,P349),CONCATENATE(O349,"0",P349))</f>
        <v>202201</v>
      </c>
      <c r="R349" s="266" t="s">
        <v>212</v>
      </c>
      <c r="S349" s="272">
        <v>0.12</v>
      </c>
      <c r="T349" s="272">
        <v>0</v>
      </c>
      <c r="U349" s="384"/>
      <c r="V349" s="301"/>
      <c r="W349" s="301"/>
      <c r="X349" s="301"/>
      <c r="Y349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20"/>
      <c r="AA349" s="301"/>
      <c r="AB349" s="301"/>
      <c r="AC349" s="301"/>
      <c r="AD349" s="301"/>
      <c r="AE349" s="301"/>
      <c r="AF349" s="301"/>
      <c r="AG349" s="301"/>
      <c r="AH349" s="301"/>
      <c r="AI349" s="301"/>
      <c r="AJ349" s="301"/>
      <c r="AK349" s="301"/>
      <c r="AL349" s="301"/>
      <c r="AM349" s="301"/>
      <c r="AN349" s="301"/>
      <c r="AO349" s="301"/>
      <c r="AP349" s="301"/>
      <c r="AQ349" s="301"/>
      <c r="AR349" s="301"/>
    </row>
    <row r="350" spans="1:100" s="8" customFormat="1" ht="38.25" customHeight="1" x14ac:dyDescent="0.2">
      <c r="A350" s="307" t="s">
        <v>1630</v>
      </c>
      <c r="B350" s="316"/>
      <c r="C350" s="308"/>
      <c r="D350" s="316" t="s">
        <v>1165</v>
      </c>
      <c r="E350" s="316" t="s">
        <v>87</v>
      </c>
      <c r="F350" s="300" t="s">
        <v>23</v>
      </c>
      <c r="G350" s="383" t="s">
        <v>1166</v>
      </c>
      <c r="H350" s="383" t="s">
        <v>313</v>
      </c>
      <c r="I350" s="359">
        <v>103335</v>
      </c>
      <c r="J350" s="309">
        <f>-K2253/0.0833333333333333</f>
        <v>0</v>
      </c>
      <c r="K350" s="309"/>
      <c r="L350" s="310">
        <v>43572</v>
      </c>
      <c r="M350" s="310">
        <v>43525</v>
      </c>
      <c r="N350" s="311">
        <v>44620</v>
      </c>
      <c r="O350" s="312">
        <f>YEAR(N350)</f>
        <v>2022</v>
      </c>
      <c r="P350" s="312">
        <f>MONTH(N350)</f>
        <v>2</v>
      </c>
      <c r="Q350" s="313" t="str">
        <f>IF(P350&gt;9,CONCATENATE(O350,P350),CONCATENATE(O350,"0",P350))</f>
        <v>202202</v>
      </c>
      <c r="R350" s="299">
        <v>0</v>
      </c>
      <c r="S350" s="314">
        <v>0</v>
      </c>
      <c r="T350" s="314">
        <v>0</v>
      </c>
      <c r="U350" s="383"/>
      <c r="V350" s="294"/>
      <c r="W350" s="293"/>
      <c r="X350" s="294"/>
      <c r="Y35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339"/>
      <c r="AA350" s="293"/>
      <c r="AB350" s="293"/>
      <c r="AC350" s="293"/>
      <c r="AD350" s="293"/>
      <c r="AE350" s="293"/>
      <c r="AF350" s="293"/>
      <c r="AG350" s="293"/>
      <c r="AH350" s="293"/>
      <c r="AI350" s="293"/>
      <c r="AJ350" s="293"/>
      <c r="AK350" s="293"/>
      <c r="AL350" s="293"/>
      <c r="AM350" s="293"/>
      <c r="AN350" s="293"/>
      <c r="AO350" s="293"/>
      <c r="AP350" s="293"/>
      <c r="AQ350" s="293"/>
      <c r="AR350" s="294"/>
    </row>
    <row r="351" spans="1:100" s="7" customFormat="1" ht="38.25" customHeight="1" x14ac:dyDescent="0.2">
      <c r="A351" s="307" t="s">
        <v>1630</v>
      </c>
      <c r="B351" s="316"/>
      <c r="C351" s="308"/>
      <c r="D351" s="315" t="s">
        <v>1115</v>
      </c>
      <c r="E351" s="302" t="s">
        <v>72</v>
      </c>
      <c r="F351" s="305" t="s">
        <v>1116</v>
      </c>
      <c r="G351" s="387" t="s">
        <v>1117</v>
      </c>
      <c r="H351" s="387" t="s">
        <v>805</v>
      </c>
      <c r="I351" s="363">
        <v>174400</v>
      </c>
      <c r="J351" s="323">
        <f>-K2211/0.0833333333333333</f>
        <v>0</v>
      </c>
      <c r="K351" s="323"/>
      <c r="L351" s="306">
        <v>43943</v>
      </c>
      <c r="M351" s="306">
        <v>43537</v>
      </c>
      <c r="N351" s="306">
        <v>44632</v>
      </c>
      <c r="O351" s="324">
        <f>YEAR(N351)</f>
        <v>2022</v>
      </c>
      <c r="P351" s="312">
        <f>MONTH(N351)</f>
        <v>3</v>
      </c>
      <c r="Q351" s="325" t="str">
        <f>IF(P351&gt;9,CONCATENATE(O351,P351),CONCATENATE(O351,"0",P351))</f>
        <v>202203</v>
      </c>
      <c r="R351" s="299">
        <v>0</v>
      </c>
      <c r="S351" s="326">
        <v>0</v>
      </c>
      <c r="T351" s="326">
        <v>0</v>
      </c>
      <c r="U351" s="383"/>
      <c r="V351" s="294"/>
      <c r="W351" s="293"/>
      <c r="X351" s="294"/>
      <c r="Y35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339"/>
      <c r="AA351" s="294"/>
      <c r="AB351" s="294"/>
      <c r="AC351" s="294"/>
      <c r="AD351" s="294"/>
      <c r="AE351" s="294"/>
      <c r="AF351" s="294"/>
      <c r="AG351" s="294"/>
      <c r="AH351" s="294"/>
      <c r="AI351" s="294"/>
      <c r="AJ351" s="294"/>
      <c r="AK351" s="294"/>
      <c r="AL351" s="294"/>
      <c r="AM351" s="294"/>
      <c r="AN351" s="294"/>
      <c r="AO351" s="294"/>
      <c r="AP351" s="294"/>
      <c r="AQ351" s="294"/>
      <c r="AR351" s="294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</row>
    <row r="352" spans="1:100" s="8" customFormat="1" ht="38.25" customHeight="1" x14ac:dyDescent="0.2">
      <c r="A352" s="317" t="s">
        <v>1630</v>
      </c>
      <c r="B352" s="317"/>
      <c r="C352" s="308"/>
      <c r="D352" s="317" t="s">
        <v>1127</v>
      </c>
      <c r="E352" s="316" t="s">
        <v>86</v>
      </c>
      <c r="F352" s="305" t="s">
        <v>23</v>
      </c>
      <c r="G352" s="387" t="s">
        <v>1128</v>
      </c>
      <c r="H352" s="387" t="s">
        <v>1129</v>
      </c>
      <c r="I352" s="363">
        <v>300000</v>
      </c>
      <c r="J352" s="323">
        <f>-K2262/0.0833333333333333</f>
        <v>0</v>
      </c>
      <c r="K352" s="323"/>
      <c r="L352" s="306">
        <v>44286</v>
      </c>
      <c r="M352" s="306">
        <v>44270</v>
      </c>
      <c r="N352" s="306">
        <v>44634</v>
      </c>
      <c r="O352" s="324">
        <f>YEAR(N352)</f>
        <v>2022</v>
      </c>
      <c r="P352" s="312">
        <f>MONTH(N352)</f>
        <v>3</v>
      </c>
      <c r="Q352" s="325" t="str">
        <f>IF(P352&gt;9,CONCATENATE(O352,P352),CONCATENATE(O352,"0",P352))</f>
        <v>202203</v>
      </c>
      <c r="R352" s="299">
        <v>0</v>
      </c>
      <c r="S352" s="326">
        <v>0</v>
      </c>
      <c r="T352" s="326">
        <v>0</v>
      </c>
      <c r="U352" s="383"/>
      <c r="V352" s="294"/>
      <c r="W352" s="293"/>
      <c r="X352" s="294"/>
      <c r="Y35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339"/>
      <c r="AA352" s="293"/>
      <c r="AB352" s="293"/>
      <c r="AC352" s="293"/>
      <c r="AD352" s="293"/>
      <c r="AE352" s="293"/>
      <c r="AF352" s="293"/>
      <c r="AG352" s="293"/>
      <c r="AH352" s="293"/>
      <c r="AI352" s="293"/>
      <c r="AJ352" s="293"/>
      <c r="AK352" s="293"/>
      <c r="AL352" s="293"/>
      <c r="AM352" s="293"/>
      <c r="AN352" s="293"/>
      <c r="AO352" s="293"/>
      <c r="AP352" s="293"/>
      <c r="AQ352" s="293"/>
      <c r="AR352" s="293"/>
    </row>
    <row r="353" spans="1:100" s="8" customFormat="1" ht="38.25" customHeight="1" x14ac:dyDescent="0.2">
      <c r="A353" s="316" t="s">
        <v>1630</v>
      </c>
      <c r="B353" s="316"/>
      <c r="C353" s="308"/>
      <c r="D353" s="315" t="s">
        <v>2051</v>
      </c>
      <c r="E353" s="316" t="s">
        <v>86</v>
      </c>
      <c r="F353" s="300" t="s">
        <v>19</v>
      </c>
      <c r="G353" s="383" t="s">
        <v>2052</v>
      </c>
      <c r="H353" s="383" t="s">
        <v>2053</v>
      </c>
      <c r="I353" s="359">
        <v>100000</v>
      </c>
      <c r="J353" s="309">
        <f>-K2527/0.0833333333333333</f>
        <v>0</v>
      </c>
      <c r="K353" s="309"/>
      <c r="L353" s="306">
        <v>44335</v>
      </c>
      <c r="M353" s="310">
        <v>44286</v>
      </c>
      <c r="N353" s="310">
        <v>44650</v>
      </c>
      <c r="O353" s="312">
        <f>YEAR(N353)</f>
        <v>2022</v>
      </c>
      <c r="P353" s="312">
        <f>MONTH(N353)</f>
        <v>3</v>
      </c>
      <c r="Q353" s="313" t="str">
        <f>IF(P353&gt;9,CONCATENATE(O353,P353),CONCATENATE(O353,"0",P353))</f>
        <v>202203</v>
      </c>
      <c r="R353" s="299">
        <v>0</v>
      </c>
      <c r="S353" s="314">
        <v>0</v>
      </c>
      <c r="T353" s="314">
        <v>0</v>
      </c>
      <c r="U353" s="393"/>
      <c r="V353" s="294"/>
      <c r="W353" s="293"/>
      <c r="X353" s="339"/>
      <c r="Y35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339"/>
      <c r="AA353" s="294"/>
      <c r="AB353" s="294"/>
      <c r="AC353" s="294"/>
      <c r="AD353" s="294"/>
      <c r="AE353" s="294"/>
      <c r="AF353" s="294"/>
      <c r="AG353" s="294"/>
      <c r="AH353" s="294"/>
      <c r="AI353" s="294"/>
      <c r="AJ353" s="294"/>
      <c r="AK353" s="294"/>
      <c r="AL353" s="294"/>
      <c r="AM353" s="294"/>
      <c r="AN353" s="294"/>
      <c r="AO353" s="294"/>
      <c r="AP353" s="294"/>
      <c r="AQ353" s="294"/>
      <c r="AR353" s="293"/>
    </row>
    <row r="354" spans="1:100" s="8" customFormat="1" ht="38.25" customHeight="1" x14ac:dyDescent="0.2">
      <c r="A354" s="316" t="s">
        <v>1630</v>
      </c>
      <c r="B354" s="316"/>
      <c r="C354" s="308"/>
      <c r="D354" s="317" t="s">
        <v>1791</v>
      </c>
      <c r="E354" s="317" t="s">
        <v>81</v>
      </c>
      <c r="F354" s="305" t="s">
        <v>23</v>
      </c>
      <c r="G354" s="387" t="s">
        <v>1792</v>
      </c>
      <c r="H354" s="387" t="s">
        <v>1282</v>
      </c>
      <c r="I354" s="363">
        <v>159770.65</v>
      </c>
      <c r="J354" s="323">
        <f>-K2513/0.0833333333333333</f>
        <v>0</v>
      </c>
      <c r="K354" s="323"/>
      <c r="L354" s="306">
        <v>44188</v>
      </c>
      <c r="M354" s="306">
        <v>44317</v>
      </c>
      <c r="N354" s="306">
        <v>44681</v>
      </c>
      <c r="O354" s="324">
        <f>YEAR(N354)</f>
        <v>2022</v>
      </c>
      <c r="P354" s="312">
        <f>MONTH(N354)</f>
        <v>4</v>
      </c>
      <c r="Q354" s="325" t="str">
        <f>IF(P354&gt;9,CONCATENATE(O354,P354),CONCATENATE(O354,"0",P354))</f>
        <v>202204</v>
      </c>
      <c r="R354" s="299" t="s">
        <v>102</v>
      </c>
      <c r="S354" s="326">
        <v>0</v>
      </c>
      <c r="T354" s="326">
        <v>0</v>
      </c>
      <c r="U354" s="393"/>
      <c r="V354" s="294"/>
      <c r="W354" s="293"/>
      <c r="X354" s="294"/>
      <c r="Y35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339"/>
      <c r="AA354" s="293"/>
      <c r="AB354" s="293"/>
      <c r="AC354" s="293"/>
      <c r="AD354" s="293"/>
      <c r="AE354" s="293"/>
      <c r="AF354" s="293"/>
      <c r="AG354" s="293"/>
      <c r="AH354" s="293"/>
      <c r="AI354" s="293"/>
      <c r="AJ354" s="293"/>
      <c r="AK354" s="293"/>
      <c r="AL354" s="293"/>
      <c r="AM354" s="293"/>
      <c r="AN354" s="293"/>
      <c r="AO354" s="293"/>
      <c r="AP354" s="293"/>
      <c r="AQ354" s="293"/>
      <c r="AR354" s="294"/>
    </row>
    <row r="355" spans="1:100" s="8" customFormat="1" ht="38.25" customHeight="1" x14ac:dyDescent="0.2">
      <c r="A355" s="307" t="s">
        <v>1630</v>
      </c>
      <c r="B355" s="316"/>
      <c r="C355" s="308"/>
      <c r="D355" s="316" t="s">
        <v>1217</v>
      </c>
      <c r="E355" s="316" t="s">
        <v>76</v>
      </c>
      <c r="F355" s="300" t="s">
        <v>1218</v>
      </c>
      <c r="G355" s="383" t="s">
        <v>1219</v>
      </c>
      <c r="H355" s="383" t="s">
        <v>1220</v>
      </c>
      <c r="I355" s="359">
        <v>200000</v>
      </c>
      <c r="J355" s="309">
        <f>-K2422/0.0833333333333333</f>
        <v>0</v>
      </c>
      <c r="K355" s="309"/>
      <c r="L355" s="310">
        <v>43600</v>
      </c>
      <c r="M355" s="310">
        <v>43600</v>
      </c>
      <c r="N355" s="310">
        <v>44695</v>
      </c>
      <c r="O355" s="321">
        <f>YEAR(N355)</f>
        <v>2022</v>
      </c>
      <c r="P355" s="312">
        <f>MONTH(N355)</f>
        <v>5</v>
      </c>
      <c r="Q355" s="322" t="str">
        <f>IF(P355&gt;9,CONCATENATE(O355,P355),CONCATENATE(O355,"0",P355))</f>
        <v>202205</v>
      </c>
      <c r="R355" s="299">
        <v>0</v>
      </c>
      <c r="S355" s="314">
        <v>0</v>
      </c>
      <c r="T355" s="314">
        <v>0</v>
      </c>
      <c r="U355" s="383"/>
      <c r="V355" s="294"/>
      <c r="W355" s="293"/>
      <c r="X355" s="294"/>
      <c r="Y35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39"/>
      <c r="AA355" s="294"/>
      <c r="AB355" s="294"/>
      <c r="AC355" s="294"/>
      <c r="AD355" s="294"/>
      <c r="AE355" s="294"/>
      <c r="AF355" s="294"/>
      <c r="AG355" s="294"/>
      <c r="AH355" s="294"/>
      <c r="AI355" s="294"/>
      <c r="AJ355" s="294"/>
      <c r="AK355" s="294"/>
      <c r="AL355" s="294"/>
      <c r="AM355" s="294"/>
      <c r="AN355" s="294"/>
      <c r="AO355" s="294"/>
      <c r="AP355" s="294"/>
      <c r="AQ355" s="294"/>
      <c r="AR355" s="293"/>
    </row>
    <row r="356" spans="1:100" s="8" customFormat="1" ht="38.25" customHeight="1" x14ac:dyDescent="0.2">
      <c r="A356" s="307" t="s">
        <v>1630</v>
      </c>
      <c r="B356" s="316"/>
      <c r="C356" s="308"/>
      <c r="D356" s="405" t="s">
        <v>754</v>
      </c>
      <c r="E356" s="302" t="s">
        <v>72</v>
      </c>
      <c r="F356" s="268" t="s">
        <v>23</v>
      </c>
      <c r="G356" s="383" t="s">
        <v>755</v>
      </c>
      <c r="H356" s="393" t="s">
        <v>756</v>
      </c>
      <c r="I356" s="359">
        <v>4167600</v>
      </c>
      <c r="J356" s="309">
        <f>-K1970/0.0833333333333333</f>
        <v>0</v>
      </c>
      <c r="K356" s="309"/>
      <c r="L356" s="310">
        <v>42872</v>
      </c>
      <c r="M356" s="310">
        <v>42872</v>
      </c>
      <c r="N356" s="311">
        <v>44697</v>
      </c>
      <c r="O356" s="312">
        <f>YEAR(N356)</f>
        <v>2022</v>
      </c>
      <c r="P356" s="312">
        <f>MONTH(N356)</f>
        <v>5</v>
      </c>
      <c r="Q356" s="313" t="str">
        <f>IF(P356&gt;9,CONCATENATE(O356,P356),CONCATENATE(O356,"0",P356))</f>
        <v>202205</v>
      </c>
      <c r="R356" s="299" t="s">
        <v>102</v>
      </c>
      <c r="S356" s="314">
        <v>0.04</v>
      </c>
      <c r="T356" s="314">
        <v>0.01</v>
      </c>
      <c r="U356" s="387"/>
      <c r="V356" s="294"/>
      <c r="W356" s="293"/>
      <c r="X356" s="294"/>
      <c r="Y35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293"/>
      <c r="AA356" s="293"/>
      <c r="AB356" s="293"/>
      <c r="AC356" s="293"/>
      <c r="AD356" s="293"/>
      <c r="AE356" s="293"/>
      <c r="AF356" s="293"/>
      <c r="AG356" s="293"/>
      <c r="AH356" s="293"/>
      <c r="AI356" s="293"/>
      <c r="AJ356" s="293"/>
      <c r="AK356" s="293"/>
      <c r="AL356" s="293"/>
      <c r="AM356" s="293"/>
      <c r="AN356" s="293"/>
      <c r="AO356" s="293"/>
      <c r="AP356" s="293"/>
      <c r="AQ356" s="293"/>
      <c r="AR356" s="293"/>
    </row>
    <row r="357" spans="1:100" s="8" customFormat="1" ht="38.25" customHeight="1" x14ac:dyDescent="0.2">
      <c r="A357" s="307" t="s">
        <v>1630</v>
      </c>
      <c r="B357" s="316"/>
      <c r="C357" s="308"/>
      <c r="D357" s="405" t="s">
        <v>812</v>
      </c>
      <c r="E357" s="302" t="s">
        <v>72</v>
      </c>
      <c r="F357" s="305" t="s">
        <v>23</v>
      </c>
      <c r="G357" s="387" t="s">
        <v>813</v>
      </c>
      <c r="H357" s="387" t="s">
        <v>814</v>
      </c>
      <c r="I357" s="363">
        <v>5400000</v>
      </c>
      <c r="J357" s="323">
        <f>-K2002/0.0833333333333333</f>
        <v>0</v>
      </c>
      <c r="K357" s="323"/>
      <c r="L357" s="306">
        <v>42872</v>
      </c>
      <c r="M357" s="306">
        <v>42872</v>
      </c>
      <c r="N357" s="306">
        <v>44697</v>
      </c>
      <c r="O357" s="324">
        <f>YEAR(N357)</f>
        <v>2022</v>
      </c>
      <c r="P357" s="312">
        <f>MONTH(N357)</f>
        <v>5</v>
      </c>
      <c r="Q357" s="325" t="str">
        <f>IF(P357&gt;9,CONCATENATE(O357,P357),CONCATENATE(O357,"0",P357))</f>
        <v>202205</v>
      </c>
      <c r="R357" s="299">
        <v>0</v>
      </c>
      <c r="S357" s="326">
        <v>0</v>
      </c>
      <c r="T357" s="326">
        <v>0</v>
      </c>
      <c r="U357" s="387"/>
      <c r="V357" s="293"/>
      <c r="W357" s="293"/>
      <c r="X357" s="293"/>
      <c r="Y35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39"/>
      <c r="AA357" s="294"/>
      <c r="AB357" s="294"/>
      <c r="AC357" s="294"/>
      <c r="AD357" s="294"/>
      <c r="AE357" s="294"/>
      <c r="AF357" s="294"/>
      <c r="AG357" s="294"/>
      <c r="AH357" s="294"/>
      <c r="AI357" s="294"/>
      <c r="AJ357" s="294"/>
      <c r="AK357" s="294"/>
      <c r="AL357" s="294"/>
      <c r="AM357" s="294"/>
      <c r="AN357" s="294"/>
      <c r="AO357" s="294"/>
      <c r="AP357" s="294"/>
      <c r="AQ357" s="294"/>
      <c r="AR357" s="293"/>
    </row>
    <row r="358" spans="1:100" s="8" customFormat="1" ht="38.25" customHeight="1" x14ac:dyDescent="0.2">
      <c r="A358" s="307" t="s">
        <v>1630</v>
      </c>
      <c r="B358" s="316"/>
      <c r="C358" s="308"/>
      <c r="D358" s="405" t="s">
        <v>809</v>
      </c>
      <c r="E358" s="302" t="s">
        <v>72</v>
      </c>
      <c r="F358" s="305" t="s">
        <v>23</v>
      </c>
      <c r="G358" s="387" t="s">
        <v>810</v>
      </c>
      <c r="H358" s="387" t="s">
        <v>811</v>
      </c>
      <c r="I358" s="363">
        <v>80000</v>
      </c>
      <c r="J358" s="323">
        <f>-K2000/0.0833333333333333</f>
        <v>0</v>
      </c>
      <c r="K358" s="323"/>
      <c r="L358" s="306">
        <v>42872</v>
      </c>
      <c r="M358" s="306">
        <v>42872</v>
      </c>
      <c r="N358" s="306">
        <v>44697</v>
      </c>
      <c r="O358" s="324">
        <f>YEAR(N358)</f>
        <v>2022</v>
      </c>
      <c r="P358" s="312">
        <f>MONTH(N358)</f>
        <v>5</v>
      </c>
      <c r="Q358" s="325" t="str">
        <f>IF(P358&gt;9,CONCATENATE(O358,P358),CONCATENATE(O358,"0",P358))</f>
        <v>202205</v>
      </c>
      <c r="R358" s="299">
        <v>0</v>
      </c>
      <c r="S358" s="326">
        <v>0</v>
      </c>
      <c r="T358" s="326">
        <v>0</v>
      </c>
      <c r="U358" s="387"/>
      <c r="V358" s="293"/>
      <c r="W358" s="293"/>
      <c r="X358" s="293"/>
      <c r="Y35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39"/>
      <c r="AA358" s="294"/>
      <c r="AB358" s="294"/>
      <c r="AC358" s="294"/>
      <c r="AD358" s="294"/>
      <c r="AE358" s="294"/>
      <c r="AF358" s="294"/>
      <c r="AG358" s="294"/>
      <c r="AH358" s="294"/>
      <c r="AI358" s="294"/>
      <c r="AJ358" s="294"/>
      <c r="AK358" s="294"/>
      <c r="AL358" s="294"/>
      <c r="AM358" s="294"/>
      <c r="AN358" s="294"/>
      <c r="AO358" s="294"/>
      <c r="AP358" s="294"/>
      <c r="AQ358" s="294"/>
      <c r="AR358" s="293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</row>
    <row r="359" spans="1:100" s="8" customFormat="1" ht="38.25" customHeight="1" x14ac:dyDescent="0.2">
      <c r="A359" s="307" t="s">
        <v>1630</v>
      </c>
      <c r="B359" s="307" t="s">
        <v>220</v>
      </c>
      <c r="C359" s="328" t="s">
        <v>225</v>
      </c>
      <c r="D359" s="316" t="s">
        <v>532</v>
      </c>
      <c r="E359" s="316" t="s">
        <v>74</v>
      </c>
      <c r="F359" s="300" t="s">
        <v>492</v>
      </c>
      <c r="G359" s="383" t="s">
        <v>493</v>
      </c>
      <c r="H359" s="393" t="s">
        <v>494</v>
      </c>
      <c r="I359" s="359">
        <v>1575000</v>
      </c>
      <c r="J359" s="309">
        <f>-K2014/0.0833333333333333</f>
        <v>0</v>
      </c>
      <c r="K359" s="309"/>
      <c r="L359" s="310">
        <v>44230</v>
      </c>
      <c r="M359" s="310">
        <v>44332</v>
      </c>
      <c r="N359" s="311">
        <v>44698</v>
      </c>
      <c r="O359" s="312">
        <f>YEAR(N359)</f>
        <v>2022</v>
      </c>
      <c r="P359" s="312">
        <f>MONTH(N359)</f>
        <v>5</v>
      </c>
      <c r="Q359" s="313" t="str">
        <f>IF(P359&gt;9,CONCATENATE(O359,P359),CONCATENATE(O359,"0",P359))</f>
        <v>202205</v>
      </c>
      <c r="R359" s="299">
        <v>0</v>
      </c>
      <c r="S359" s="314">
        <v>0</v>
      </c>
      <c r="T359" s="314">
        <v>0</v>
      </c>
      <c r="U359" s="383"/>
      <c r="V359" s="294"/>
      <c r="W359" s="293"/>
      <c r="X359" s="339"/>
      <c r="Y35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39"/>
      <c r="AA359" s="293"/>
      <c r="AB359" s="293"/>
      <c r="AC359" s="293"/>
      <c r="AD359" s="293"/>
      <c r="AE359" s="293"/>
      <c r="AF359" s="293"/>
      <c r="AG359" s="293"/>
      <c r="AH359" s="293"/>
      <c r="AI359" s="293"/>
      <c r="AJ359" s="293"/>
      <c r="AK359" s="293"/>
      <c r="AL359" s="293"/>
      <c r="AM359" s="293"/>
      <c r="AN359" s="293"/>
      <c r="AO359" s="293"/>
      <c r="AP359" s="293"/>
      <c r="AQ359" s="293"/>
      <c r="AR359" s="294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</row>
    <row r="360" spans="1:100" s="8" customFormat="1" ht="38.25" customHeight="1" x14ac:dyDescent="0.2">
      <c r="A360" s="307" t="s">
        <v>1630</v>
      </c>
      <c r="B360" s="316"/>
      <c r="C360" s="308"/>
      <c r="D360" s="316" t="s">
        <v>712</v>
      </c>
      <c r="E360" s="316" t="s">
        <v>74</v>
      </c>
      <c r="F360" s="300" t="s">
        <v>492</v>
      </c>
      <c r="G360" s="383" t="s">
        <v>713</v>
      </c>
      <c r="H360" s="393" t="s">
        <v>714</v>
      </c>
      <c r="I360" s="359">
        <v>2125000.0021250001</v>
      </c>
      <c r="J360" s="309">
        <f>-K1957/0.0833333333333333</f>
        <v>0</v>
      </c>
      <c r="K360" s="309"/>
      <c r="L360" s="310">
        <v>44230</v>
      </c>
      <c r="M360" s="310">
        <v>44332</v>
      </c>
      <c r="N360" s="311">
        <v>44698</v>
      </c>
      <c r="O360" s="312">
        <f>YEAR(N360)</f>
        <v>2022</v>
      </c>
      <c r="P360" s="312">
        <f>MONTH(N360)</f>
        <v>5</v>
      </c>
      <c r="Q360" s="313" t="str">
        <f>IF(P360&gt;9,CONCATENATE(O360,P360),CONCATENATE(O360,"0",P360))</f>
        <v>202205</v>
      </c>
      <c r="R360" s="299">
        <v>0</v>
      </c>
      <c r="S360" s="314">
        <v>0</v>
      </c>
      <c r="T360" s="314">
        <v>0</v>
      </c>
      <c r="U360" s="383"/>
      <c r="V360" s="294"/>
      <c r="W360" s="293"/>
      <c r="X360" s="339"/>
      <c r="Y36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39"/>
      <c r="AA360" s="293"/>
      <c r="AB360" s="293"/>
      <c r="AC360" s="293"/>
      <c r="AD360" s="293"/>
      <c r="AE360" s="293"/>
      <c r="AF360" s="293"/>
      <c r="AG360" s="293"/>
      <c r="AH360" s="293"/>
      <c r="AI360" s="293"/>
      <c r="AJ360" s="293"/>
      <c r="AK360" s="293"/>
      <c r="AL360" s="293"/>
      <c r="AM360" s="293"/>
      <c r="AN360" s="293"/>
      <c r="AO360" s="293"/>
      <c r="AP360" s="293"/>
      <c r="AQ360" s="293"/>
      <c r="AR360" s="294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</row>
    <row r="361" spans="1:100" s="8" customFormat="1" ht="38.25" customHeight="1" x14ac:dyDescent="0.2">
      <c r="A361" s="307" t="s">
        <v>1630</v>
      </c>
      <c r="B361" s="307" t="s">
        <v>220</v>
      </c>
      <c r="C361" s="328" t="s">
        <v>225</v>
      </c>
      <c r="D361" s="315" t="s">
        <v>534</v>
      </c>
      <c r="E361" s="316" t="s">
        <v>74</v>
      </c>
      <c r="F361" s="300" t="s">
        <v>492</v>
      </c>
      <c r="G361" s="383" t="s">
        <v>493</v>
      </c>
      <c r="H361" s="393" t="s">
        <v>533</v>
      </c>
      <c r="I361" s="359">
        <v>2200000</v>
      </c>
      <c r="J361" s="309">
        <f>-K2016/0.0833333333333333</f>
        <v>0</v>
      </c>
      <c r="K361" s="309"/>
      <c r="L361" s="310">
        <v>44230</v>
      </c>
      <c r="M361" s="310">
        <v>44332</v>
      </c>
      <c r="N361" s="311">
        <v>44698</v>
      </c>
      <c r="O361" s="312">
        <f>YEAR(N361)</f>
        <v>2022</v>
      </c>
      <c r="P361" s="312">
        <f>MONTH(N361)</f>
        <v>5</v>
      </c>
      <c r="Q361" s="313" t="str">
        <f>IF(P361&gt;9,CONCATENATE(O361,P361),CONCATENATE(O361,"0",P361))</f>
        <v>202205</v>
      </c>
      <c r="R361" s="299">
        <v>0</v>
      </c>
      <c r="S361" s="314">
        <v>0</v>
      </c>
      <c r="T361" s="314">
        <v>0</v>
      </c>
      <c r="U361" s="383"/>
      <c r="V361" s="294"/>
      <c r="W361" s="293"/>
      <c r="X361" s="339"/>
      <c r="Y36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339"/>
      <c r="AA361" s="293"/>
      <c r="AB361" s="293"/>
      <c r="AC361" s="293"/>
      <c r="AD361" s="293"/>
      <c r="AE361" s="293"/>
      <c r="AF361" s="293"/>
      <c r="AG361" s="293"/>
      <c r="AH361" s="293"/>
      <c r="AI361" s="293"/>
      <c r="AJ361" s="293"/>
      <c r="AK361" s="293"/>
      <c r="AL361" s="293"/>
      <c r="AM361" s="293"/>
      <c r="AN361" s="293"/>
      <c r="AO361" s="293"/>
      <c r="AP361" s="293"/>
      <c r="AQ361" s="293"/>
      <c r="AR361" s="294"/>
    </row>
    <row r="362" spans="1:100" s="8" customFormat="1" ht="38.25" customHeight="1" x14ac:dyDescent="0.2">
      <c r="A362" s="316" t="s">
        <v>1630</v>
      </c>
      <c r="B362" s="307"/>
      <c r="C362" s="328"/>
      <c r="D362" s="317" t="s">
        <v>1270</v>
      </c>
      <c r="E362" s="317" t="s">
        <v>667</v>
      </c>
      <c r="F362" s="305" t="s">
        <v>1271</v>
      </c>
      <c r="G362" s="385" t="s">
        <v>1272</v>
      </c>
      <c r="H362" s="385" t="s">
        <v>1079</v>
      </c>
      <c r="I362" s="362">
        <v>81952.5</v>
      </c>
      <c r="J362" s="264">
        <f>-K2311/0.0833333333333333</f>
        <v>0</v>
      </c>
      <c r="K362" s="264"/>
      <c r="L362" s="265">
        <v>43635</v>
      </c>
      <c r="M362" s="265">
        <v>43633</v>
      </c>
      <c r="N362" s="265">
        <v>44728</v>
      </c>
      <c r="O362" s="284">
        <f>YEAR(N362)</f>
        <v>2022</v>
      </c>
      <c r="P362" s="283">
        <f>MONTH(N362)</f>
        <v>6</v>
      </c>
      <c r="Q362" s="280" t="str">
        <f>IF(P362&gt;9,CONCATENATE(O362,P362),CONCATENATE(O362,"0",P362))</f>
        <v>202206</v>
      </c>
      <c r="R362" s="266">
        <v>0</v>
      </c>
      <c r="S362" s="267">
        <v>0</v>
      </c>
      <c r="T362" s="267">
        <v>0</v>
      </c>
      <c r="U362" s="384"/>
      <c r="V362" s="303"/>
      <c r="W362" s="301"/>
      <c r="X362" s="320"/>
      <c r="Y36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01"/>
      <c r="AA362" s="301"/>
      <c r="AB362" s="301"/>
      <c r="AC362" s="301"/>
      <c r="AD362" s="301"/>
      <c r="AE362" s="301"/>
      <c r="AF362" s="301"/>
      <c r="AG362" s="301"/>
      <c r="AH362" s="301"/>
      <c r="AI362" s="301"/>
      <c r="AJ362" s="301"/>
      <c r="AK362" s="301"/>
      <c r="AL362" s="301"/>
      <c r="AM362" s="301"/>
      <c r="AN362" s="301"/>
      <c r="AO362" s="301"/>
      <c r="AP362" s="301"/>
      <c r="AQ362" s="301"/>
      <c r="AR362" s="294"/>
    </row>
    <row r="363" spans="1:100" s="8" customFormat="1" ht="38.25" customHeight="1" x14ac:dyDescent="0.2">
      <c r="A363" s="307" t="s">
        <v>1630</v>
      </c>
      <c r="B363" s="316"/>
      <c r="C363" s="308"/>
      <c r="D363" s="315" t="s">
        <v>1400</v>
      </c>
      <c r="E363" s="316" t="s">
        <v>87</v>
      </c>
      <c r="F363" s="300" t="s">
        <v>1401</v>
      </c>
      <c r="G363" s="383" t="s">
        <v>1402</v>
      </c>
      <c r="H363" s="383" t="s">
        <v>681</v>
      </c>
      <c r="I363" s="359">
        <v>130000</v>
      </c>
      <c r="J363" s="309">
        <f>-K2412/0.0833333333333333</f>
        <v>0</v>
      </c>
      <c r="K363" s="309"/>
      <c r="L363" s="310">
        <v>43642</v>
      </c>
      <c r="M363" s="310">
        <v>43643</v>
      </c>
      <c r="N363" s="311">
        <v>44738</v>
      </c>
      <c r="O363" s="321">
        <f>YEAR(N363)</f>
        <v>2022</v>
      </c>
      <c r="P363" s="416">
        <f>MONTH(N363)</f>
        <v>6</v>
      </c>
      <c r="Q363" s="417" t="str">
        <f>IF(P363&gt;9,CONCATENATE(O363,P363),CONCATENATE(O363,"0",P363))</f>
        <v>202206</v>
      </c>
      <c r="R363" s="299">
        <v>0</v>
      </c>
      <c r="S363" s="314">
        <v>0</v>
      </c>
      <c r="T363" s="314">
        <v>0</v>
      </c>
      <c r="U363" s="383"/>
      <c r="V363" s="293"/>
      <c r="W363" s="293"/>
      <c r="X363" s="293"/>
      <c r="Y36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339"/>
      <c r="AA363" s="293"/>
      <c r="AB363" s="293"/>
      <c r="AC363" s="293"/>
      <c r="AD363" s="293"/>
      <c r="AE363" s="293"/>
      <c r="AF363" s="293"/>
      <c r="AG363" s="293"/>
      <c r="AH363" s="293"/>
      <c r="AI363" s="293"/>
      <c r="AJ363" s="293"/>
      <c r="AK363" s="293"/>
      <c r="AL363" s="293"/>
      <c r="AM363" s="293"/>
      <c r="AN363" s="293"/>
      <c r="AO363" s="293"/>
      <c r="AP363" s="293"/>
      <c r="AQ363" s="293"/>
      <c r="AR363" s="293"/>
    </row>
    <row r="364" spans="1:100" s="8" customFormat="1" ht="38.25" customHeight="1" x14ac:dyDescent="0.2">
      <c r="A364" s="307" t="s">
        <v>1630</v>
      </c>
      <c r="B364" s="317"/>
      <c r="C364" s="308"/>
      <c r="D364" s="315" t="s">
        <v>1206</v>
      </c>
      <c r="E364" s="317" t="s">
        <v>72</v>
      </c>
      <c r="F364" s="305" t="s">
        <v>23</v>
      </c>
      <c r="G364" s="387" t="s">
        <v>1208</v>
      </c>
      <c r="H364" s="387" t="s">
        <v>1209</v>
      </c>
      <c r="I364" s="363">
        <v>50250</v>
      </c>
      <c r="J364" s="323">
        <f>-K2304/0.0833333333333333</f>
        <v>0</v>
      </c>
      <c r="K364" s="323"/>
      <c r="L364" s="306">
        <v>44363</v>
      </c>
      <c r="M364" s="306">
        <v>44378</v>
      </c>
      <c r="N364" s="306">
        <v>44742</v>
      </c>
      <c r="O364" s="324">
        <f>YEAR(N364)</f>
        <v>2022</v>
      </c>
      <c r="P364" s="312">
        <f>MONTH(N364)</f>
        <v>6</v>
      </c>
      <c r="Q364" s="325" t="str">
        <f>IF(P364&gt;9,CONCATENATE(O364,P364),CONCATENATE(O364,"0",P364))</f>
        <v>202206</v>
      </c>
      <c r="R364" s="266">
        <v>0</v>
      </c>
      <c r="S364" s="326">
        <v>0</v>
      </c>
      <c r="T364" s="326">
        <v>0</v>
      </c>
      <c r="U364" s="387"/>
      <c r="V364" s="293"/>
      <c r="W364" s="293"/>
      <c r="X364" s="293"/>
      <c r="Y36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339"/>
      <c r="AA364" s="294"/>
      <c r="AB364" s="294"/>
      <c r="AC364" s="294"/>
      <c r="AD364" s="294"/>
      <c r="AE364" s="294"/>
      <c r="AF364" s="294"/>
      <c r="AG364" s="294"/>
      <c r="AH364" s="294"/>
      <c r="AI364" s="294"/>
      <c r="AJ364" s="294"/>
      <c r="AK364" s="294"/>
      <c r="AL364" s="294"/>
      <c r="AM364" s="294"/>
      <c r="AN364" s="294"/>
      <c r="AO364" s="294"/>
      <c r="AP364" s="294"/>
      <c r="AQ364" s="294"/>
      <c r="AR364" s="294"/>
    </row>
    <row r="365" spans="1:100" s="8" customFormat="1" ht="38.25" customHeight="1" x14ac:dyDescent="0.2">
      <c r="A365" s="307" t="s">
        <v>1630</v>
      </c>
      <c r="B365" s="317"/>
      <c r="C365" s="308"/>
      <c r="D365" s="315" t="s">
        <v>1207</v>
      </c>
      <c r="E365" s="317" t="s">
        <v>72</v>
      </c>
      <c r="F365" s="305" t="s">
        <v>23</v>
      </c>
      <c r="G365" s="387" t="s">
        <v>1208</v>
      </c>
      <c r="H365" s="387" t="s">
        <v>1210</v>
      </c>
      <c r="I365" s="363">
        <v>189750</v>
      </c>
      <c r="J365" s="323">
        <f>-K2303/0.0833333333333333</f>
        <v>0</v>
      </c>
      <c r="K365" s="323"/>
      <c r="L365" s="306">
        <v>44363</v>
      </c>
      <c r="M365" s="306">
        <v>44378</v>
      </c>
      <c r="N365" s="306">
        <v>44742</v>
      </c>
      <c r="O365" s="324">
        <f>YEAR(N365)</f>
        <v>2022</v>
      </c>
      <c r="P365" s="312">
        <f>MONTH(N365)</f>
        <v>6</v>
      </c>
      <c r="Q365" s="325" t="str">
        <f>IF(P365&gt;9,CONCATENATE(O365,P365),CONCATENATE(O365,"0",P365))</f>
        <v>202206</v>
      </c>
      <c r="R365" s="266">
        <v>0</v>
      </c>
      <c r="S365" s="326">
        <v>0</v>
      </c>
      <c r="T365" s="326">
        <v>0</v>
      </c>
      <c r="U365" s="387"/>
      <c r="V365" s="293"/>
      <c r="W365" s="293"/>
      <c r="X365" s="293"/>
      <c r="Y36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39"/>
      <c r="AA365" s="294"/>
      <c r="AB365" s="294"/>
      <c r="AC365" s="294"/>
      <c r="AD365" s="294"/>
      <c r="AE365" s="294"/>
      <c r="AF365" s="294"/>
      <c r="AG365" s="294"/>
      <c r="AH365" s="294"/>
      <c r="AI365" s="294"/>
      <c r="AJ365" s="294"/>
      <c r="AK365" s="294"/>
      <c r="AL365" s="294"/>
      <c r="AM365" s="294"/>
      <c r="AN365" s="294"/>
      <c r="AO365" s="294"/>
      <c r="AP365" s="294"/>
      <c r="AQ365" s="294"/>
      <c r="AR365" s="294"/>
    </row>
    <row r="366" spans="1:100" s="8" customFormat="1" ht="38.25" customHeight="1" x14ac:dyDescent="0.2">
      <c r="A366" s="316" t="s">
        <v>1630</v>
      </c>
      <c r="B366" s="316"/>
      <c r="C366" s="308"/>
      <c r="D366" s="315" t="s">
        <v>912</v>
      </c>
      <c r="E366" s="307" t="s">
        <v>1189</v>
      </c>
      <c r="F366" s="305" t="s">
        <v>23</v>
      </c>
      <c r="G366" s="383" t="s">
        <v>913</v>
      </c>
      <c r="H366" s="383" t="s">
        <v>914</v>
      </c>
      <c r="I366" s="359">
        <v>935000</v>
      </c>
      <c r="J366" s="309">
        <f>-K2146/0.0833333333333333</f>
        <v>0</v>
      </c>
      <c r="K366" s="309"/>
      <c r="L366" s="310">
        <v>43670</v>
      </c>
      <c r="M366" s="310">
        <v>43282</v>
      </c>
      <c r="N366" s="311">
        <v>44742</v>
      </c>
      <c r="O366" s="312">
        <f>YEAR(N366)</f>
        <v>2022</v>
      </c>
      <c r="P366" s="312">
        <f>MONTH(N366)</f>
        <v>6</v>
      </c>
      <c r="Q366" s="313" t="str">
        <f>IF(P366&gt;9,CONCATENATE(O366,P366),CONCATENATE(O366,"0",P366))</f>
        <v>202206</v>
      </c>
      <c r="R366" s="299">
        <v>0</v>
      </c>
      <c r="S366" s="314">
        <v>0</v>
      </c>
      <c r="T366" s="314">
        <v>0</v>
      </c>
      <c r="U366" s="393"/>
      <c r="V366" s="293"/>
      <c r="W366" s="293"/>
      <c r="X366" s="293"/>
      <c r="Y36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39"/>
      <c r="AA366" s="294"/>
      <c r="AB366" s="294"/>
      <c r="AC366" s="294"/>
      <c r="AD366" s="294"/>
      <c r="AE366" s="294"/>
      <c r="AF366" s="294"/>
      <c r="AG366" s="294"/>
      <c r="AH366" s="294"/>
      <c r="AI366" s="294"/>
      <c r="AJ366" s="294"/>
      <c r="AK366" s="294"/>
      <c r="AL366" s="294"/>
      <c r="AM366" s="294"/>
      <c r="AN366" s="294"/>
      <c r="AO366" s="294"/>
      <c r="AP366" s="294"/>
      <c r="AQ366" s="294"/>
      <c r="AR366" s="294"/>
    </row>
    <row r="367" spans="1:100" s="8" customFormat="1" ht="38.25" customHeight="1" x14ac:dyDescent="0.2">
      <c r="A367" s="307" t="s">
        <v>1630</v>
      </c>
      <c r="B367" s="316"/>
      <c r="C367" s="308"/>
      <c r="D367" s="315" t="s">
        <v>734</v>
      </c>
      <c r="E367" s="316" t="s">
        <v>648</v>
      </c>
      <c r="F367" s="300" t="s">
        <v>736</v>
      </c>
      <c r="G367" s="383" t="s">
        <v>1300</v>
      </c>
      <c r="H367" s="383" t="s">
        <v>735</v>
      </c>
      <c r="I367" s="359">
        <v>75900</v>
      </c>
      <c r="J367" s="309">
        <f>-K1957/0.0833333333333333</f>
        <v>0</v>
      </c>
      <c r="K367" s="309"/>
      <c r="L367" s="310">
        <v>44370</v>
      </c>
      <c r="M367" s="310">
        <v>44389</v>
      </c>
      <c r="N367" s="310">
        <v>44753</v>
      </c>
      <c r="O367" s="321">
        <f>YEAR(N367)</f>
        <v>2022</v>
      </c>
      <c r="P367" s="312">
        <f>MONTH(N367)</f>
        <v>7</v>
      </c>
      <c r="Q367" s="322" t="str">
        <f>IF(P367&gt;9,CONCATENATE(O367,P367),CONCATENATE(O367,"0",P367))</f>
        <v>202207</v>
      </c>
      <c r="R367" s="299">
        <v>0</v>
      </c>
      <c r="S367" s="314">
        <v>0</v>
      </c>
      <c r="T367" s="314">
        <v>0</v>
      </c>
      <c r="U367" s="387"/>
      <c r="V367" s="293"/>
      <c r="W367" s="293"/>
      <c r="X367" s="293"/>
      <c r="Y3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293"/>
      <c r="AA367" s="294"/>
      <c r="AB367" s="294"/>
      <c r="AC367" s="294"/>
      <c r="AD367" s="294"/>
      <c r="AE367" s="294"/>
      <c r="AF367" s="294"/>
      <c r="AG367" s="294"/>
      <c r="AH367" s="294"/>
      <c r="AI367" s="294"/>
      <c r="AJ367" s="294"/>
      <c r="AK367" s="294"/>
      <c r="AL367" s="294"/>
      <c r="AM367" s="294"/>
      <c r="AN367" s="294"/>
      <c r="AO367" s="294"/>
      <c r="AP367" s="294"/>
      <c r="AQ367" s="294"/>
      <c r="AR367" s="293"/>
    </row>
    <row r="368" spans="1:100" s="8" customFormat="1" ht="38.25" customHeight="1" x14ac:dyDescent="0.2">
      <c r="A368" s="307" t="s">
        <v>1630</v>
      </c>
      <c r="B368" s="316"/>
      <c r="C368" s="308"/>
      <c r="D368" s="405" t="s">
        <v>1947</v>
      </c>
      <c r="E368" s="316" t="s">
        <v>73</v>
      </c>
      <c r="F368" s="300" t="s">
        <v>1948</v>
      </c>
      <c r="G368" s="383" t="s">
        <v>1949</v>
      </c>
      <c r="H368" s="383" t="s">
        <v>1950</v>
      </c>
      <c r="I368" s="359">
        <v>589000</v>
      </c>
      <c r="J368" s="309">
        <f>-K2516/0.0833333333333333</f>
        <v>0</v>
      </c>
      <c r="K368" s="309"/>
      <c r="L368" s="310">
        <v>44097</v>
      </c>
      <c r="M368" s="310">
        <v>44044</v>
      </c>
      <c r="N368" s="311">
        <v>44772</v>
      </c>
      <c r="O368" s="312">
        <f>YEAR(N368)</f>
        <v>2022</v>
      </c>
      <c r="P368" s="312">
        <f>MONTH(N368)</f>
        <v>7</v>
      </c>
      <c r="Q368" s="313" t="str">
        <f>IF(P368&gt;9,CONCATENATE(O368,P368),CONCATENATE(O368,"0",P368))</f>
        <v>202207</v>
      </c>
      <c r="R368" s="299">
        <v>0</v>
      </c>
      <c r="S368" s="314">
        <v>0.09</v>
      </c>
      <c r="T368" s="314">
        <v>0.01</v>
      </c>
      <c r="U368" s="383"/>
      <c r="V368" s="294"/>
      <c r="W368" s="294"/>
      <c r="X368" s="294"/>
      <c r="Y36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339"/>
      <c r="AA368" s="293"/>
      <c r="AB368" s="293"/>
      <c r="AC368" s="293"/>
      <c r="AD368" s="293"/>
      <c r="AE368" s="293"/>
      <c r="AF368" s="293"/>
      <c r="AG368" s="293"/>
      <c r="AH368" s="293"/>
      <c r="AI368" s="293"/>
      <c r="AJ368" s="293"/>
      <c r="AK368" s="293"/>
      <c r="AL368" s="293"/>
      <c r="AM368" s="293"/>
      <c r="AN368" s="293"/>
      <c r="AO368" s="293"/>
      <c r="AP368" s="293"/>
      <c r="AQ368" s="293"/>
      <c r="AR368" s="293"/>
    </row>
    <row r="369" spans="1:44" s="8" customFormat="1" ht="38.25" customHeight="1" x14ac:dyDescent="0.2">
      <c r="A369" s="316" t="s">
        <v>1630</v>
      </c>
      <c r="B369" s="316" t="s">
        <v>223</v>
      </c>
      <c r="C369" s="316" t="s">
        <v>225</v>
      </c>
      <c r="D369" s="315" t="s">
        <v>630</v>
      </c>
      <c r="E369" s="287" t="s">
        <v>73</v>
      </c>
      <c r="F369" s="300" t="s">
        <v>369</v>
      </c>
      <c r="G369" s="383" t="s">
        <v>370</v>
      </c>
      <c r="H369" s="391" t="s">
        <v>28</v>
      </c>
      <c r="I369" s="364">
        <v>11860000</v>
      </c>
      <c r="J369" s="255">
        <f>-K2028/0.0833333333333333</f>
        <v>0</v>
      </c>
      <c r="K369" s="255"/>
      <c r="L369" s="251">
        <v>44027</v>
      </c>
      <c r="M369" s="251">
        <v>44044</v>
      </c>
      <c r="N369" s="252">
        <v>44773</v>
      </c>
      <c r="O369" s="275">
        <f>YEAR(N369)</f>
        <v>2022</v>
      </c>
      <c r="P369" s="275">
        <f>MONTH(N369)</f>
        <v>7</v>
      </c>
      <c r="Q369" s="276" t="str">
        <f>IF(P369&gt;9,CONCATENATE(O369,P369),CONCATENATE(O369,"0",P369))</f>
        <v>202207</v>
      </c>
      <c r="R369" s="299">
        <v>0</v>
      </c>
      <c r="S369" s="244">
        <v>0</v>
      </c>
      <c r="T369" s="244">
        <v>0</v>
      </c>
      <c r="U369" s="393"/>
      <c r="V369" s="291"/>
      <c r="W369" s="291" t="s">
        <v>219</v>
      </c>
      <c r="X369" s="291"/>
      <c r="Y369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69" s="293"/>
      <c r="AA369" s="293"/>
      <c r="AB369" s="293"/>
      <c r="AC369" s="293"/>
      <c r="AD369" s="293"/>
      <c r="AE369" s="293"/>
      <c r="AF369" s="293"/>
      <c r="AG369" s="293"/>
      <c r="AH369" s="293"/>
      <c r="AI369" s="293"/>
      <c r="AJ369" s="293"/>
      <c r="AK369" s="293"/>
      <c r="AL369" s="293"/>
      <c r="AM369" s="293"/>
      <c r="AN369" s="293"/>
      <c r="AO369" s="293"/>
      <c r="AP369" s="293"/>
      <c r="AQ369" s="293"/>
      <c r="AR369" s="294"/>
    </row>
    <row r="370" spans="1:44" s="8" customFormat="1" ht="38.25" customHeight="1" x14ac:dyDescent="0.2">
      <c r="A370" s="316" t="s">
        <v>1630</v>
      </c>
      <c r="B370" s="316" t="s">
        <v>223</v>
      </c>
      <c r="C370" s="316" t="s">
        <v>225</v>
      </c>
      <c r="D370" s="315" t="s">
        <v>631</v>
      </c>
      <c r="E370" s="287" t="s">
        <v>73</v>
      </c>
      <c r="F370" s="300" t="s">
        <v>369</v>
      </c>
      <c r="G370" s="383" t="s">
        <v>371</v>
      </c>
      <c r="H370" s="391" t="s">
        <v>132</v>
      </c>
      <c r="I370" s="364">
        <v>180000</v>
      </c>
      <c r="J370" s="255">
        <f>-K2030/0.0833333333333333</f>
        <v>0</v>
      </c>
      <c r="K370" s="255"/>
      <c r="L370" s="251">
        <v>44027</v>
      </c>
      <c r="M370" s="251">
        <v>44044</v>
      </c>
      <c r="N370" s="252">
        <v>44773</v>
      </c>
      <c r="O370" s="275">
        <f>YEAR(N370)</f>
        <v>2022</v>
      </c>
      <c r="P370" s="275">
        <f>MONTH(N370)</f>
        <v>7</v>
      </c>
      <c r="Q370" s="276" t="str">
        <f>IF(P370&gt;9,CONCATENATE(O370,P370),CONCATENATE(O370,"0",P370))</f>
        <v>202207</v>
      </c>
      <c r="R370" s="299">
        <v>0</v>
      </c>
      <c r="S370" s="244">
        <v>0</v>
      </c>
      <c r="T370" s="244">
        <v>0</v>
      </c>
      <c r="U370" s="393"/>
      <c r="V370" s="289"/>
      <c r="W370" s="291" t="s">
        <v>219</v>
      </c>
      <c r="X370" s="289"/>
      <c r="Y37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70" s="293"/>
      <c r="AA370" s="293"/>
      <c r="AB370" s="293"/>
      <c r="AC370" s="293"/>
      <c r="AD370" s="293"/>
      <c r="AE370" s="293"/>
      <c r="AF370" s="293"/>
      <c r="AG370" s="293"/>
      <c r="AH370" s="293"/>
      <c r="AI370" s="293"/>
      <c r="AJ370" s="293"/>
      <c r="AK370" s="293"/>
      <c r="AL370" s="293"/>
      <c r="AM370" s="293"/>
      <c r="AN370" s="293"/>
      <c r="AO370" s="293"/>
      <c r="AP370" s="293"/>
      <c r="AQ370" s="293"/>
      <c r="AR370" s="294"/>
    </row>
    <row r="371" spans="1:44" s="8" customFormat="1" ht="38.25" customHeight="1" x14ac:dyDescent="0.2">
      <c r="A371" s="316" t="s">
        <v>1630</v>
      </c>
      <c r="B371" s="307" t="s">
        <v>223</v>
      </c>
      <c r="C371" s="328" t="s">
        <v>225</v>
      </c>
      <c r="D371" s="315" t="s">
        <v>632</v>
      </c>
      <c r="E371" s="302" t="s">
        <v>73</v>
      </c>
      <c r="F371" s="268" t="s">
        <v>369</v>
      </c>
      <c r="G371" s="384" t="s">
        <v>370</v>
      </c>
      <c r="H371" s="384" t="s">
        <v>111</v>
      </c>
      <c r="I371" s="362">
        <v>410000</v>
      </c>
      <c r="J371" s="264">
        <f>-K2065/0.0833333333333333</f>
        <v>0</v>
      </c>
      <c r="K371" s="264"/>
      <c r="L371" s="251">
        <v>44027</v>
      </c>
      <c r="M371" s="251">
        <v>44044</v>
      </c>
      <c r="N371" s="252">
        <v>44773</v>
      </c>
      <c r="O371" s="283">
        <f>YEAR(N371)</f>
        <v>2022</v>
      </c>
      <c r="P371" s="283">
        <f>MONTH(N371)</f>
        <v>7</v>
      </c>
      <c r="Q371" s="277" t="str">
        <f>IF(P371&gt;9,CONCATENATE(O371,P371),CONCATENATE(O371,"0",P371))</f>
        <v>202207</v>
      </c>
      <c r="R371" s="299">
        <v>0</v>
      </c>
      <c r="S371" s="267">
        <v>0</v>
      </c>
      <c r="T371" s="267">
        <v>0</v>
      </c>
      <c r="U371" s="386"/>
      <c r="V371" s="303"/>
      <c r="W371" s="301"/>
      <c r="X371" s="303"/>
      <c r="Y37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301"/>
      <c r="AA371" s="301"/>
      <c r="AB371" s="301"/>
      <c r="AC371" s="301"/>
      <c r="AD371" s="301"/>
      <c r="AE371" s="301"/>
      <c r="AF371" s="301"/>
      <c r="AG371" s="301"/>
      <c r="AH371" s="301"/>
      <c r="AI371" s="301"/>
      <c r="AJ371" s="301"/>
      <c r="AK371" s="301"/>
      <c r="AL371" s="301"/>
      <c r="AM371" s="301"/>
      <c r="AN371" s="301"/>
      <c r="AO371" s="301"/>
      <c r="AP371" s="301"/>
      <c r="AQ371" s="301"/>
      <c r="AR371" s="294"/>
    </row>
    <row r="372" spans="1:44" s="8" customFormat="1" ht="38.25" customHeight="1" x14ac:dyDescent="0.2">
      <c r="A372" s="317" t="s">
        <v>1630</v>
      </c>
      <c r="B372" s="317"/>
      <c r="C372" s="308"/>
      <c r="D372" s="317" t="s">
        <v>1860</v>
      </c>
      <c r="E372" s="316" t="s">
        <v>72</v>
      </c>
      <c r="F372" s="305" t="s">
        <v>23</v>
      </c>
      <c r="G372" s="387" t="s">
        <v>1861</v>
      </c>
      <c r="H372" s="387" t="s">
        <v>1862</v>
      </c>
      <c r="I372" s="363">
        <v>72562.5</v>
      </c>
      <c r="J372" s="323">
        <f>-K2548/0.0833333333333333</f>
        <v>0</v>
      </c>
      <c r="K372" s="323"/>
      <c r="L372" s="306">
        <v>44139</v>
      </c>
      <c r="M372" s="306">
        <v>44094</v>
      </c>
      <c r="N372" s="306">
        <v>44823</v>
      </c>
      <c r="O372" s="324">
        <f>YEAR(N372)</f>
        <v>2022</v>
      </c>
      <c r="P372" s="312">
        <f>MONTH(N372)</f>
        <v>9</v>
      </c>
      <c r="Q372" s="325" t="str">
        <f>IF(P372&gt;9,CONCATENATE(O372,P372),CONCATENATE(O372,"0",P372))</f>
        <v>202209</v>
      </c>
      <c r="R372" s="299">
        <v>0</v>
      </c>
      <c r="S372" s="326">
        <v>0</v>
      </c>
      <c r="T372" s="326">
        <v>0</v>
      </c>
      <c r="U372" s="383"/>
      <c r="V372" s="294"/>
      <c r="W372" s="293"/>
      <c r="X372" s="294"/>
      <c r="Y37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339"/>
      <c r="AA372" s="293"/>
      <c r="AB372" s="293"/>
      <c r="AC372" s="293"/>
      <c r="AD372" s="293"/>
      <c r="AE372" s="293"/>
      <c r="AF372" s="293"/>
      <c r="AG372" s="293"/>
      <c r="AH372" s="293"/>
      <c r="AI372" s="293"/>
      <c r="AJ372" s="293"/>
      <c r="AK372" s="293"/>
      <c r="AL372" s="293"/>
      <c r="AM372" s="293"/>
      <c r="AN372" s="293"/>
      <c r="AO372" s="293"/>
      <c r="AP372" s="293"/>
      <c r="AQ372" s="293"/>
      <c r="AR372" s="293"/>
    </row>
    <row r="373" spans="1:44" s="8" customFormat="1" ht="38.25" customHeight="1" x14ac:dyDescent="0.2">
      <c r="A373" s="316" t="s">
        <v>1630</v>
      </c>
      <c r="B373" s="317"/>
      <c r="C373" s="308"/>
      <c r="D373" s="315" t="s">
        <v>745</v>
      </c>
      <c r="E373" s="317" t="s">
        <v>668</v>
      </c>
      <c r="F373" s="300" t="s">
        <v>23</v>
      </c>
      <c r="G373" s="387" t="s">
        <v>746</v>
      </c>
      <c r="H373" s="387" t="s">
        <v>84</v>
      </c>
      <c r="I373" s="363">
        <v>1038589</v>
      </c>
      <c r="J373" s="323">
        <f>-K1957/0.0833333333333333</f>
        <v>0</v>
      </c>
      <c r="K373" s="323"/>
      <c r="L373" s="306">
        <v>42999</v>
      </c>
      <c r="M373" s="306">
        <v>42999</v>
      </c>
      <c r="N373" s="306">
        <v>44834</v>
      </c>
      <c r="O373" s="324">
        <f>YEAR(N373)</f>
        <v>2022</v>
      </c>
      <c r="P373" s="312">
        <f>MONTH(N373)</f>
        <v>9</v>
      </c>
      <c r="Q373" s="325" t="str">
        <f>IF(P373&gt;9,CONCATENATE(O373,P373),CONCATENATE(O373,"0",P373))</f>
        <v>202209</v>
      </c>
      <c r="R373" s="299">
        <v>0</v>
      </c>
      <c r="S373" s="326">
        <v>0</v>
      </c>
      <c r="T373" s="326">
        <v>0</v>
      </c>
      <c r="U373" s="383"/>
      <c r="V373" s="293"/>
      <c r="W373" s="293"/>
      <c r="X373" s="293"/>
      <c r="Y37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339"/>
      <c r="AA373" s="293"/>
      <c r="AB373" s="293"/>
      <c r="AC373" s="293"/>
      <c r="AD373" s="293"/>
      <c r="AE373" s="293"/>
      <c r="AF373" s="293"/>
      <c r="AG373" s="293"/>
      <c r="AH373" s="293"/>
      <c r="AI373" s="293"/>
      <c r="AJ373" s="293"/>
      <c r="AK373" s="293"/>
      <c r="AL373" s="293"/>
      <c r="AM373" s="293"/>
      <c r="AN373" s="293"/>
      <c r="AO373" s="293"/>
      <c r="AP373" s="293"/>
      <c r="AQ373" s="293"/>
      <c r="AR373" s="293"/>
    </row>
    <row r="374" spans="1:44" s="8" customFormat="1" ht="38.25" customHeight="1" x14ac:dyDescent="0.2">
      <c r="A374" s="316" t="s">
        <v>1630</v>
      </c>
      <c r="B374" s="316"/>
      <c r="C374" s="308"/>
      <c r="D374" s="315" t="s">
        <v>1370</v>
      </c>
      <c r="E374" s="316" t="s">
        <v>875</v>
      </c>
      <c r="F374" s="300" t="s">
        <v>1371</v>
      </c>
      <c r="G374" s="383" t="s">
        <v>1372</v>
      </c>
      <c r="H374" s="383" t="s">
        <v>1373</v>
      </c>
      <c r="I374" s="359">
        <v>574320</v>
      </c>
      <c r="J374" s="309">
        <f>-K2401/0.0833333333333333</f>
        <v>0</v>
      </c>
      <c r="K374" s="309"/>
      <c r="L374" s="306">
        <v>43733</v>
      </c>
      <c r="M374" s="310">
        <v>43739</v>
      </c>
      <c r="N374" s="310">
        <v>44834</v>
      </c>
      <c r="O374" s="312">
        <f>YEAR(N374)</f>
        <v>2022</v>
      </c>
      <c r="P374" s="312">
        <f>MONTH(N374)</f>
        <v>9</v>
      </c>
      <c r="Q374" s="313" t="str">
        <f>IF(P374&gt;9,CONCATENATE(O374,P374),CONCATENATE(O374,"0",P374))</f>
        <v>202209</v>
      </c>
      <c r="R374" s="299">
        <v>0</v>
      </c>
      <c r="S374" s="314">
        <v>0</v>
      </c>
      <c r="T374" s="314">
        <v>0</v>
      </c>
      <c r="U374" s="393"/>
      <c r="V374" s="294"/>
      <c r="W374" s="293"/>
      <c r="X374" s="339"/>
      <c r="Y3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339"/>
      <c r="AA374" s="294"/>
      <c r="AB374" s="294"/>
      <c r="AC374" s="294"/>
      <c r="AD374" s="294"/>
      <c r="AE374" s="294"/>
      <c r="AF374" s="294"/>
      <c r="AG374" s="294"/>
      <c r="AH374" s="294"/>
      <c r="AI374" s="294"/>
      <c r="AJ374" s="294"/>
      <c r="AK374" s="294"/>
      <c r="AL374" s="294"/>
      <c r="AM374" s="294"/>
      <c r="AN374" s="294"/>
      <c r="AO374" s="294"/>
      <c r="AP374" s="294"/>
      <c r="AQ374" s="294"/>
      <c r="AR374" s="293"/>
    </row>
    <row r="375" spans="1:44" s="8" customFormat="1" ht="38.25" customHeight="1" x14ac:dyDescent="0.2">
      <c r="A375" s="316" t="s">
        <v>1630</v>
      </c>
      <c r="B375" s="316"/>
      <c r="C375" s="308"/>
      <c r="D375" s="315" t="s">
        <v>1374</v>
      </c>
      <c r="E375" s="316" t="s">
        <v>74</v>
      </c>
      <c r="F375" s="300" t="s">
        <v>1375</v>
      </c>
      <c r="G375" s="383" t="s">
        <v>1376</v>
      </c>
      <c r="H375" s="383" t="s">
        <v>253</v>
      </c>
      <c r="I375" s="359">
        <v>163782</v>
      </c>
      <c r="J375" s="309">
        <f>-K2403/0.0833333333333333</f>
        <v>0</v>
      </c>
      <c r="K375" s="309"/>
      <c r="L375" s="306">
        <v>43733</v>
      </c>
      <c r="M375" s="310">
        <v>43739</v>
      </c>
      <c r="N375" s="310">
        <v>44834</v>
      </c>
      <c r="O375" s="312">
        <f>YEAR(N375)</f>
        <v>2022</v>
      </c>
      <c r="P375" s="312">
        <f>MONTH(N375)</f>
        <v>9</v>
      </c>
      <c r="Q375" s="313" t="str">
        <f>IF(P375&gt;9,CONCATENATE(O375,P375),CONCATENATE(O375,"0",P375))</f>
        <v>202209</v>
      </c>
      <c r="R375" s="299">
        <v>0</v>
      </c>
      <c r="S375" s="314">
        <v>0</v>
      </c>
      <c r="T375" s="314">
        <v>0</v>
      </c>
      <c r="U375" s="393"/>
      <c r="V375" s="294"/>
      <c r="W375" s="293"/>
      <c r="X375" s="339"/>
      <c r="Y37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339"/>
      <c r="AA375" s="294"/>
      <c r="AB375" s="294"/>
      <c r="AC375" s="294"/>
      <c r="AD375" s="294"/>
      <c r="AE375" s="294"/>
      <c r="AF375" s="294"/>
      <c r="AG375" s="294"/>
      <c r="AH375" s="294"/>
      <c r="AI375" s="294"/>
      <c r="AJ375" s="294"/>
      <c r="AK375" s="294"/>
      <c r="AL375" s="294"/>
      <c r="AM375" s="294"/>
      <c r="AN375" s="294"/>
      <c r="AO375" s="294"/>
      <c r="AP375" s="294"/>
      <c r="AQ375" s="294"/>
      <c r="AR375" s="293"/>
    </row>
    <row r="376" spans="1:44" s="8" customFormat="1" ht="38.25" customHeight="1" x14ac:dyDescent="0.2">
      <c r="A376" s="316" t="s">
        <v>1630</v>
      </c>
      <c r="B376" s="307"/>
      <c r="C376" s="328"/>
      <c r="D376" s="304" t="s">
        <v>1719</v>
      </c>
      <c r="E376" s="307" t="s">
        <v>84</v>
      </c>
      <c r="F376" s="268" t="s">
        <v>23</v>
      </c>
      <c r="G376" s="384" t="s">
        <v>1720</v>
      </c>
      <c r="H376" s="386" t="s">
        <v>1423</v>
      </c>
      <c r="I376" s="361">
        <v>2311873.6</v>
      </c>
      <c r="J376" s="269">
        <f>-K2493/0.0833333333333333</f>
        <v>0</v>
      </c>
      <c r="K376" s="269"/>
      <c r="L376" s="270">
        <v>44006</v>
      </c>
      <c r="M376" s="270">
        <v>44105</v>
      </c>
      <c r="N376" s="271">
        <v>44834</v>
      </c>
      <c r="O376" s="283">
        <f>YEAR(N376)</f>
        <v>2022</v>
      </c>
      <c r="P376" s="283">
        <f>MONTH(N376)</f>
        <v>9</v>
      </c>
      <c r="Q376" s="277" t="str">
        <f>IF(P376&gt;9,CONCATENATE(O376,P376),CONCATENATE(O376,"0",P376))</f>
        <v>202209</v>
      </c>
      <c r="R376" s="266">
        <v>0</v>
      </c>
      <c r="S376" s="272">
        <v>0</v>
      </c>
      <c r="T376" s="272">
        <v>0</v>
      </c>
      <c r="U376" s="384"/>
      <c r="V376" s="303"/>
      <c r="W376" s="301"/>
      <c r="X376" s="303"/>
      <c r="Y37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320"/>
      <c r="AA376" s="303"/>
      <c r="AB376" s="303"/>
      <c r="AC376" s="303"/>
      <c r="AD376" s="303"/>
      <c r="AE376" s="303"/>
      <c r="AF376" s="303"/>
      <c r="AG376" s="303"/>
      <c r="AH376" s="303"/>
      <c r="AI376" s="303"/>
      <c r="AJ376" s="303"/>
      <c r="AK376" s="303"/>
      <c r="AL376" s="303"/>
      <c r="AM376" s="303"/>
      <c r="AN376" s="303"/>
      <c r="AO376" s="303"/>
      <c r="AP376" s="303"/>
      <c r="AQ376" s="303"/>
      <c r="AR376" s="301"/>
    </row>
    <row r="377" spans="1:44" s="8" customFormat="1" ht="38.25" customHeight="1" x14ac:dyDescent="0.2">
      <c r="A377" s="307" t="s">
        <v>1630</v>
      </c>
      <c r="B377" s="316"/>
      <c r="C377" s="308"/>
      <c r="D377" s="315" t="s">
        <v>1536</v>
      </c>
      <c r="E377" s="316" t="s">
        <v>72</v>
      </c>
      <c r="F377" s="300" t="s">
        <v>1537</v>
      </c>
      <c r="G377" s="383" t="s">
        <v>1538</v>
      </c>
      <c r="H377" s="383" t="s">
        <v>1316</v>
      </c>
      <c r="I377" s="359">
        <v>37500</v>
      </c>
      <c r="J377" s="309">
        <f>-K2482/0.0833333333333333</f>
        <v>0</v>
      </c>
      <c r="K377" s="309"/>
      <c r="L377" s="310">
        <v>43789</v>
      </c>
      <c r="M377" s="310">
        <v>43789</v>
      </c>
      <c r="N377" s="311">
        <v>44884</v>
      </c>
      <c r="O377" s="321">
        <f>YEAR(N377)</f>
        <v>2022</v>
      </c>
      <c r="P377" s="416">
        <f>MONTH(N377)</f>
        <v>11</v>
      </c>
      <c r="Q377" s="417" t="str">
        <f>IF(P377&gt;9,CONCATENATE(O377,P377),CONCATENATE(O377,"0",P377))</f>
        <v>202211</v>
      </c>
      <c r="R377" s="299">
        <v>0</v>
      </c>
      <c r="S377" s="314">
        <v>0</v>
      </c>
      <c r="T377" s="314">
        <v>0</v>
      </c>
      <c r="U377" s="383"/>
      <c r="V377" s="293"/>
      <c r="W377" s="293"/>
      <c r="X377" s="293"/>
      <c r="Y37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39"/>
      <c r="AA377" s="293"/>
      <c r="AB377" s="293"/>
      <c r="AC377" s="293"/>
      <c r="AD377" s="293"/>
      <c r="AE377" s="293"/>
      <c r="AF377" s="293"/>
      <c r="AG377" s="293"/>
      <c r="AH377" s="293"/>
      <c r="AI377" s="293"/>
      <c r="AJ377" s="293"/>
      <c r="AK377" s="293"/>
      <c r="AL377" s="293"/>
      <c r="AM377" s="293"/>
      <c r="AN377" s="293"/>
      <c r="AO377" s="293"/>
      <c r="AP377" s="293"/>
      <c r="AQ377" s="293"/>
      <c r="AR377" s="293"/>
    </row>
    <row r="378" spans="1:44" s="8" customFormat="1" ht="38.25" customHeight="1" x14ac:dyDescent="0.2">
      <c r="A378" s="316" t="s">
        <v>1630</v>
      </c>
      <c r="B378" s="307"/>
      <c r="C378" s="328"/>
      <c r="D378" s="302" t="s">
        <v>1548</v>
      </c>
      <c r="E378" s="302" t="s">
        <v>76</v>
      </c>
      <c r="F378" s="268" t="s">
        <v>1549</v>
      </c>
      <c r="G378" s="385" t="s">
        <v>1550</v>
      </c>
      <c r="H378" s="385" t="s">
        <v>1551</v>
      </c>
      <c r="I378" s="362">
        <v>258585.75</v>
      </c>
      <c r="J378" s="264">
        <f>-K2438/0.0833333333333333</f>
        <v>0</v>
      </c>
      <c r="K378" s="264"/>
      <c r="L378" s="265">
        <v>43800</v>
      </c>
      <c r="M378" s="265">
        <v>43800</v>
      </c>
      <c r="N378" s="265">
        <v>44895</v>
      </c>
      <c r="O378" s="284">
        <f>YEAR(N378)</f>
        <v>2022</v>
      </c>
      <c r="P378" s="283">
        <f>MONTH(N378)</f>
        <v>11</v>
      </c>
      <c r="Q378" s="280" t="str">
        <f>IF(P378&gt;9,CONCATENATE(O378,P378),CONCATENATE(O378,"0",P378))</f>
        <v>202211</v>
      </c>
      <c r="R378" s="299" t="s">
        <v>212</v>
      </c>
      <c r="S378" s="267">
        <v>0</v>
      </c>
      <c r="T378" s="267">
        <v>0</v>
      </c>
      <c r="U378" s="384"/>
      <c r="V378" s="303"/>
      <c r="W378" s="301"/>
      <c r="X378" s="320"/>
      <c r="Y37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301"/>
      <c r="AA378" s="301"/>
      <c r="AB378" s="301"/>
      <c r="AC378" s="301"/>
      <c r="AD378" s="301"/>
      <c r="AE378" s="301"/>
      <c r="AF378" s="301"/>
      <c r="AG378" s="301"/>
      <c r="AH378" s="301"/>
      <c r="AI378" s="301"/>
      <c r="AJ378" s="301"/>
      <c r="AK378" s="301"/>
      <c r="AL378" s="301"/>
      <c r="AM378" s="301"/>
      <c r="AN378" s="301"/>
      <c r="AO378" s="301"/>
      <c r="AP378" s="301"/>
      <c r="AQ378" s="301"/>
      <c r="AR378" s="303"/>
    </row>
    <row r="379" spans="1:44" s="8" customFormat="1" ht="38.25" customHeight="1" x14ac:dyDescent="0.2">
      <c r="A379" s="307" t="s">
        <v>1630</v>
      </c>
      <c r="B379" s="316"/>
      <c r="C379" s="308"/>
      <c r="D379" s="315" t="s">
        <v>1613</v>
      </c>
      <c r="E379" s="316" t="s">
        <v>72</v>
      </c>
      <c r="F379" s="300" t="s">
        <v>1614</v>
      </c>
      <c r="G379" s="383" t="s">
        <v>1615</v>
      </c>
      <c r="H379" s="383" t="s">
        <v>1616</v>
      </c>
      <c r="I379" s="359">
        <v>100000</v>
      </c>
      <c r="J379" s="309">
        <f>-K2511/0.0833333333333333</f>
        <v>0</v>
      </c>
      <c r="K379" s="309"/>
      <c r="L379" s="310">
        <v>43838</v>
      </c>
      <c r="M379" s="310">
        <v>43838</v>
      </c>
      <c r="N379" s="311">
        <v>44933</v>
      </c>
      <c r="O379" s="321">
        <f>YEAR(N379)</f>
        <v>2023</v>
      </c>
      <c r="P379" s="416">
        <f>MONTH(N379)</f>
        <v>1</v>
      </c>
      <c r="Q379" s="417" t="str">
        <f>IF(P379&gt;9,CONCATENATE(O379,P379),CONCATENATE(O379,"0",P379))</f>
        <v>202301</v>
      </c>
      <c r="R379" s="299">
        <v>0</v>
      </c>
      <c r="S379" s="314">
        <v>0</v>
      </c>
      <c r="T379" s="314">
        <v>0</v>
      </c>
      <c r="U379" s="383"/>
      <c r="V379" s="293"/>
      <c r="W379" s="293"/>
      <c r="X379" s="293"/>
      <c r="Y37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339"/>
      <c r="AA379" s="293"/>
      <c r="AB379" s="293"/>
      <c r="AC379" s="293"/>
      <c r="AD379" s="293"/>
      <c r="AE379" s="293"/>
      <c r="AF379" s="293"/>
      <c r="AG379" s="293"/>
      <c r="AH379" s="293"/>
      <c r="AI379" s="293"/>
      <c r="AJ379" s="293"/>
      <c r="AK379" s="293"/>
      <c r="AL379" s="293"/>
      <c r="AM379" s="293"/>
      <c r="AN379" s="293"/>
      <c r="AO379" s="293"/>
      <c r="AP379" s="293"/>
      <c r="AQ379" s="293"/>
      <c r="AR379" s="293"/>
    </row>
    <row r="380" spans="1:44" s="8" customFormat="1" ht="38.25" customHeight="1" x14ac:dyDescent="0.2">
      <c r="A380" s="307" t="s">
        <v>1630</v>
      </c>
      <c r="B380" s="302"/>
      <c r="C380" s="328"/>
      <c r="D380" s="302" t="s">
        <v>1652</v>
      </c>
      <c r="E380" s="307" t="s">
        <v>74</v>
      </c>
      <c r="F380" s="262" t="s">
        <v>1653</v>
      </c>
      <c r="G380" s="385" t="s">
        <v>1654</v>
      </c>
      <c r="H380" s="385" t="s">
        <v>1655</v>
      </c>
      <c r="I380" s="362">
        <v>608464</v>
      </c>
      <c r="J380" s="264">
        <f>-K2528/0.0833333333333333</f>
        <v>0</v>
      </c>
      <c r="K380" s="264"/>
      <c r="L380" s="265">
        <v>43873</v>
      </c>
      <c r="M380" s="265">
        <v>43880</v>
      </c>
      <c r="N380" s="265">
        <v>44975</v>
      </c>
      <c r="O380" s="284">
        <f>YEAR(N380)</f>
        <v>2023</v>
      </c>
      <c r="P380" s="283">
        <f>MONTH(N380)</f>
        <v>2</v>
      </c>
      <c r="Q380" s="280" t="str">
        <f>IF(P380&gt;9,CONCATENATE(O380,P380),CONCATENATE(O380,"0",P380))</f>
        <v>202302</v>
      </c>
      <c r="R380" s="299" t="s">
        <v>212</v>
      </c>
      <c r="S380" s="267">
        <v>0</v>
      </c>
      <c r="T380" s="267">
        <v>0</v>
      </c>
      <c r="U380" s="384"/>
      <c r="V380" s="303"/>
      <c r="W380" s="301"/>
      <c r="X380" s="303"/>
      <c r="Y380" s="30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320"/>
      <c r="AA380" s="301"/>
      <c r="AB380" s="301"/>
      <c r="AC380" s="301"/>
      <c r="AD380" s="301"/>
      <c r="AE380" s="301"/>
      <c r="AF380" s="301"/>
      <c r="AG380" s="301"/>
      <c r="AH380" s="301"/>
      <c r="AI380" s="301"/>
      <c r="AJ380" s="301"/>
      <c r="AK380" s="301"/>
      <c r="AL380" s="301"/>
      <c r="AM380" s="301"/>
      <c r="AN380" s="301"/>
      <c r="AO380" s="301"/>
      <c r="AP380" s="301"/>
      <c r="AQ380" s="301"/>
      <c r="AR380" s="301"/>
    </row>
    <row r="381" spans="1:44" s="8" customFormat="1" ht="38.25" customHeight="1" x14ac:dyDescent="0.2">
      <c r="A381" s="307" t="s">
        <v>1630</v>
      </c>
      <c r="B381" s="317"/>
      <c r="C381" s="308"/>
      <c r="D381" s="317" t="s">
        <v>1656</v>
      </c>
      <c r="E381" s="307" t="s">
        <v>74</v>
      </c>
      <c r="F381" s="262" t="s">
        <v>1653</v>
      </c>
      <c r="G381" s="385" t="s">
        <v>1654</v>
      </c>
      <c r="H381" s="387" t="s">
        <v>1137</v>
      </c>
      <c r="I381" s="363">
        <v>631806.5</v>
      </c>
      <c r="J381" s="323">
        <f>-K2529/0.0833333333333333</f>
        <v>0</v>
      </c>
      <c r="K381" s="323"/>
      <c r="L381" s="265">
        <v>43873</v>
      </c>
      <c r="M381" s="265">
        <v>43880</v>
      </c>
      <c r="N381" s="265">
        <v>44975</v>
      </c>
      <c r="O381" s="324">
        <f>YEAR(N381)</f>
        <v>2023</v>
      </c>
      <c r="P381" s="312">
        <f>MONTH(N381)</f>
        <v>2</v>
      </c>
      <c r="Q381" s="325" t="str">
        <f>IF(P381&gt;9,CONCATENATE(O381,P381),CONCATENATE(O381,"0",P381))</f>
        <v>202302</v>
      </c>
      <c r="R381" s="299" t="s">
        <v>212</v>
      </c>
      <c r="S381" s="267">
        <v>0</v>
      </c>
      <c r="T381" s="267">
        <v>0</v>
      </c>
      <c r="U381" s="383"/>
      <c r="V381" s="294"/>
      <c r="W381" s="293"/>
      <c r="X381" s="294"/>
      <c r="Y38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339"/>
      <c r="AA381" s="293"/>
      <c r="AB381" s="293"/>
      <c r="AC381" s="293"/>
      <c r="AD381" s="293"/>
      <c r="AE381" s="293"/>
      <c r="AF381" s="293"/>
      <c r="AG381" s="293"/>
      <c r="AH381" s="293"/>
      <c r="AI381" s="293"/>
      <c r="AJ381" s="293"/>
      <c r="AK381" s="293"/>
      <c r="AL381" s="293"/>
      <c r="AM381" s="293"/>
      <c r="AN381" s="293"/>
      <c r="AO381" s="293"/>
      <c r="AP381" s="293"/>
      <c r="AQ381" s="293"/>
      <c r="AR381" s="293"/>
    </row>
    <row r="382" spans="1:44" s="8" customFormat="1" ht="38.25" customHeight="1" x14ac:dyDescent="0.2">
      <c r="A382" s="316" t="s">
        <v>1630</v>
      </c>
      <c r="B382" s="307"/>
      <c r="C382" s="328"/>
      <c r="D382" s="302" t="s">
        <v>1590</v>
      </c>
      <c r="E382" s="302" t="s">
        <v>76</v>
      </c>
      <c r="F382" s="268" t="s">
        <v>1591</v>
      </c>
      <c r="G382" s="385" t="s">
        <v>1592</v>
      </c>
      <c r="H382" s="385" t="s">
        <v>1593</v>
      </c>
      <c r="I382" s="362">
        <v>431115</v>
      </c>
      <c r="J382" s="264">
        <f>-K2453/0.0833333333333333</f>
        <v>0</v>
      </c>
      <c r="K382" s="264"/>
      <c r="L382" s="265">
        <v>43887</v>
      </c>
      <c r="M382" s="265">
        <v>43891</v>
      </c>
      <c r="N382" s="265">
        <v>44985</v>
      </c>
      <c r="O382" s="284">
        <f>YEAR(N382)</f>
        <v>2023</v>
      </c>
      <c r="P382" s="283">
        <f>MONTH(N382)</f>
        <v>2</v>
      </c>
      <c r="Q382" s="280" t="str">
        <f>IF(P382&gt;9,CONCATENATE(O382,P382),CONCATENATE(O382,"0",P382))</f>
        <v>202302</v>
      </c>
      <c r="R382" s="299" t="s">
        <v>212</v>
      </c>
      <c r="S382" s="267">
        <v>0</v>
      </c>
      <c r="T382" s="267">
        <v>0</v>
      </c>
      <c r="U382" s="384"/>
      <c r="V382" s="303"/>
      <c r="W382" s="301"/>
      <c r="X382" s="320"/>
      <c r="Y38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01"/>
      <c r="AA382" s="301"/>
      <c r="AB382" s="301"/>
      <c r="AC382" s="301"/>
      <c r="AD382" s="301"/>
      <c r="AE382" s="301"/>
      <c r="AF382" s="301"/>
      <c r="AG382" s="301"/>
      <c r="AH382" s="301"/>
      <c r="AI382" s="301"/>
      <c r="AJ382" s="301"/>
      <c r="AK382" s="301"/>
      <c r="AL382" s="301"/>
      <c r="AM382" s="301"/>
      <c r="AN382" s="301"/>
      <c r="AO382" s="301"/>
      <c r="AP382" s="301"/>
      <c r="AQ382" s="301"/>
      <c r="AR382" s="303"/>
    </row>
    <row r="383" spans="1:44" s="8" customFormat="1" ht="38.25" customHeight="1" x14ac:dyDescent="0.2">
      <c r="A383" s="307" t="s">
        <v>1630</v>
      </c>
      <c r="B383" s="316"/>
      <c r="C383" s="308"/>
      <c r="D383" s="315" t="s">
        <v>903</v>
      </c>
      <c r="E383" s="317" t="s">
        <v>78</v>
      </c>
      <c r="F383" s="300" t="s">
        <v>23</v>
      </c>
      <c r="G383" s="383" t="s">
        <v>904</v>
      </c>
      <c r="H383" s="383" t="s">
        <v>905</v>
      </c>
      <c r="I383" s="359">
        <v>714911.54</v>
      </c>
      <c r="J383" s="309">
        <f>-K2261/0.0833333333333333</f>
        <v>0</v>
      </c>
      <c r="K383" s="309"/>
      <c r="L383" s="310">
        <v>43894</v>
      </c>
      <c r="M383" s="310">
        <v>43327</v>
      </c>
      <c r="N383" s="310">
        <v>44986</v>
      </c>
      <c r="O383" s="321">
        <f>YEAR(N383)</f>
        <v>2023</v>
      </c>
      <c r="P383" s="356">
        <f>MONTH(N383)</f>
        <v>3</v>
      </c>
      <c r="Q383" s="322" t="str">
        <f>IF(P383&gt;9,CONCATENATE(O383,P383),CONCATENATE(O383,"0",P383))</f>
        <v>202303</v>
      </c>
      <c r="R383" s="299">
        <v>0</v>
      </c>
      <c r="S383" s="314">
        <v>0</v>
      </c>
      <c r="T383" s="314">
        <v>0</v>
      </c>
      <c r="U383" s="383"/>
      <c r="V383" s="294"/>
      <c r="W383" s="294"/>
      <c r="X383" s="339"/>
      <c r="Y3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39"/>
      <c r="AA383" s="294"/>
      <c r="AB383" s="294"/>
      <c r="AC383" s="294"/>
      <c r="AD383" s="294"/>
      <c r="AE383" s="294"/>
      <c r="AF383" s="294"/>
      <c r="AG383" s="294"/>
      <c r="AH383" s="294"/>
      <c r="AI383" s="294"/>
      <c r="AJ383" s="294"/>
      <c r="AK383" s="294"/>
      <c r="AL383" s="294"/>
      <c r="AM383" s="294"/>
      <c r="AN383" s="294"/>
      <c r="AO383" s="294"/>
      <c r="AP383" s="294"/>
      <c r="AQ383" s="294"/>
      <c r="AR383" s="294"/>
    </row>
    <row r="384" spans="1:44" s="8" customFormat="1" ht="38.25" customHeight="1" x14ac:dyDescent="0.2">
      <c r="A384" s="307" t="s">
        <v>1630</v>
      </c>
      <c r="B384" s="316"/>
      <c r="C384" s="308"/>
      <c r="D384" s="315" t="s">
        <v>1702</v>
      </c>
      <c r="E384" s="316" t="s">
        <v>648</v>
      </c>
      <c r="F384" s="305" t="s">
        <v>23</v>
      </c>
      <c r="G384" s="387" t="s">
        <v>1703</v>
      </c>
      <c r="H384" s="387" t="s">
        <v>1047</v>
      </c>
      <c r="I384" s="363">
        <v>500000</v>
      </c>
      <c r="J384" s="323">
        <f>-K2553/0.0833333333333333</f>
        <v>0</v>
      </c>
      <c r="K384" s="323"/>
      <c r="L384" s="306">
        <v>43929</v>
      </c>
      <c r="M384" s="306">
        <v>43922</v>
      </c>
      <c r="N384" s="306">
        <v>45016</v>
      </c>
      <c r="O384" s="324">
        <f>YEAR(N384)</f>
        <v>2023</v>
      </c>
      <c r="P384" s="312">
        <f>MONTH(N384)</f>
        <v>3</v>
      </c>
      <c r="Q384" s="325" t="str">
        <f>IF(P384&gt;9,CONCATENATE(O384,P384),CONCATENATE(O384,"0",P384))</f>
        <v>202303</v>
      </c>
      <c r="R384" s="299" t="s">
        <v>109</v>
      </c>
      <c r="S384" s="326">
        <v>0</v>
      </c>
      <c r="T384" s="326">
        <v>0</v>
      </c>
      <c r="U384" s="383"/>
      <c r="V384" s="294"/>
      <c r="W384" s="293"/>
      <c r="X384" s="294"/>
      <c r="Y38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339"/>
      <c r="AA384" s="294"/>
      <c r="AB384" s="294"/>
      <c r="AC384" s="294"/>
      <c r="AD384" s="294"/>
      <c r="AE384" s="294"/>
      <c r="AF384" s="294"/>
      <c r="AG384" s="294"/>
      <c r="AH384" s="294"/>
      <c r="AI384" s="294"/>
      <c r="AJ384" s="294"/>
      <c r="AK384" s="294"/>
      <c r="AL384" s="294"/>
      <c r="AM384" s="294"/>
      <c r="AN384" s="294"/>
      <c r="AO384" s="294"/>
      <c r="AP384" s="294"/>
      <c r="AQ384" s="294"/>
      <c r="AR384" s="294"/>
    </row>
    <row r="385" spans="1:100" s="8" customFormat="1" ht="38.25" customHeight="1" x14ac:dyDescent="0.2">
      <c r="A385" s="316" t="s">
        <v>1630</v>
      </c>
      <c r="B385" s="316"/>
      <c r="C385" s="308"/>
      <c r="D385" s="315" t="s">
        <v>2070</v>
      </c>
      <c r="E385" s="317" t="s">
        <v>86</v>
      </c>
      <c r="F385" s="300" t="s">
        <v>2071</v>
      </c>
      <c r="G385" s="383" t="s">
        <v>2072</v>
      </c>
      <c r="H385" s="383" t="s">
        <v>1132</v>
      </c>
      <c r="I385" s="363">
        <v>615000</v>
      </c>
      <c r="J385" s="323">
        <f>-K2563/0.0833333333333333</f>
        <v>0</v>
      </c>
      <c r="K385" s="323"/>
      <c r="L385" s="310">
        <v>44363</v>
      </c>
      <c r="M385" s="310">
        <v>44363</v>
      </c>
      <c r="N385" s="311">
        <v>45107</v>
      </c>
      <c r="O385" s="312">
        <f>YEAR(N385)</f>
        <v>2023</v>
      </c>
      <c r="P385" s="312">
        <f>MONTH(N385)</f>
        <v>6</v>
      </c>
      <c r="Q385" s="313" t="str">
        <f>IF(P385&gt;9,CONCATENATE(O385,P385),CONCATENATE(O385,"0",P385))</f>
        <v>202306</v>
      </c>
      <c r="R385" s="299">
        <v>0</v>
      </c>
      <c r="S385" s="326">
        <v>0</v>
      </c>
      <c r="T385" s="326">
        <v>0</v>
      </c>
      <c r="U385" s="393"/>
      <c r="V385" s="293"/>
      <c r="W385" s="293"/>
      <c r="X385" s="293"/>
      <c r="Y38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293"/>
      <c r="AA385" s="293"/>
      <c r="AB385" s="293"/>
      <c r="AC385" s="293"/>
      <c r="AD385" s="293"/>
      <c r="AE385" s="293"/>
      <c r="AF385" s="293"/>
      <c r="AG385" s="293"/>
      <c r="AH385" s="293"/>
      <c r="AI385" s="293"/>
      <c r="AJ385" s="293"/>
      <c r="AK385" s="293"/>
      <c r="AL385" s="293"/>
      <c r="AM385" s="293"/>
      <c r="AN385" s="293"/>
      <c r="AO385" s="293"/>
      <c r="AP385" s="293"/>
      <c r="AQ385" s="293"/>
      <c r="AR385" s="294"/>
    </row>
    <row r="386" spans="1:100" s="8" customFormat="1" ht="38.25" customHeight="1" x14ac:dyDescent="0.2">
      <c r="A386" s="316" t="s">
        <v>1630</v>
      </c>
      <c r="B386" s="316"/>
      <c r="C386" s="308"/>
      <c r="D386" s="317" t="s">
        <v>1601</v>
      </c>
      <c r="E386" s="317" t="s">
        <v>86</v>
      </c>
      <c r="F386" s="300" t="s">
        <v>19</v>
      </c>
      <c r="G386" s="387" t="s">
        <v>1602</v>
      </c>
      <c r="H386" s="387" t="s">
        <v>1017</v>
      </c>
      <c r="I386" s="363">
        <v>500000</v>
      </c>
      <c r="J386" s="323">
        <f>-K2454/0.0833333333333333</f>
        <v>0</v>
      </c>
      <c r="K386" s="323"/>
      <c r="L386" s="306">
        <v>43817</v>
      </c>
      <c r="M386" s="306">
        <v>43822</v>
      </c>
      <c r="N386" s="306">
        <v>45199</v>
      </c>
      <c r="O386" s="324">
        <f>YEAR(N386)</f>
        <v>2023</v>
      </c>
      <c r="P386" s="312">
        <f>MONTH(N386)</f>
        <v>9</v>
      </c>
      <c r="Q386" s="325" t="str">
        <f>IF(P386&gt;9,CONCATENATE(O386,P386),CONCATENATE(O386,"0",P386))</f>
        <v>202309</v>
      </c>
      <c r="R386" s="299" t="s">
        <v>136</v>
      </c>
      <c r="S386" s="326">
        <v>0</v>
      </c>
      <c r="T386" s="326">
        <v>0</v>
      </c>
      <c r="U386" s="393"/>
      <c r="V386" s="294"/>
      <c r="W386" s="293"/>
      <c r="X386" s="339"/>
      <c r="Y38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293"/>
      <c r="AA386" s="293"/>
      <c r="AB386" s="293"/>
      <c r="AC386" s="293"/>
      <c r="AD386" s="293"/>
      <c r="AE386" s="293"/>
      <c r="AF386" s="293"/>
      <c r="AG386" s="293"/>
      <c r="AH386" s="293"/>
      <c r="AI386" s="293"/>
      <c r="AJ386" s="293"/>
      <c r="AK386" s="293"/>
      <c r="AL386" s="293"/>
      <c r="AM386" s="293"/>
      <c r="AN386" s="293"/>
      <c r="AO386" s="293"/>
      <c r="AP386" s="293"/>
      <c r="AQ386" s="293"/>
      <c r="AR386" s="294"/>
    </row>
    <row r="387" spans="1:100" s="8" customFormat="1" ht="38.25" customHeight="1" x14ac:dyDescent="0.2">
      <c r="A387" s="317" t="s">
        <v>1630</v>
      </c>
      <c r="B387" s="317"/>
      <c r="C387" s="308"/>
      <c r="D387" s="317" t="s">
        <v>2012</v>
      </c>
      <c r="E387" s="316" t="s">
        <v>74</v>
      </c>
      <c r="F387" s="305" t="s">
        <v>23</v>
      </c>
      <c r="G387" s="387" t="s">
        <v>2013</v>
      </c>
      <c r="H387" s="387" t="s">
        <v>642</v>
      </c>
      <c r="I387" s="363">
        <v>120000</v>
      </c>
      <c r="J387" s="323">
        <f>-K2551/0.0833333333333333</f>
        <v>0</v>
      </c>
      <c r="K387" s="323"/>
      <c r="L387" s="306">
        <v>44279</v>
      </c>
      <c r="M387" s="306">
        <v>44279</v>
      </c>
      <c r="N387" s="306">
        <v>45382</v>
      </c>
      <c r="O387" s="324">
        <f>YEAR(N387)</f>
        <v>2024</v>
      </c>
      <c r="P387" s="312">
        <f>MONTH(N387)</f>
        <v>3</v>
      </c>
      <c r="Q387" s="325" t="str">
        <f>IF(P387&gt;9,CONCATENATE(O387,P387),CONCATENATE(O387,"0",P387))</f>
        <v>202403</v>
      </c>
      <c r="R387" s="299">
        <v>0</v>
      </c>
      <c r="S387" s="326">
        <v>0</v>
      </c>
      <c r="T387" s="326">
        <v>0</v>
      </c>
      <c r="U387" s="383"/>
      <c r="V387" s="294"/>
      <c r="W387" s="293"/>
      <c r="X387" s="294"/>
      <c r="Y387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339"/>
      <c r="AA387" s="293"/>
      <c r="AB387" s="293"/>
      <c r="AC387" s="293"/>
      <c r="AD387" s="293"/>
      <c r="AE387" s="293"/>
      <c r="AF387" s="293"/>
      <c r="AG387" s="293"/>
      <c r="AH387" s="293"/>
      <c r="AI387" s="293"/>
      <c r="AJ387" s="293"/>
      <c r="AK387" s="293"/>
      <c r="AL387" s="293"/>
      <c r="AM387" s="293"/>
      <c r="AN387" s="293"/>
      <c r="AO387" s="293"/>
      <c r="AP387" s="293"/>
      <c r="AQ387" s="293"/>
      <c r="AR387" s="293"/>
    </row>
    <row r="388" spans="1:100" s="8" customFormat="1" ht="38.25" customHeight="1" x14ac:dyDescent="0.2">
      <c r="A388" s="316" t="s">
        <v>1630</v>
      </c>
      <c r="B388" s="307"/>
      <c r="C388" s="328"/>
      <c r="D388" s="304" t="s">
        <v>2045</v>
      </c>
      <c r="E388" s="302" t="s">
        <v>74</v>
      </c>
      <c r="F388" s="268" t="s">
        <v>23</v>
      </c>
      <c r="G388" s="384" t="s">
        <v>2046</v>
      </c>
      <c r="H388" s="384" t="s">
        <v>2047</v>
      </c>
      <c r="I388" s="362">
        <v>36000</v>
      </c>
      <c r="J388" s="264">
        <f>-K2559/0.0833333333333333</f>
        <v>0</v>
      </c>
      <c r="K388" s="264"/>
      <c r="L388" s="270">
        <v>44328</v>
      </c>
      <c r="M388" s="270">
        <v>44316</v>
      </c>
      <c r="N388" s="271">
        <v>45411</v>
      </c>
      <c r="O388" s="283">
        <f>YEAR(N388)</f>
        <v>2024</v>
      </c>
      <c r="P388" s="283">
        <f>MONTH(N388)</f>
        <v>4</v>
      </c>
      <c r="Q388" s="277" t="str">
        <f>IF(P388&gt;9,CONCATENATE(O388,P388),CONCATENATE(O388,"0",P388))</f>
        <v>202404</v>
      </c>
      <c r="R388" s="266">
        <v>0</v>
      </c>
      <c r="S388" s="267">
        <v>0</v>
      </c>
      <c r="T388" s="267">
        <v>0</v>
      </c>
      <c r="U388" s="386"/>
      <c r="V388" s="303"/>
      <c r="W388" s="301"/>
      <c r="X388" s="303"/>
      <c r="Y38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20"/>
      <c r="AA388" s="303"/>
      <c r="AB388" s="303"/>
      <c r="AC388" s="303"/>
      <c r="AD388" s="303"/>
      <c r="AE388" s="303"/>
      <c r="AF388" s="303"/>
      <c r="AG388" s="303"/>
      <c r="AH388" s="303"/>
      <c r="AI388" s="303"/>
      <c r="AJ388" s="303"/>
      <c r="AK388" s="303"/>
      <c r="AL388" s="303"/>
      <c r="AM388" s="303"/>
      <c r="AN388" s="303"/>
      <c r="AO388" s="303"/>
      <c r="AP388" s="303"/>
      <c r="AQ388" s="303"/>
      <c r="AR388" s="301"/>
    </row>
    <row r="389" spans="1:100" s="8" customFormat="1" ht="38.25" customHeight="1" x14ac:dyDescent="0.2">
      <c r="A389" s="316" t="s">
        <v>1630</v>
      </c>
      <c r="B389" s="307"/>
      <c r="C389" s="328"/>
      <c r="D389" s="304" t="s">
        <v>729</v>
      </c>
      <c r="E389" s="307" t="s">
        <v>86</v>
      </c>
      <c r="F389" s="262" t="s">
        <v>19</v>
      </c>
      <c r="G389" s="384" t="s">
        <v>730</v>
      </c>
      <c r="H389" s="384" t="s">
        <v>731</v>
      </c>
      <c r="I389" s="361">
        <v>160097.44</v>
      </c>
      <c r="J389" s="269">
        <f>-K2042/0.0833333333333333</f>
        <v>0</v>
      </c>
      <c r="K389" s="269"/>
      <c r="L389" s="270">
        <v>42683</v>
      </c>
      <c r="M389" s="270">
        <v>42683</v>
      </c>
      <c r="N389" s="271">
        <v>46234</v>
      </c>
      <c r="O389" s="283">
        <f>YEAR(N389)</f>
        <v>2026</v>
      </c>
      <c r="P389" s="283">
        <f>MONTH(N389)</f>
        <v>7</v>
      </c>
      <c r="Q389" s="277" t="str">
        <f>IF(P389&gt;9,CONCATENATE(O389,P389),CONCATENATE(O389,"0",P389))</f>
        <v>202607</v>
      </c>
      <c r="R389" s="299" t="s">
        <v>557</v>
      </c>
      <c r="S389" s="272">
        <v>0</v>
      </c>
      <c r="T389" s="272">
        <v>0</v>
      </c>
      <c r="U389" s="384"/>
      <c r="V389" s="303"/>
      <c r="W389" s="301"/>
      <c r="X389" s="303"/>
      <c r="Y389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320"/>
      <c r="AA389" s="320"/>
      <c r="AB389" s="303"/>
      <c r="AC389" s="303"/>
      <c r="AD389" s="303"/>
      <c r="AE389" s="303"/>
      <c r="AF389" s="303"/>
      <c r="AG389" s="303"/>
      <c r="AH389" s="303"/>
      <c r="AI389" s="303"/>
      <c r="AJ389" s="303"/>
      <c r="AK389" s="303"/>
      <c r="AL389" s="303"/>
      <c r="AM389" s="303"/>
      <c r="AN389" s="303"/>
      <c r="AO389" s="303"/>
      <c r="AP389" s="303"/>
      <c r="AQ389" s="303"/>
      <c r="AR389" s="301"/>
    </row>
    <row r="390" spans="1:100" s="8" customFormat="1" ht="38.25" customHeight="1" x14ac:dyDescent="0.2">
      <c r="A390" s="307" t="s">
        <v>1630</v>
      </c>
      <c r="B390" s="316"/>
      <c r="C390" s="308"/>
      <c r="D390" s="405" t="s">
        <v>819</v>
      </c>
      <c r="E390" s="317" t="s">
        <v>87</v>
      </c>
      <c r="F390" s="305" t="s">
        <v>23</v>
      </c>
      <c r="G390" s="387" t="s">
        <v>820</v>
      </c>
      <c r="H390" s="387" t="s">
        <v>832</v>
      </c>
      <c r="I390" s="363">
        <v>800000</v>
      </c>
      <c r="J390" s="323">
        <f>-K2045/0.0833333333333333</f>
        <v>0</v>
      </c>
      <c r="K390" s="323"/>
      <c r="L390" s="310">
        <v>43089</v>
      </c>
      <c r="M390" s="306">
        <v>43070</v>
      </c>
      <c r="N390" s="306">
        <v>46521</v>
      </c>
      <c r="O390" s="324">
        <f>YEAR(N390)</f>
        <v>2027</v>
      </c>
      <c r="P390" s="312">
        <f>MONTH(N390)</f>
        <v>5</v>
      </c>
      <c r="Q390" s="325" t="str">
        <f>IF(P390&gt;9,CONCATENATE(O390,P390),CONCATENATE(O390,"0",P390))</f>
        <v>202705</v>
      </c>
      <c r="R390" s="299" t="s">
        <v>822</v>
      </c>
      <c r="S390" s="326">
        <v>0</v>
      </c>
      <c r="T390" s="326">
        <v>0</v>
      </c>
      <c r="U390" s="387"/>
      <c r="V390" s="293"/>
      <c r="W390" s="293"/>
      <c r="X390" s="293"/>
      <c r="Y39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339"/>
      <c r="AA390" s="294"/>
      <c r="AB390" s="294"/>
      <c r="AC390" s="294"/>
      <c r="AD390" s="294"/>
      <c r="AE390" s="294"/>
      <c r="AF390" s="294"/>
      <c r="AG390" s="294"/>
      <c r="AH390" s="294"/>
      <c r="AI390" s="294"/>
      <c r="AJ390" s="294"/>
      <c r="AK390" s="294"/>
      <c r="AL390" s="294"/>
      <c r="AM390" s="294"/>
      <c r="AN390" s="294"/>
      <c r="AO390" s="294"/>
      <c r="AP390" s="294"/>
      <c r="AQ390" s="294"/>
      <c r="AR390" s="294"/>
    </row>
    <row r="391" spans="1:100" s="8" customFormat="1" ht="38.25" customHeight="1" x14ac:dyDescent="0.2">
      <c r="A391" s="307" t="s">
        <v>1630</v>
      </c>
      <c r="B391" s="316"/>
      <c r="C391" s="308"/>
      <c r="D391" s="317" t="s">
        <v>819</v>
      </c>
      <c r="E391" s="316" t="s">
        <v>87</v>
      </c>
      <c r="F391" s="305" t="s">
        <v>23</v>
      </c>
      <c r="G391" s="387" t="s">
        <v>820</v>
      </c>
      <c r="H391" s="387" t="s">
        <v>821</v>
      </c>
      <c r="I391" s="363">
        <v>800000</v>
      </c>
      <c r="J391" s="323">
        <f>-K2018/0.0833333333333333</f>
        <v>0</v>
      </c>
      <c r="K391" s="323"/>
      <c r="L391" s="306">
        <v>43089</v>
      </c>
      <c r="M391" s="306">
        <v>43089</v>
      </c>
      <c r="N391" s="306">
        <v>46521</v>
      </c>
      <c r="O391" s="324">
        <f>YEAR(N391)</f>
        <v>2027</v>
      </c>
      <c r="P391" s="312">
        <f>MONTH(N391)</f>
        <v>5</v>
      </c>
      <c r="Q391" s="325" t="str">
        <f>IF(P391&gt;9,CONCATENATE(O391,P391),CONCATENATE(O391,"0",P391))</f>
        <v>202705</v>
      </c>
      <c r="R391" s="299" t="s">
        <v>822</v>
      </c>
      <c r="S391" s="326">
        <v>0</v>
      </c>
      <c r="T391" s="326">
        <v>0</v>
      </c>
      <c r="U391" s="387"/>
      <c r="V391" s="294"/>
      <c r="W391" s="293"/>
      <c r="X391" s="294"/>
      <c r="Y39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339"/>
      <c r="AA391" s="294"/>
      <c r="AB391" s="294"/>
      <c r="AC391" s="294"/>
      <c r="AD391" s="294"/>
      <c r="AE391" s="294"/>
      <c r="AF391" s="294"/>
      <c r="AG391" s="294"/>
      <c r="AH391" s="294"/>
      <c r="AI391" s="294"/>
      <c r="AJ391" s="294"/>
      <c r="AK391" s="294"/>
      <c r="AL391" s="294"/>
      <c r="AM391" s="294"/>
      <c r="AN391" s="294"/>
      <c r="AO391" s="294"/>
      <c r="AP391" s="294"/>
      <c r="AQ391" s="294"/>
      <c r="AR391" s="294"/>
    </row>
    <row r="392" spans="1:100" s="8" customFormat="1" ht="38.25" customHeight="1" x14ac:dyDescent="0.2">
      <c r="A392" s="307" t="s">
        <v>1630</v>
      </c>
      <c r="B392" s="316"/>
      <c r="C392" s="308"/>
      <c r="D392" s="315" t="s">
        <v>692</v>
      </c>
      <c r="E392" s="317" t="s">
        <v>72</v>
      </c>
      <c r="F392" s="300" t="s">
        <v>695</v>
      </c>
      <c r="G392" s="383" t="s">
        <v>693</v>
      </c>
      <c r="H392" s="383" t="s">
        <v>694</v>
      </c>
      <c r="I392" s="359">
        <v>3058664</v>
      </c>
      <c r="J392" s="309">
        <f>-K1934/0.0833333333333333</f>
        <v>0</v>
      </c>
      <c r="K392" s="309"/>
      <c r="L392" s="310">
        <v>42644</v>
      </c>
      <c r="M392" s="310">
        <v>42644</v>
      </c>
      <c r="N392" s="311">
        <v>49948</v>
      </c>
      <c r="O392" s="312">
        <f>YEAR(N392)</f>
        <v>2036</v>
      </c>
      <c r="P392" s="312">
        <f>MONTH(N392)</f>
        <v>9</v>
      </c>
      <c r="Q392" s="313" t="str">
        <f>IF(P392&gt;9,CONCATENATE(O392,P392),CONCATENATE(O392,"0",P392))</f>
        <v>203609</v>
      </c>
      <c r="R392" s="299" t="s">
        <v>557</v>
      </c>
      <c r="S392" s="314">
        <v>0</v>
      </c>
      <c r="T392" s="314">
        <v>0</v>
      </c>
      <c r="U392" s="383"/>
      <c r="V392" s="294"/>
      <c r="W392" s="294"/>
      <c r="X392" s="294"/>
      <c r="Y39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339"/>
      <c r="AA392" s="293"/>
      <c r="AB392" s="293"/>
      <c r="AC392" s="293"/>
      <c r="AD392" s="293"/>
      <c r="AE392" s="293"/>
      <c r="AF392" s="293"/>
      <c r="AG392" s="293"/>
      <c r="AH392" s="293"/>
      <c r="AI392" s="293"/>
      <c r="AJ392" s="293"/>
      <c r="AK392" s="293"/>
      <c r="AL392" s="293"/>
      <c r="AM392" s="293"/>
      <c r="AN392" s="293"/>
      <c r="AO392" s="293"/>
      <c r="AP392" s="293"/>
      <c r="AQ392" s="293"/>
      <c r="AR392" s="294"/>
    </row>
    <row r="393" spans="1:100" s="8" customFormat="1" ht="38.25" customHeight="1" x14ac:dyDescent="0.2">
      <c r="A393" s="307" t="s">
        <v>1630</v>
      </c>
      <c r="B393" s="317" t="s">
        <v>237</v>
      </c>
      <c r="C393" s="308" t="s">
        <v>225</v>
      </c>
      <c r="D393" s="304" t="s">
        <v>523</v>
      </c>
      <c r="E393" s="317" t="s">
        <v>427</v>
      </c>
      <c r="F393" s="305" t="s">
        <v>428</v>
      </c>
      <c r="G393" s="387" t="s">
        <v>429</v>
      </c>
      <c r="H393" s="387" t="s">
        <v>430</v>
      </c>
      <c r="I393" s="363">
        <v>2991730</v>
      </c>
      <c r="J393" s="323">
        <f>-K2239/0.0833333333333333</f>
        <v>0</v>
      </c>
      <c r="K393" s="323"/>
      <c r="L393" s="306">
        <v>43845</v>
      </c>
      <c r="M393" s="306">
        <v>43800</v>
      </c>
      <c r="N393" s="306" t="s">
        <v>1627</v>
      </c>
      <c r="O393" s="324" t="e">
        <f>YEAR(N393)</f>
        <v>#VALUE!</v>
      </c>
      <c r="P393" s="312" t="e">
        <f>MONTH(N393)</f>
        <v>#VALUE!</v>
      </c>
      <c r="Q393" s="325" t="e">
        <f>IF(P393&gt;9,CONCATENATE(O393,P393),CONCATENATE(O393,"0",P393))</f>
        <v>#VALUE!</v>
      </c>
      <c r="R393" s="299">
        <v>0</v>
      </c>
      <c r="S393" s="326">
        <v>0.2</v>
      </c>
      <c r="T393" s="326">
        <v>0.1</v>
      </c>
      <c r="U393" s="387"/>
      <c r="V393" s="294"/>
      <c r="W393" s="293"/>
      <c r="X393" s="294"/>
      <c r="Y39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293"/>
      <c r="AA393" s="293"/>
      <c r="AB393" s="293"/>
      <c r="AC393" s="293"/>
      <c r="AD393" s="293"/>
      <c r="AE393" s="293"/>
      <c r="AF393" s="293"/>
      <c r="AG393" s="293"/>
      <c r="AH393" s="293"/>
      <c r="AI393" s="293"/>
      <c r="AJ393" s="293"/>
      <c r="AK393" s="293"/>
      <c r="AL393" s="293"/>
      <c r="AM393" s="293"/>
      <c r="AN393" s="293"/>
      <c r="AO393" s="293"/>
      <c r="AP393" s="293"/>
      <c r="AQ393" s="293"/>
      <c r="AR393" s="294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</row>
    <row r="394" spans="1:100" s="8" customFormat="1" ht="38.25" customHeight="1" x14ac:dyDescent="0.2">
      <c r="A394" s="307" t="s">
        <v>1630</v>
      </c>
      <c r="B394" s="316"/>
      <c r="C394" s="308"/>
      <c r="D394" s="315" t="s">
        <v>1403</v>
      </c>
      <c r="E394" s="316" t="s">
        <v>74</v>
      </c>
      <c r="F394" s="300" t="s">
        <v>23</v>
      </c>
      <c r="G394" s="383" t="s">
        <v>1404</v>
      </c>
      <c r="H394" s="383" t="s">
        <v>1405</v>
      </c>
      <c r="I394" s="359">
        <v>60906.98</v>
      </c>
      <c r="J394" s="309">
        <f>-K2447/0.0833333333333333</f>
        <v>0</v>
      </c>
      <c r="K394" s="309"/>
      <c r="L394" s="310">
        <v>43964</v>
      </c>
      <c r="M394" s="310">
        <v>43891</v>
      </c>
      <c r="N394" s="311" t="s">
        <v>1715</v>
      </c>
      <c r="O394" s="321" t="e">
        <f>YEAR(N394)</f>
        <v>#VALUE!</v>
      </c>
      <c r="P394" s="416" t="e">
        <f>MONTH(N394)</f>
        <v>#VALUE!</v>
      </c>
      <c r="Q394" s="417" t="e">
        <f>IF(P394&gt;9,CONCATENATE(O394,P394),CONCATENATE(O394,"0",P394))</f>
        <v>#VALUE!</v>
      </c>
      <c r="R394" s="299">
        <v>0</v>
      </c>
      <c r="S394" s="314">
        <v>0</v>
      </c>
      <c r="T394" s="314">
        <v>0</v>
      </c>
      <c r="U394" s="383"/>
      <c r="V394" s="293"/>
      <c r="W394" s="293"/>
      <c r="X394" s="293"/>
      <c r="Y39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339"/>
      <c r="AA394" s="293"/>
      <c r="AB394" s="293"/>
      <c r="AC394" s="293"/>
      <c r="AD394" s="293"/>
      <c r="AE394" s="293"/>
      <c r="AF394" s="293"/>
      <c r="AG394" s="293"/>
      <c r="AH394" s="293"/>
      <c r="AI394" s="293"/>
      <c r="AJ394" s="293"/>
      <c r="AK394" s="293"/>
      <c r="AL394" s="293"/>
      <c r="AM394" s="293"/>
      <c r="AN394" s="293"/>
      <c r="AO394" s="293"/>
      <c r="AP394" s="293"/>
      <c r="AQ394" s="293"/>
      <c r="AR394" s="293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</row>
    <row r="395" spans="1:100" s="8" customFormat="1" ht="38.25" customHeight="1" x14ac:dyDescent="0.2">
      <c r="A395" s="317" t="s">
        <v>1510</v>
      </c>
      <c r="B395" s="317"/>
      <c r="C395" s="308"/>
      <c r="D395" s="315" t="s">
        <v>1842</v>
      </c>
      <c r="E395" s="302" t="s">
        <v>72</v>
      </c>
      <c r="F395" s="300" t="s">
        <v>1843</v>
      </c>
      <c r="G395" s="387" t="s">
        <v>1844</v>
      </c>
      <c r="H395" s="387" t="s">
        <v>1177</v>
      </c>
      <c r="I395" s="363">
        <v>637200</v>
      </c>
      <c r="J395" s="323">
        <f>-K2558/0.0833333333333333</f>
        <v>0</v>
      </c>
      <c r="K395" s="323"/>
      <c r="L395" s="306">
        <v>44160</v>
      </c>
      <c r="M395" s="306">
        <v>44160</v>
      </c>
      <c r="N395" s="306">
        <v>45046</v>
      </c>
      <c r="O395" s="324">
        <f>YEAR(N395)</f>
        <v>2023</v>
      </c>
      <c r="P395" s="312">
        <f>MONTH(N395)</f>
        <v>4</v>
      </c>
      <c r="Q395" s="325" t="str">
        <f>IF(P395&gt;9,CONCATENATE(O395,P395),CONCATENATE(O395,"0",P395))</f>
        <v>202304</v>
      </c>
      <c r="R395" s="266" t="s">
        <v>212</v>
      </c>
      <c r="S395" s="326">
        <v>0</v>
      </c>
      <c r="T395" s="326">
        <v>0</v>
      </c>
      <c r="U395" s="383"/>
      <c r="V395" s="293"/>
      <c r="W395" s="293"/>
      <c r="X395" s="293"/>
      <c r="Y39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339"/>
      <c r="AA395" s="294"/>
      <c r="AB395" s="294"/>
      <c r="AC395" s="294"/>
      <c r="AD395" s="294"/>
      <c r="AE395" s="294"/>
      <c r="AF395" s="294"/>
      <c r="AG395" s="294"/>
      <c r="AH395" s="294"/>
      <c r="AI395" s="294"/>
      <c r="AJ395" s="294"/>
      <c r="AK395" s="294"/>
      <c r="AL395" s="294"/>
      <c r="AM395" s="294"/>
      <c r="AN395" s="294"/>
      <c r="AO395" s="294"/>
      <c r="AP395" s="294"/>
      <c r="AQ395" s="294"/>
      <c r="AR395" s="293"/>
    </row>
    <row r="396" spans="1:100" s="8" customFormat="1" ht="38.25" customHeight="1" x14ac:dyDescent="0.2">
      <c r="A396" s="317" t="s">
        <v>1510</v>
      </c>
      <c r="B396" s="302"/>
      <c r="C396" s="328"/>
      <c r="D396" s="304" t="s">
        <v>1819</v>
      </c>
      <c r="E396" s="302" t="s">
        <v>72</v>
      </c>
      <c r="F396" s="268" t="s">
        <v>1820</v>
      </c>
      <c r="G396" s="385" t="s">
        <v>1821</v>
      </c>
      <c r="H396" s="385" t="s">
        <v>1822</v>
      </c>
      <c r="I396" s="362">
        <v>196500</v>
      </c>
      <c r="J396" s="264">
        <f>-K2551/0.0833333333333333</f>
        <v>0</v>
      </c>
      <c r="K396" s="264"/>
      <c r="L396" s="265">
        <v>44216</v>
      </c>
      <c r="M396" s="265">
        <v>44216</v>
      </c>
      <c r="N396" s="265">
        <v>45310</v>
      </c>
      <c r="O396" s="284">
        <f>YEAR(N396)</f>
        <v>2024</v>
      </c>
      <c r="P396" s="283">
        <f>MONTH(N396)</f>
        <v>1</v>
      </c>
      <c r="Q396" s="280" t="str">
        <f>IF(P396&gt;9,CONCATENATE(O396,P396),CONCATENATE(O396,"0",P396))</f>
        <v>202401</v>
      </c>
      <c r="R396" s="266" t="s">
        <v>212</v>
      </c>
      <c r="S396" s="267">
        <v>0.36</v>
      </c>
      <c r="T396" s="267">
        <v>0.13</v>
      </c>
      <c r="U396" s="384"/>
      <c r="V396" s="301"/>
      <c r="W396" s="301"/>
      <c r="X396" s="301"/>
      <c r="Y396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20"/>
      <c r="AA396" s="303"/>
      <c r="AB396" s="303"/>
      <c r="AC396" s="303"/>
      <c r="AD396" s="303"/>
      <c r="AE396" s="303"/>
      <c r="AF396" s="303"/>
      <c r="AG396" s="303"/>
      <c r="AH396" s="303"/>
      <c r="AI396" s="303"/>
      <c r="AJ396" s="303"/>
      <c r="AK396" s="303"/>
      <c r="AL396" s="303"/>
      <c r="AM396" s="303"/>
      <c r="AN396" s="303"/>
      <c r="AO396" s="303"/>
      <c r="AP396" s="303"/>
      <c r="AQ396" s="303"/>
      <c r="AR396" s="301"/>
    </row>
    <row r="397" spans="1:100" s="7" customFormat="1" ht="38.25" customHeight="1" x14ac:dyDescent="0.2">
      <c r="A397" s="317" t="s">
        <v>1510</v>
      </c>
      <c r="B397" s="317"/>
      <c r="C397" s="308"/>
      <c r="D397" s="315" t="s">
        <v>2021</v>
      </c>
      <c r="E397" s="317" t="s">
        <v>2022</v>
      </c>
      <c r="F397" s="300" t="s">
        <v>2023</v>
      </c>
      <c r="G397" s="387" t="s">
        <v>2024</v>
      </c>
      <c r="H397" s="387" t="s">
        <v>2025</v>
      </c>
      <c r="I397" s="363">
        <v>1200000</v>
      </c>
      <c r="J397" s="323">
        <f>-K2562/0.0833333333333333</f>
        <v>0</v>
      </c>
      <c r="K397" s="323"/>
      <c r="L397" s="306">
        <v>44286</v>
      </c>
      <c r="M397" s="306">
        <v>44287</v>
      </c>
      <c r="N397" s="306">
        <v>45382</v>
      </c>
      <c r="O397" s="324">
        <f>YEAR(N397)</f>
        <v>2024</v>
      </c>
      <c r="P397" s="312">
        <f>MONTH(N397)</f>
        <v>3</v>
      </c>
      <c r="Q397" s="325" t="str">
        <f>IF(P397&gt;9,CONCATENATE(O397,P397),CONCATENATE(O397,"0",P397))</f>
        <v>202403</v>
      </c>
      <c r="R397" s="266" t="s">
        <v>212</v>
      </c>
      <c r="S397" s="326">
        <v>0</v>
      </c>
      <c r="T397" s="326">
        <v>0</v>
      </c>
      <c r="U397" s="383"/>
      <c r="V397" s="293"/>
      <c r="W397" s="293"/>
      <c r="X397" s="293"/>
      <c r="Y39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339"/>
      <c r="AA397" s="294"/>
      <c r="AB397" s="294"/>
      <c r="AC397" s="294"/>
      <c r="AD397" s="294"/>
      <c r="AE397" s="294"/>
      <c r="AF397" s="294"/>
      <c r="AG397" s="294"/>
      <c r="AH397" s="294"/>
      <c r="AI397" s="294"/>
      <c r="AJ397" s="294"/>
      <c r="AK397" s="294"/>
      <c r="AL397" s="294"/>
      <c r="AM397" s="294"/>
      <c r="AN397" s="294"/>
      <c r="AO397" s="294"/>
      <c r="AP397" s="294"/>
      <c r="AQ397" s="294"/>
      <c r="AR397" s="293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</row>
    <row r="398" spans="1:100" s="8" customFormat="1" ht="38.25" customHeight="1" x14ac:dyDescent="0.2">
      <c r="A398" s="317" t="s">
        <v>1510</v>
      </c>
      <c r="B398" s="317"/>
      <c r="C398" s="308"/>
      <c r="D398" s="315" t="s">
        <v>1741</v>
      </c>
      <c r="E398" s="317" t="s">
        <v>72</v>
      </c>
      <c r="F398" s="300" t="s">
        <v>1742</v>
      </c>
      <c r="G398" s="387" t="s">
        <v>1743</v>
      </c>
      <c r="H398" s="387" t="s">
        <v>1744</v>
      </c>
      <c r="I398" s="363">
        <v>3454252</v>
      </c>
      <c r="J398" s="323">
        <f>-K2517/0.0833333333333333</f>
        <v>0</v>
      </c>
      <c r="K398" s="323"/>
      <c r="L398" s="306">
        <v>44076</v>
      </c>
      <c r="M398" s="306">
        <v>44105</v>
      </c>
      <c r="N398" s="306">
        <v>45930</v>
      </c>
      <c r="O398" s="324">
        <f>YEAR(N398)</f>
        <v>2025</v>
      </c>
      <c r="P398" s="312">
        <f>MONTH(N398)</f>
        <v>9</v>
      </c>
      <c r="Q398" s="325" t="str">
        <f>IF(P398&gt;9,CONCATENATE(O398,P398),CONCATENATE(O398,"0",P398))</f>
        <v>202509</v>
      </c>
      <c r="R398" s="266" t="s">
        <v>212</v>
      </c>
      <c r="S398" s="326">
        <v>0</v>
      </c>
      <c r="T398" s="326">
        <v>0</v>
      </c>
      <c r="U398" s="383"/>
      <c r="V398" s="293"/>
      <c r="W398" s="293"/>
      <c r="X398" s="293"/>
      <c r="Y39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339"/>
      <c r="AA398" s="294"/>
      <c r="AB398" s="294"/>
      <c r="AC398" s="294"/>
      <c r="AD398" s="294"/>
      <c r="AE398" s="294"/>
      <c r="AF398" s="294"/>
      <c r="AG398" s="294"/>
      <c r="AH398" s="294"/>
      <c r="AI398" s="294"/>
      <c r="AJ398" s="294"/>
      <c r="AK398" s="294"/>
      <c r="AL398" s="294"/>
      <c r="AM398" s="294"/>
      <c r="AN398" s="294"/>
      <c r="AO398" s="294"/>
      <c r="AP398" s="294"/>
      <c r="AQ398" s="294"/>
      <c r="AR398" s="293"/>
    </row>
    <row r="399" spans="1:100" s="8" customFormat="1" ht="38.25" customHeight="1" x14ac:dyDescent="0.2">
      <c r="A399" s="307" t="s">
        <v>50</v>
      </c>
      <c r="B399" s="316"/>
      <c r="C399" s="308"/>
      <c r="D399" s="315" t="s">
        <v>791</v>
      </c>
      <c r="E399" s="316" t="s">
        <v>74</v>
      </c>
      <c r="F399" s="262" t="s">
        <v>23</v>
      </c>
      <c r="G399" s="383" t="s">
        <v>663</v>
      </c>
      <c r="H399" s="383" t="s">
        <v>664</v>
      </c>
      <c r="I399" s="359">
        <v>100000</v>
      </c>
      <c r="J399" s="309">
        <f>-K1928/0.0833333333333333</f>
        <v>0</v>
      </c>
      <c r="K399" s="309"/>
      <c r="L399" s="310">
        <v>42930</v>
      </c>
      <c r="M399" s="310">
        <v>42944</v>
      </c>
      <c r="N399" s="311">
        <v>44404</v>
      </c>
      <c r="O399" s="312">
        <f>YEAR(N399)</f>
        <v>2021</v>
      </c>
      <c r="P399" s="312">
        <f>MONTH(N399)</f>
        <v>7</v>
      </c>
      <c r="Q399" s="313" t="str">
        <f>IF(P399&gt;9,CONCATENATE(O399,P399),CONCATENATE(O399,"0",P399))</f>
        <v>202107</v>
      </c>
      <c r="R399" s="299">
        <v>0</v>
      </c>
      <c r="S399" s="314">
        <v>0</v>
      </c>
      <c r="T399" s="314">
        <v>0</v>
      </c>
      <c r="U399" s="387"/>
      <c r="V399" s="294"/>
      <c r="W399" s="293"/>
      <c r="X399" s="294"/>
      <c r="Y39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339"/>
      <c r="AA399" s="293"/>
      <c r="AB399" s="293"/>
      <c r="AC399" s="293"/>
      <c r="AD399" s="293"/>
      <c r="AE399" s="293"/>
      <c r="AF399" s="293"/>
      <c r="AG399" s="293"/>
      <c r="AH399" s="293"/>
      <c r="AI399" s="293"/>
      <c r="AJ399" s="293"/>
      <c r="AK399" s="293"/>
      <c r="AL399" s="293"/>
      <c r="AM399" s="293"/>
      <c r="AN399" s="293"/>
      <c r="AO399" s="293"/>
      <c r="AP399" s="293"/>
      <c r="AQ399" s="293"/>
      <c r="AR399" s="294"/>
    </row>
    <row r="400" spans="1:100" s="8" customFormat="1" ht="38.25" customHeight="1" x14ac:dyDescent="0.2">
      <c r="A400" s="316" t="s">
        <v>50</v>
      </c>
      <c r="B400" s="307"/>
      <c r="C400" s="316"/>
      <c r="D400" s="315" t="s">
        <v>1324</v>
      </c>
      <c r="E400" s="307" t="s">
        <v>74</v>
      </c>
      <c r="F400" s="300" t="s">
        <v>381</v>
      </c>
      <c r="G400" s="384" t="s">
        <v>1325</v>
      </c>
      <c r="H400" s="384" t="s">
        <v>1326</v>
      </c>
      <c r="I400" s="361">
        <v>1600000</v>
      </c>
      <c r="J400" s="269">
        <f>-K2359/0.0833333333333333</f>
        <v>0</v>
      </c>
      <c r="K400" s="269"/>
      <c r="L400" s="270">
        <v>44013</v>
      </c>
      <c r="M400" s="270">
        <v>44053</v>
      </c>
      <c r="N400" s="271">
        <v>44417</v>
      </c>
      <c r="O400" s="283">
        <f>YEAR(N400)</f>
        <v>2021</v>
      </c>
      <c r="P400" s="283">
        <f>MONTH(N400)</f>
        <v>8</v>
      </c>
      <c r="Q400" s="277" t="str">
        <f>IF(P400&gt;9,CONCATENATE(O400,P400),CONCATENATE(O400,"0",P400))</f>
        <v>202108</v>
      </c>
      <c r="R400" s="299">
        <v>0</v>
      </c>
      <c r="S400" s="272">
        <v>0</v>
      </c>
      <c r="T400" s="272">
        <v>0</v>
      </c>
      <c r="U400" s="384"/>
      <c r="V400" s="303"/>
      <c r="W400" s="301"/>
      <c r="X400" s="303"/>
      <c r="Y40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320"/>
      <c r="AA400" s="301"/>
      <c r="AB400" s="301"/>
      <c r="AC400" s="301"/>
      <c r="AD400" s="301"/>
      <c r="AE400" s="301"/>
      <c r="AF400" s="301"/>
      <c r="AG400" s="301"/>
      <c r="AH400" s="301"/>
      <c r="AI400" s="301"/>
      <c r="AJ400" s="301"/>
      <c r="AK400" s="301"/>
      <c r="AL400" s="301"/>
      <c r="AM400" s="301"/>
      <c r="AN400" s="301"/>
      <c r="AO400" s="301"/>
      <c r="AP400" s="301"/>
      <c r="AQ400" s="301"/>
      <c r="AR400" s="293"/>
    </row>
    <row r="401" spans="1:44" s="8" customFormat="1" ht="38.25" customHeight="1" x14ac:dyDescent="0.2">
      <c r="A401" s="316" t="s">
        <v>50</v>
      </c>
      <c r="B401" s="307"/>
      <c r="C401" s="328"/>
      <c r="D401" s="304" t="s">
        <v>881</v>
      </c>
      <c r="E401" s="307" t="s">
        <v>74</v>
      </c>
      <c r="F401" s="268" t="s">
        <v>23</v>
      </c>
      <c r="G401" s="384" t="s">
        <v>882</v>
      </c>
      <c r="H401" s="386" t="s">
        <v>883</v>
      </c>
      <c r="I401" s="361">
        <v>225000</v>
      </c>
      <c r="J401" s="269">
        <f>-K2086/0.0833333333333333</f>
        <v>0</v>
      </c>
      <c r="K401" s="269"/>
      <c r="L401" s="270">
        <v>43327</v>
      </c>
      <c r="M401" s="270">
        <v>43327</v>
      </c>
      <c r="N401" s="271">
        <v>44422</v>
      </c>
      <c r="O401" s="283">
        <f>YEAR(N401)</f>
        <v>2021</v>
      </c>
      <c r="P401" s="283">
        <f>MONTH(N401)</f>
        <v>8</v>
      </c>
      <c r="Q401" s="277" t="str">
        <f>IF(P401&gt;9,CONCATENATE(O401,P401),CONCATENATE(O401,"0",P401))</f>
        <v>202108</v>
      </c>
      <c r="R401" s="266">
        <v>0</v>
      </c>
      <c r="S401" s="272">
        <v>0</v>
      </c>
      <c r="T401" s="272">
        <v>0</v>
      </c>
      <c r="U401" s="385"/>
      <c r="V401" s="301"/>
      <c r="W401" s="301"/>
      <c r="X401" s="301"/>
      <c r="Y401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301"/>
      <c r="AA401" s="301"/>
      <c r="AB401" s="301"/>
      <c r="AC401" s="301"/>
      <c r="AD401" s="301"/>
      <c r="AE401" s="301"/>
      <c r="AF401" s="301"/>
      <c r="AG401" s="301"/>
      <c r="AH401" s="301"/>
      <c r="AI401" s="301"/>
      <c r="AJ401" s="301"/>
      <c r="AK401" s="301"/>
      <c r="AL401" s="301"/>
      <c r="AM401" s="301"/>
      <c r="AN401" s="301"/>
      <c r="AO401" s="301"/>
      <c r="AP401" s="301"/>
      <c r="AQ401" s="301"/>
      <c r="AR401" s="303"/>
    </row>
    <row r="402" spans="1:44" s="8" customFormat="1" ht="38.25" customHeight="1" x14ac:dyDescent="0.2">
      <c r="A402" s="307" t="s">
        <v>50</v>
      </c>
      <c r="B402" s="307" t="s">
        <v>220</v>
      </c>
      <c r="C402" s="328" t="s">
        <v>225</v>
      </c>
      <c r="D402" s="304" t="s">
        <v>563</v>
      </c>
      <c r="E402" s="316" t="s">
        <v>74</v>
      </c>
      <c r="F402" s="300" t="s">
        <v>564</v>
      </c>
      <c r="G402" s="384" t="s">
        <v>1377</v>
      </c>
      <c r="H402" s="384" t="s">
        <v>250</v>
      </c>
      <c r="I402" s="361">
        <v>450000.00309999997</v>
      </c>
      <c r="J402" s="269">
        <f>-K1993/0.0833333333333333</f>
        <v>0</v>
      </c>
      <c r="K402" s="269"/>
      <c r="L402" s="270">
        <v>43964</v>
      </c>
      <c r="M402" s="270">
        <v>44060</v>
      </c>
      <c r="N402" s="270">
        <v>44424</v>
      </c>
      <c r="O402" s="285">
        <f>YEAR(N402)</f>
        <v>2021</v>
      </c>
      <c r="P402" s="283">
        <f>MONTH(N402)</f>
        <v>8</v>
      </c>
      <c r="Q402" s="281" t="str">
        <f>IF(P402&gt;9,CONCATENATE(O402,P402),CONCATENATE(O402,"0",P402))</f>
        <v>202108</v>
      </c>
      <c r="R402" s="299">
        <v>0</v>
      </c>
      <c r="S402" s="272">
        <v>0</v>
      </c>
      <c r="T402" s="272">
        <v>0</v>
      </c>
      <c r="U402" s="385"/>
      <c r="V402" s="303"/>
      <c r="W402" s="301"/>
      <c r="X402" s="303"/>
      <c r="Y40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320"/>
      <c r="AA402" s="303"/>
      <c r="AB402" s="303"/>
      <c r="AC402" s="303"/>
      <c r="AD402" s="303"/>
      <c r="AE402" s="303"/>
      <c r="AF402" s="303"/>
      <c r="AG402" s="303"/>
      <c r="AH402" s="303"/>
      <c r="AI402" s="303"/>
      <c r="AJ402" s="303"/>
      <c r="AK402" s="303"/>
      <c r="AL402" s="303"/>
      <c r="AM402" s="303"/>
      <c r="AN402" s="303"/>
      <c r="AO402" s="303"/>
      <c r="AP402" s="303"/>
      <c r="AQ402" s="303"/>
      <c r="AR402" s="294"/>
    </row>
    <row r="403" spans="1:44" s="8" customFormat="1" ht="38.25" customHeight="1" x14ac:dyDescent="0.2">
      <c r="A403" s="316" t="s">
        <v>50</v>
      </c>
      <c r="B403" s="317"/>
      <c r="C403" s="308"/>
      <c r="D403" s="317" t="s">
        <v>911</v>
      </c>
      <c r="E403" s="307" t="s">
        <v>73</v>
      </c>
      <c r="F403" s="305" t="s">
        <v>773</v>
      </c>
      <c r="G403" s="387" t="s">
        <v>772</v>
      </c>
      <c r="H403" s="387" t="s">
        <v>774</v>
      </c>
      <c r="I403" s="363">
        <v>800000</v>
      </c>
      <c r="J403" s="323">
        <f>-K1963/0.0833333333333333</f>
        <v>0</v>
      </c>
      <c r="K403" s="323"/>
      <c r="L403" s="306">
        <v>44105</v>
      </c>
      <c r="M403" s="306">
        <v>44075</v>
      </c>
      <c r="N403" s="306">
        <v>44439</v>
      </c>
      <c r="O403" s="324">
        <f>YEAR(N403)</f>
        <v>2021</v>
      </c>
      <c r="P403" s="312">
        <f>MONTH(N403)</f>
        <v>8</v>
      </c>
      <c r="Q403" s="325" t="str">
        <f>IF(P403&gt;9,CONCATENATE(O403,P403),CONCATENATE(O403,"0",P403))</f>
        <v>202108</v>
      </c>
      <c r="R403" s="266" t="s">
        <v>109</v>
      </c>
      <c r="S403" s="326">
        <v>0</v>
      </c>
      <c r="T403" s="326">
        <v>0</v>
      </c>
      <c r="U403" s="383"/>
      <c r="V403" s="293"/>
      <c r="W403" s="293"/>
      <c r="X403" s="293"/>
      <c r="Y40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39"/>
      <c r="AA403" s="294"/>
      <c r="AB403" s="294"/>
      <c r="AC403" s="294"/>
      <c r="AD403" s="294"/>
      <c r="AE403" s="294"/>
      <c r="AF403" s="294"/>
      <c r="AG403" s="294"/>
      <c r="AH403" s="294"/>
      <c r="AI403" s="294"/>
      <c r="AJ403" s="294"/>
      <c r="AK403" s="294"/>
      <c r="AL403" s="294"/>
      <c r="AM403" s="294"/>
      <c r="AN403" s="294"/>
      <c r="AO403" s="294"/>
      <c r="AP403" s="294"/>
      <c r="AQ403" s="294"/>
      <c r="AR403" s="294"/>
    </row>
    <row r="404" spans="1:44" s="8" customFormat="1" ht="38.25" customHeight="1" x14ac:dyDescent="0.2">
      <c r="A404" s="316" t="s">
        <v>50</v>
      </c>
      <c r="B404" s="317"/>
      <c r="C404" s="308"/>
      <c r="D404" s="317" t="s">
        <v>775</v>
      </c>
      <c r="E404" s="307" t="s">
        <v>73</v>
      </c>
      <c r="F404" s="305" t="s">
        <v>776</v>
      </c>
      <c r="G404" s="387" t="s">
        <v>772</v>
      </c>
      <c r="H404" s="387" t="s">
        <v>777</v>
      </c>
      <c r="I404" s="363">
        <v>400000</v>
      </c>
      <c r="J404" s="323">
        <f>-K1965/0.0833333333333333</f>
        <v>0</v>
      </c>
      <c r="K404" s="323"/>
      <c r="L404" s="306">
        <v>44118</v>
      </c>
      <c r="M404" s="306">
        <v>44075</v>
      </c>
      <c r="N404" s="306">
        <v>44439</v>
      </c>
      <c r="O404" s="324">
        <f>YEAR(N404)</f>
        <v>2021</v>
      </c>
      <c r="P404" s="312">
        <f>MONTH(N404)</f>
        <v>8</v>
      </c>
      <c r="Q404" s="325" t="str">
        <f>IF(P404&gt;9,CONCATENATE(O404,P404),CONCATENATE(O404,"0",P404))</f>
        <v>202108</v>
      </c>
      <c r="R404" s="266" t="s">
        <v>109</v>
      </c>
      <c r="S404" s="326">
        <v>0</v>
      </c>
      <c r="T404" s="326">
        <v>0</v>
      </c>
      <c r="U404" s="383"/>
      <c r="V404" s="293"/>
      <c r="W404" s="293"/>
      <c r="X404" s="293"/>
      <c r="Y40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39"/>
      <c r="AA404" s="294"/>
      <c r="AB404" s="294"/>
      <c r="AC404" s="294"/>
      <c r="AD404" s="294"/>
      <c r="AE404" s="294"/>
      <c r="AF404" s="294"/>
      <c r="AG404" s="294"/>
      <c r="AH404" s="294"/>
      <c r="AI404" s="294"/>
      <c r="AJ404" s="294"/>
      <c r="AK404" s="294"/>
      <c r="AL404" s="294"/>
      <c r="AM404" s="294"/>
      <c r="AN404" s="294"/>
      <c r="AO404" s="294"/>
      <c r="AP404" s="294"/>
      <c r="AQ404" s="294"/>
      <c r="AR404" s="294"/>
    </row>
    <row r="405" spans="1:44" s="8" customFormat="1" ht="38.25" customHeight="1" x14ac:dyDescent="0.2">
      <c r="A405" s="316" t="s">
        <v>50</v>
      </c>
      <c r="B405" s="302"/>
      <c r="C405" s="328"/>
      <c r="D405" s="302" t="s">
        <v>900</v>
      </c>
      <c r="E405" s="302" t="s">
        <v>74</v>
      </c>
      <c r="F405" s="262" t="s">
        <v>901</v>
      </c>
      <c r="G405" s="385" t="s">
        <v>902</v>
      </c>
      <c r="H405" s="385" t="s">
        <v>112</v>
      </c>
      <c r="I405" s="362">
        <v>150000</v>
      </c>
      <c r="J405" s="264">
        <f>-K2077/0.0833333333333333</f>
        <v>0</v>
      </c>
      <c r="K405" s="264"/>
      <c r="L405" s="265">
        <v>43341</v>
      </c>
      <c r="M405" s="265">
        <v>43344</v>
      </c>
      <c r="N405" s="265">
        <v>44439</v>
      </c>
      <c r="O405" s="284">
        <f>YEAR(N405)</f>
        <v>2021</v>
      </c>
      <c r="P405" s="283">
        <f>MONTH(N405)</f>
        <v>8</v>
      </c>
      <c r="Q405" s="280" t="str">
        <f>IF(P405&gt;9,CONCATENATE(O405,P405),CONCATENATE(O405,"0",P405))</f>
        <v>202108</v>
      </c>
      <c r="R405" s="299" t="s">
        <v>212</v>
      </c>
      <c r="S405" s="267">
        <v>0.08</v>
      </c>
      <c r="T405" s="267">
        <v>0</v>
      </c>
      <c r="U405" s="384"/>
      <c r="V405" s="303"/>
      <c r="W405" s="301"/>
      <c r="X405" s="303"/>
      <c r="Y40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301"/>
      <c r="AA405" s="301"/>
      <c r="AB405" s="301"/>
      <c r="AC405" s="301"/>
      <c r="AD405" s="301"/>
      <c r="AE405" s="301"/>
      <c r="AF405" s="301"/>
      <c r="AG405" s="301"/>
      <c r="AH405" s="301"/>
      <c r="AI405" s="301"/>
      <c r="AJ405" s="301"/>
      <c r="AK405" s="301"/>
      <c r="AL405" s="301"/>
      <c r="AM405" s="301"/>
      <c r="AN405" s="301"/>
      <c r="AO405" s="301"/>
      <c r="AP405" s="301"/>
      <c r="AQ405" s="301"/>
      <c r="AR405" s="301"/>
    </row>
    <row r="406" spans="1:44" s="8" customFormat="1" ht="38.25" customHeight="1" x14ac:dyDescent="0.2">
      <c r="A406" s="307" t="s">
        <v>50</v>
      </c>
      <c r="B406" s="316"/>
      <c r="C406" s="308"/>
      <c r="D406" s="315" t="s">
        <v>1649</v>
      </c>
      <c r="E406" s="316" t="s">
        <v>79</v>
      </c>
      <c r="F406" s="305" t="s">
        <v>19</v>
      </c>
      <c r="G406" s="383" t="s">
        <v>1650</v>
      </c>
      <c r="H406" s="383" t="s">
        <v>1651</v>
      </c>
      <c r="I406" s="359">
        <v>1000000</v>
      </c>
      <c r="J406" s="309">
        <f>-K2484/0.0833333333333333</f>
        <v>0</v>
      </c>
      <c r="K406" s="309"/>
      <c r="L406" s="310">
        <v>43866</v>
      </c>
      <c r="M406" s="310">
        <v>43866</v>
      </c>
      <c r="N406" s="311">
        <v>44439</v>
      </c>
      <c r="O406" s="312">
        <f>YEAR(N406)</f>
        <v>2021</v>
      </c>
      <c r="P406" s="312">
        <f>MONTH(N406)</f>
        <v>8</v>
      </c>
      <c r="Q406" s="313" t="str">
        <f>IF(P406&gt;9,CONCATENATE(O406,P406),CONCATENATE(O406,"0",P406))</f>
        <v>202108</v>
      </c>
      <c r="R406" s="299" t="s">
        <v>212</v>
      </c>
      <c r="S406" s="314">
        <v>0</v>
      </c>
      <c r="T406" s="314">
        <v>0</v>
      </c>
      <c r="U406" s="383"/>
      <c r="V406" s="293"/>
      <c r="W406" s="293"/>
      <c r="X406" s="293"/>
      <c r="Y40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293"/>
      <c r="AA406" s="294"/>
      <c r="AB406" s="294"/>
      <c r="AC406" s="294"/>
      <c r="AD406" s="294"/>
      <c r="AE406" s="294"/>
      <c r="AF406" s="294"/>
      <c r="AG406" s="294"/>
      <c r="AH406" s="294"/>
      <c r="AI406" s="294"/>
      <c r="AJ406" s="294"/>
      <c r="AK406" s="294"/>
      <c r="AL406" s="294"/>
      <c r="AM406" s="294"/>
      <c r="AN406" s="294"/>
      <c r="AO406" s="294"/>
      <c r="AP406" s="294"/>
      <c r="AQ406" s="294"/>
      <c r="AR406" s="293"/>
    </row>
    <row r="407" spans="1:44" s="8" customFormat="1" ht="38.25" customHeight="1" x14ac:dyDescent="0.2">
      <c r="A407" s="307" t="s">
        <v>50</v>
      </c>
      <c r="B407" s="307" t="s">
        <v>220</v>
      </c>
      <c r="C407" s="308" t="s">
        <v>225</v>
      </c>
      <c r="D407" s="315" t="s">
        <v>609</v>
      </c>
      <c r="E407" s="307" t="s">
        <v>74</v>
      </c>
      <c r="F407" s="268" t="s">
        <v>396</v>
      </c>
      <c r="G407" s="384" t="s">
        <v>1343</v>
      </c>
      <c r="H407" s="383" t="s">
        <v>611</v>
      </c>
      <c r="I407" s="361">
        <v>362500</v>
      </c>
      <c r="J407" s="269">
        <f>-K2549/0.0833333333333333</f>
        <v>0</v>
      </c>
      <c r="K407" s="269"/>
      <c r="L407" s="270">
        <v>44006</v>
      </c>
      <c r="M407" s="270">
        <v>44088</v>
      </c>
      <c r="N407" s="271">
        <v>44452</v>
      </c>
      <c r="O407" s="283">
        <f>YEAR(N407)</f>
        <v>2021</v>
      </c>
      <c r="P407" s="283">
        <f>MONTH(N407)</f>
        <v>9</v>
      </c>
      <c r="Q407" s="277" t="str">
        <f>IF(P407&gt;9,CONCATENATE(O407,P407),CONCATENATE(O407,"0",P407))</f>
        <v>202109</v>
      </c>
      <c r="R407" s="299">
        <v>0</v>
      </c>
      <c r="S407" s="272">
        <v>0</v>
      </c>
      <c r="T407" s="272">
        <v>0</v>
      </c>
      <c r="U407" s="386"/>
      <c r="V407" s="301" t="s">
        <v>219</v>
      </c>
      <c r="W407" s="301" t="s">
        <v>219</v>
      </c>
      <c r="X407" s="301"/>
      <c r="Y407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07" s="339"/>
      <c r="AA407" s="294"/>
      <c r="AB407" s="294"/>
      <c r="AC407" s="294"/>
      <c r="AD407" s="294"/>
      <c r="AE407" s="294"/>
      <c r="AF407" s="294"/>
      <c r="AG407" s="294"/>
      <c r="AH407" s="294"/>
      <c r="AI407" s="294"/>
      <c r="AJ407" s="294"/>
      <c r="AK407" s="294"/>
      <c r="AL407" s="294"/>
      <c r="AM407" s="294"/>
      <c r="AN407" s="294"/>
      <c r="AO407" s="294"/>
      <c r="AP407" s="294"/>
      <c r="AQ407" s="294"/>
      <c r="AR407" s="294"/>
    </row>
    <row r="408" spans="1:44" s="8" customFormat="1" ht="38.25" customHeight="1" x14ac:dyDescent="0.2">
      <c r="A408" s="307" t="s">
        <v>50</v>
      </c>
      <c r="B408" s="307" t="s">
        <v>220</v>
      </c>
      <c r="C408" s="308" t="s">
        <v>225</v>
      </c>
      <c r="D408" s="315" t="s">
        <v>610</v>
      </c>
      <c r="E408" s="307" t="s">
        <v>74</v>
      </c>
      <c r="F408" s="268" t="s">
        <v>396</v>
      </c>
      <c r="G408" s="384" t="s">
        <v>1342</v>
      </c>
      <c r="H408" s="383" t="s">
        <v>612</v>
      </c>
      <c r="I408" s="361">
        <v>162500</v>
      </c>
      <c r="J408" s="269">
        <f>-K2549/0.0833333333333333</f>
        <v>0</v>
      </c>
      <c r="K408" s="269"/>
      <c r="L408" s="270">
        <v>44006</v>
      </c>
      <c r="M408" s="270">
        <v>44088</v>
      </c>
      <c r="N408" s="271">
        <v>44452</v>
      </c>
      <c r="O408" s="283">
        <f>YEAR(N408)</f>
        <v>2021</v>
      </c>
      <c r="P408" s="283">
        <f>MONTH(N408)</f>
        <v>9</v>
      </c>
      <c r="Q408" s="277" t="str">
        <f>IF(P408&gt;9,CONCATENATE(O408,P408),CONCATENATE(O408,"0",P408))</f>
        <v>202109</v>
      </c>
      <c r="R408" s="299">
        <v>0</v>
      </c>
      <c r="S408" s="272">
        <v>0</v>
      </c>
      <c r="T408" s="272">
        <v>0</v>
      </c>
      <c r="U408" s="386"/>
      <c r="V408" s="301" t="s">
        <v>219</v>
      </c>
      <c r="W408" s="301" t="s">
        <v>219</v>
      </c>
      <c r="X408" s="301"/>
      <c r="Y408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08" s="339"/>
      <c r="AA408" s="294"/>
      <c r="AB408" s="294"/>
      <c r="AC408" s="294"/>
      <c r="AD408" s="294"/>
      <c r="AE408" s="294"/>
      <c r="AF408" s="294"/>
      <c r="AG408" s="294"/>
      <c r="AH408" s="294"/>
      <c r="AI408" s="294"/>
      <c r="AJ408" s="294"/>
      <c r="AK408" s="294"/>
      <c r="AL408" s="294"/>
      <c r="AM408" s="294"/>
      <c r="AN408" s="294"/>
      <c r="AO408" s="294"/>
      <c r="AP408" s="294"/>
      <c r="AQ408" s="294"/>
      <c r="AR408" s="294"/>
    </row>
    <row r="409" spans="1:44" s="8" customFormat="1" ht="38.25" customHeight="1" x14ac:dyDescent="0.2">
      <c r="A409" s="307" t="s">
        <v>50</v>
      </c>
      <c r="B409" s="316" t="s">
        <v>220</v>
      </c>
      <c r="C409" s="328" t="s">
        <v>225</v>
      </c>
      <c r="D409" s="315" t="s">
        <v>605</v>
      </c>
      <c r="E409" s="307" t="s">
        <v>74</v>
      </c>
      <c r="F409" s="268" t="s">
        <v>23</v>
      </c>
      <c r="G409" s="383" t="s">
        <v>604</v>
      </c>
      <c r="H409" s="383" t="s">
        <v>60</v>
      </c>
      <c r="I409" s="361">
        <v>700000</v>
      </c>
      <c r="J409" s="269">
        <f>-K2580/0.0833333333333333</f>
        <v>0</v>
      </c>
      <c r="K409" s="269"/>
      <c r="L409" s="270">
        <v>44041</v>
      </c>
      <c r="M409" s="270">
        <v>44088</v>
      </c>
      <c r="N409" s="271">
        <v>44452</v>
      </c>
      <c r="O409" s="283">
        <f>YEAR(N409)</f>
        <v>2021</v>
      </c>
      <c r="P409" s="283">
        <f>MONTH(N409)</f>
        <v>9</v>
      </c>
      <c r="Q409" s="277" t="str">
        <f>IF(P409&gt;9,CONCATENATE(O409,P409),CONCATENATE(O409,"0",P409))</f>
        <v>202109</v>
      </c>
      <c r="R409" s="299">
        <v>0</v>
      </c>
      <c r="S409" s="272">
        <v>0</v>
      </c>
      <c r="T409" s="272">
        <v>0</v>
      </c>
      <c r="U409" s="393"/>
      <c r="V409" s="301"/>
      <c r="W409" s="301"/>
      <c r="X409" s="301"/>
      <c r="Y40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339"/>
      <c r="AA409" s="294"/>
      <c r="AB409" s="294"/>
      <c r="AC409" s="294"/>
      <c r="AD409" s="294"/>
      <c r="AE409" s="294"/>
      <c r="AF409" s="294"/>
      <c r="AG409" s="294"/>
      <c r="AH409" s="294"/>
      <c r="AI409" s="294"/>
      <c r="AJ409" s="294"/>
      <c r="AK409" s="294"/>
      <c r="AL409" s="294"/>
      <c r="AM409" s="294"/>
      <c r="AN409" s="294"/>
      <c r="AO409" s="294"/>
      <c r="AP409" s="294"/>
      <c r="AQ409" s="294"/>
      <c r="AR409" s="294"/>
    </row>
    <row r="410" spans="1:44" s="8" customFormat="1" ht="38.25" customHeight="1" x14ac:dyDescent="0.2">
      <c r="A410" s="316" t="s">
        <v>50</v>
      </c>
      <c r="B410" s="307" t="s">
        <v>220</v>
      </c>
      <c r="C410" s="328" t="s">
        <v>225</v>
      </c>
      <c r="D410" s="304" t="s">
        <v>527</v>
      </c>
      <c r="E410" s="307" t="s">
        <v>74</v>
      </c>
      <c r="F410" s="268" t="s">
        <v>382</v>
      </c>
      <c r="G410" s="384" t="s">
        <v>151</v>
      </c>
      <c r="H410" s="384" t="s">
        <v>43</v>
      </c>
      <c r="I410" s="361">
        <v>6500000</v>
      </c>
      <c r="J410" s="269">
        <f>-K2529/0.0833333333333333</f>
        <v>0</v>
      </c>
      <c r="K410" s="269"/>
      <c r="L410" s="270">
        <v>44048</v>
      </c>
      <c r="M410" s="270">
        <v>44097</v>
      </c>
      <c r="N410" s="271">
        <v>44461</v>
      </c>
      <c r="O410" s="283">
        <f>YEAR(N410)</f>
        <v>2021</v>
      </c>
      <c r="P410" s="283">
        <f>MONTH(N410)</f>
        <v>9</v>
      </c>
      <c r="Q410" s="277" t="str">
        <f>IF(P410&gt;9,CONCATENATE(O410,P410),CONCATENATE(O410,"0",P410))</f>
        <v>202109</v>
      </c>
      <c r="R410" s="299">
        <v>0</v>
      </c>
      <c r="S410" s="272">
        <v>0</v>
      </c>
      <c r="T410" s="272">
        <v>0</v>
      </c>
      <c r="U410" s="385"/>
      <c r="V410" s="301"/>
      <c r="W410" s="301"/>
      <c r="X410" s="301"/>
      <c r="Y41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39"/>
      <c r="AA410" s="294"/>
      <c r="AB410" s="294"/>
      <c r="AC410" s="294"/>
      <c r="AD410" s="294"/>
      <c r="AE410" s="294"/>
      <c r="AF410" s="294"/>
      <c r="AG410" s="294"/>
      <c r="AH410" s="294"/>
      <c r="AI410" s="294"/>
      <c r="AJ410" s="294"/>
      <c r="AK410" s="294"/>
      <c r="AL410" s="294"/>
      <c r="AM410" s="294"/>
      <c r="AN410" s="294"/>
      <c r="AO410" s="294"/>
      <c r="AP410" s="294"/>
      <c r="AQ410" s="294"/>
      <c r="AR410" s="294"/>
    </row>
    <row r="411" spans="1:44" s="8" customFormat="1" ht="38.25" customHeight="1" x14ac:dyDescent="0.2">
      <c r="A411" s="307" t="s">
        <v>50</v>
      </c>
      <c r="B411" s="316"/>
      <c r="C411" s="308"/>
      <c r="D411" s="315" t="s">
        <v>759</v>
      </c>
      <c r="E411" s="316" t="s">
        <v>74</v>
      </c>
      <c r="F411" s="300" t="s">
        <v>762</v>
      </c>
      <c r="G411" s="383" t="s">
        <v>760</v>
      </c>
      <c r="H411" s="383" t="s">
        <v>761</v>
      </c>
      <c r="I411" s="359">
        <v>16000000</v>
      </c>
      <c r="J411" s="309">
        <f>-K1930/0.0833333333333333</f>
        <v>0</v>
      </c>
      <c r="K411" s="309"/>
      <c r="L411" s="306">
        <v>44048</v>
      </c>
      <c r="M411" s="310">
        <v>44105</v>
      </c>
      <c r="N411" s="306">
        <v>44469</v>
      </c>
      <c r="O411" s="321">
        <f>YEAR(N411)</f>
        <v>2021</v>
      </c>
      <c r="P411" s="312">
        <f>MONTH(N411)</f>
        <v>9</v>
      </c>
      <c r="Q411" s="322" t="str">
        <f>IF(P411&gt;9,CONCATENATE(O411,P411),CONCATENATE(O411,"0",P411))</f>
        <v>202109</v>
      </c>
      <c r="R411" s="299" t="s">
        <v>109</v>
      </c>
      <c r="S411" s="314">
        <v>0</v>
      </c>
      <c r="T411" s="314">
        <v>0</v>
      </c>
      <c r="U411" s="387"/>
      <c r="V411" s="294"/>
      <c r="W411" s="293"/>
      <c r="X411" s="294"/>
      <c r="Y41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339"/>
      <c r="AA411" s="294"/>
      <c r="AB411" s="294"/>
      <c r="AC411" s="294"/>
      <c r="AD411" s="294"/>
      <c r="AE411" s="294"/>
      <c r="AF411" s="294"/>
      <c r="AG411" s="294"/>
      <c r="AH411" s="294"/>
      <c r="AI411" s="294"/>
      <c r="AJ411" s="294"/>
      <c r="AK411" s="294"/>
      <c r="AL411" s="294"/>
      <c r="AM411" s="294"/>
      <c r="AN411" s="294"/>
      <c r="AO411" s="294"/>
      <c r="AP411" s="294"/>
      <c r="AQ411" s="294"/>
      <c r="AR411" s="294"/>
    </row>
    <row r="412" spans="1:44" s="8" customFormat="1" ht="38.25" customHeight="1" x14ac:dyDescent="0.2">
      <c r="A412" s="307" t="s">
        <v>50</v>
      </c>
      <c r="B412" s="316"/>
      <c r="C412" s="308"/>
      <c r="D412" s="315" t="s">
        <v>763</v>
      </c>
      <c r="E412" s="317" t="s">
        <v>765</v>
      </c>
      <c r="F412" s="305" t="s">
        <v>766</v>
      </c>
      <c r="G412" s="387" t="s">
        <v>1369</v>
      </c>
      <c r="H412" s="387" t="s">
        <v>764</v>
      </c>
      <c r="I412" s="363">
        <v>0</v>
      </c>
      <c r="J412" s="323">
        <f>-K1932/0.0833333333333333</f>
        <v>0</v>
      </c>
      <c r="K412" s="323"/>
      <c r="L412" s="306">
        <v>44048</v>
      </c>
      <c r="M412" s="310">
        <v>44105</v>
      </c>
      <c r="N412" s="306">
        <v>44469</v>
      </c>
      <c r="O412" s="324">
        <f>YEAR(N412)</f>
        <v>2021</v>
      </c>
      <c r="P412" s="312">
        <f>MONTH(N412)</f>
        <v>9</v>
      </c>
      <c r="Q412" s="325" t="str">
        <f>IF(P412&gt;9,CONCATENATE(O412,P412),CONCATENATE(O412,"0",P412))</f>
        <v>202109</v>
      </c>
      <c r="R412" s="299" t="s">
        <v>1522</v>
      </c>
      <c r="S412" s="326">
        <v>0</v>
      </c>
      <c r="T412" s="326">
        <v>0</v>
      </c>
      <c r="U412" s="387"/>
      <c r="V412" s="293"/>
      <c r="W412" s="293"/>
      <c r="X412" s="293"/>
      <c r="Y41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293"/>
      <c r="AA412" s="294"/>
      <c r="AB412" s="294"/>
      <c r="AC412" s="294"/>
      <c r="AD412" s="294"/>
      <c r="AE412" s="294"/>
      <c r="AF412" s="294"/>
      <c r="AG412" s="294"/>
      <c r="AH412" s="294"/>
      <c r="AI412" s="294"/>
      <c r="AJ412" s="294"/>
      <c r="AK412" s="294"/>
      <c r="AL412" s="294"/>
      <c r="AM412" s="294"/>
      <c r="AN412" s="294"/>
      <c r="AO412" s="294"/>
      <c r="AP412" s="294"/>
      <c r="AQ412" s="294"/>
      <c r="AR412" s="294"/>
    </row>
    <row r="413" spans="1:44" s="8" customFormat="1" ht="38.25" customHeight="1" x14ac:dyDescent="0.2">
      <c r="A413" s="316" t="s">
        <v>50</v>
      </c>
      <c r="B413" s="317"/>
      <c r="C413" s="308"/>
      <c r="D413" s="317" t="s">
        <v>921</v>
      </c>
      <c r="E413" s="302" t="s">
        <v>74</v>
      </c>
      <c r="F413" s="305" t="s">
        <v>922</v>
      </c>
      <c r="G413" s="387" t="s">
        <v>347</v>
      </c>
      <c r="H413" s="387" t="s">
        <v>923</v>
      </c>
      <c r="I413" s="363">
        <v>1500000</v>
      </c>
      <c r="J413" s="323">
        <f>-K2095/0.0833333333333333</f>
        <v>0</v>
      </c>
      <c r="K413" s="323"/>
      <c r="L413" s="306">
        <v>44034</v>
      </c>
      <c r="M413" s="306">
        <v>43374</v>
      </c>
      <c r="N413" s="306">
        <v>44469</v>
      </c>
      <c r="O413" s="324">
        <f>YEAR(N413)</f>
        <v>2021</v>
      </c>
      <c r="P413" s="312">
        <f>MONTH(N413)</f>
        <v>9</v>
      </c>
      <c r="Q413" s="325" t="str">
        <f>IF(P413&gt;9,CONCATENATE(O413,P413),CONCATENATE(O413,"0",P413))</f>
        <v>202109</v>
      </c>
      <c r="R413" s="299">
        <v>0</v>
      </c>
      <c r="S413" s="326">
        <v>0</v>
      </c>
      <c r="T413" s="326">
        <v>0</v>
      </c>
      <c r="U413" s="383"/>
      <c r="V413" s="294"/>
      <c r="W413" s="293"/>
      <c r="X413" s="294"/>
      <c r="Y41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293"/>
      <c r="AA413" s="293"/>
      <c r="AB413" s="293"/>
      <c r="AC413" s="293"/>
      <c r="AD413" s="293"/>
      <c r="AE413" s="293"/>
      <c r="AF413" s="293"/>
      <c r="AG413" s="293"/>
      <c r="AH413" s="293"/>
      <c r="AI413" s="293"/>
      <c r="AJ413" s="293"/>
      <c r="AK413" s="293"/>
      <c r="AL413" s="293"/>
      <c r="AM413" s="293"/>
      <c r="AN413" s="293"/>
      <c r="AO413" s="293"/>
      <c r="AP413" s="293"/>
      <c r="AQ413" s="293"/>
      <c r="AR413" s="293"/>
    </row>
    <row r="414" spans="1:44" s="8" customFormat="1" ht="38.25" customHeight="1" x14ac:dyDescent="0.2">
      <c r="A414" s="316" t="s">
        <v>50</v>
      </c>
      <c r="B414" s="316"/>
      <c r="C414" s="308"/>
      <c r="D414" s="315" t="s">
        <v>751</v>
      </c>
      <c r="E414" s="316" t="s">
        <v>78</v>
      </c>
      <c r="F414" s="300" t="s">
        <v>753</v>
      </c>
      <c r="G414" s="383" t="s">
        <v>752</v>
      </c>
      <c r="H414" s="393" t="s">
        <v>678</v>
      </c>
      <c r="I414" s="359">
        <v>400000</v>
      </c>
      <c r="J414" s="309">
        <f>-K1953/0.0833333333333333</f>
        <v>0</v>
      </c>
      <c r="K414" s="309"/>
      <c r="L414" s="310">
        <v>44097</v>
      </c>
      <c r="M414" s="310">
        <v>44115</v>
      </c>
      <c r="N414" s="311">
        <v>44479</v>
      </c>
      <c r="O414" s="312">
        <f>YEAR(N414)</f>
        <v>2021</v>
      </c>
      <c r="P414" s="312">
        <f>MONTH(N414)</f>
        <v>10</v>
      </c>
      <c r="Q414" s="313" t="str">
        <f>IF(P414&gt;9,CONCATENATE(O414,P414),CONCATENATE(O414,"0",P414))</f>
        <v>202110</v>
      </c>
      <c r="R414" s="299" t="s">
        <v>109</v>
      </c>
      <c r="S414" s="272">
        <v>0</v>
      </c>
      <c r="T414" s="272">
        <v>0</v>
      </c>
      <c r="U414" s="383"/>
      <c r="V414" s="294"/>
      <c r="W414" s="293"/>
      <c r="X414" s="339"/>
      <c r="Y41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293"/>
      <c r="AA414" s="294"/>
      <c r="AB414" s="294"/>
      <c r="AC414" s="294"/>
      <c r="AD414" s="294"/>
      <c r="AE414" s="294"/>
      <c r="AF414" s="294"/>
      <c r="AG414" s="294"/>
      <c r="AH414" s="294"/>
      <c r="AI414" s="294"/>
      <c r="AJ414" s="294"/>
      <c r="AK414" s="294"/>
      <c r="AL414" s="294"/>
      <c r="AM414" s="294"/>
      <c r="AN414" s="294"/>
      <c r="AO414" s="294"/>
      <c r="AP414" s="294"/>
      <c r="AQ414" s="294"/>
      <c r="AR414" s="294"/>
    </row>
    <row r="415" spans="1:44" s="8" customFormat="1" ht="38.25" customHeight="1" x14ac:dyDescent="0.2">
      <c r="A415" s="307" t="s">
        <v>50</v>
      </c>
      <c r="B415" s="307" t="s">
        <v>224</v>
      </c>
      <c r="C415" s="328" t="s">
        <v>225</v>
      </c>
      <c r="D415" s="317" t="s">
        <v>525</v>
      </c>
      <c r="E415" s="302" t="s">
        <v>74</v>
      </c>
      <c r="F415" s="262" t="s">
        <v>418</v>
      </c>
      <c r="G415" s="385" t="s">
        <v>96</v>
      </c>
      <c r="H415" s="385" t="s">
        <v>419</v>
      </c>
      <c r="I415" s="362">
        <v>200000</v>
      </c>
      <c r="J415" s="264">
        <f>-K2525/0.0833333333333333</f>
        <v>0</v>
      </c>
      <c r="K415" s="264"/>
      <c r="L415" s="265">
        <v>44069</v>
      </c>
      <c r="M415" s="265">
        <v>44116</v>
      </c>
      <c r="N415" s="265">
        <v>44480</v>
      </c>
      <c r="O415" s="284">
        <f>YEAR(N415)</f>
        <v>2021</v>
      </c>
      <c r="P415" s="283">
        <f>MONTH(N415)</f>
        <v>10</v>
      </c>
      <c r="Q415" s="280" t="str">
        <f>IF(P415&gt;9,CONCATENATE(O415,P415),CONCATENATE(O415,"0",P415))</f>
        <v>202110</v>
      </c>
      <c r="R415" s="299">
        <v>0</v>
      </c>
      <c r="S415" s="267">
        <v>0</v>
      </c>
      <c r="T415" s="267">
        <v>0</v>
      </c>
      <c r="U415" s="385"/>
      <c r="V415" s="303"/>
      <c r="W415" s="301"/>
      <c r="X415" s="303"/>
      <c r="Y41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339"/>
      <c r="AA415" s="294"/>
      <c r="AB415" s="294"/>
      <c r="AC415" s="294"/>
      <c r="AD415" s="294"/>
      <c r="AE415" s="294"/>
      <c r="AF415" s="294"/>
      <c r="AG415" s="294"/>
      <c r="AH415" s="294"/>
      <c r="AI415" s="294"/>
      <c r="AJ415" s="294"/>
      <c r="AK415" s="294"/>
      <c r="AL415" s="294"/>
      <c r="AM415" s="294"/>
      <c r="AN415" s="294"/>
      <c r="AO415" s="294"/>
      <c r="AP415" s="294"/>
      <c r="AQ415" s="294"/>
      <c r="AR415" s="294"/>
    </row>
    <row r="416" spans="1:44" s="8" customFormat="1" ht="38.25" customHeight="1" x14ac:dyDescent="0.2">
      <c r="A416" s="307" t="s">
        <v>50</v>
      </c>
      <c r="B416" s="316"/>
      <c r="C416" s="308"/>
      <c r="D416" s="315" t="s">
        <v>778</v>
      </c>
      <c r="E416" s="317" t="s">
        <v>73</v>
      </c>
      <c r="F416" s="300" t="s">
        <v>779</v>
      </c>
      <c r="G416" s="383" t="s">
        <v>780</v>
      </c>
      <c r="H416" s="383" t="s">
        <v>781</v>
      </c>
      <c r="I416" s="359">
        <v>2106478</v>
      </c>
      <c r="J416" s="309">
        <f>-K1926/0.0833333333333333</f>
        <v>0</v>
      </c>
      <c r="K416" s="309"/>
      <c r="L416" s="310">
        <v>44328</v>
      </c>
      <c r="M416" s="310">
        <v>43023</v>
      </c>
      <c r="N416" s="310">
        <v>44483</v>
      </c>
      <c r="O416" s="321">
        <f>YEAR(N416)</f>
        <v>2021</v>
      </c>
      <c r="P416" s="312">
        <f>MONTH(N416)</f>
        <v>10</v>
      </c>
      <c r="Q416" s="322" t="str">
        <f>IF(P416&gt;9,CONCATENATE(O416,P416),CONCATENATE(O416,"0",P416))</f>
        <v>202110</v>
      </c>
      <c r="R416" s="299" t="s">
        <v>109</v>
      </c>
      <c r="S416" s="314">
        <v>0</v>
      </c>
      <c r="T416" s="314">
        <v>0</v>
      </c>
      <c r="U416" s="383"/>
      <c r="V416" s="294"/>
      <c r="W416" s="293"/>
      <c r="X416" s="339"/>
      <c r="Y41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293"/>
      <c r="AA416" s="294"/>
      <c r="AB416" s="294"/>
      <c r="AC416" s="294"/>
      <c r="AD416" s="294"/>
      <c r="AE416" s="294"/>
      <c r="AF416" s="294"/>
      <c r="AG416" s="294"/>
      <c r="AH416" s="294"/>
      <c r="AI416" s="294"/>
      <c r="AJ416" s="294"/>
      <c r="AK416" s="294"/>
      <c r="AL416" s="294"/>
      <c r="AM416" s="294"/>
      <c r="AN416" s="294"/>
      <c r="AO416" s="294"/>
      <c r="AP416" s="294"/>
      <c r="AQ416" s="294"/>
      <c r="AR416" s="294"/>
    </row>
    <row r="417" spans="1:100" s="8" customFormat="1" ht="38.25" customHeight="1" x14ac:dyDescent="0.2">
      <c r="A417" s="316" t="s">
        <v>50</v>
      </c>
      <c r="B417" s="316"/>
      <c r="C417" s="308"/>
      <c r="D417" s="316" t="s">
        <v>929</v>
      </c>
      <c r="E417" s="316" t="s">
        <v>74</v>
      </c>
      <c r="F417" s="300" t="s">
        <v>23</v>
      </c>
      <c r="G417" s="383" t="s">
        <v>930</v>
      </c>
      <c r="H417" s="393" t="s">
        <v>733</v>
      </c>
      <c r="I417" s="359">
        <v>600000</v>
      </c>
      <c r="J417" s="309">
        <f>-K2121/0.0833333333333333</f>
        <v>0</v>
      </c>
      <c r="K417" s="309"/>
      <c r="L417" s="310">
        <v>44188</v>
      </c>
      <c r="M417" s="310">
        <v>43397</v>
      </c>
      <c r="N417" s="311">
        <v>44485</v>
      </c>
      <c r="O417" s="312">
        <f>YEAR(N417)</f>
        <v>2021</v>
      </c>
      <c r="P417" s="312">
        <f>MONTH(N417)</f>
        <v>10</v>
      </c>
      <c r="Q417" s="313" t="str">
        <f>IF(P417&gt;9,CONCATENATE(O417,P417),CONCATENATE(O417,"0",P417))</f>
        <v>202110</v>
      </c>
      <c r="R417" s="299">
        <v>0</v>
      </c>
      <c r="S417" s="314">
        <v>0</v>
      </c>
      <c r="T417" s="314">
        <v>0</v>
      </c>
      <c r="U417" s="387"/>
      <c r="V417" s="293"/>
      <c r="W417" s="293"/>
      <c r="X417" s="293"/>
      <c r="Y41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293"/>
      <c r="AA417" s="293"/>
      <c r="AB417" s="293"/>
      <c r="AC417" s="293"/>
      <c r="AD417" s="293"/>
      <c r="AE417" s="293"/>
      <c r="AF417" s="293"/>
      <c r="AG417" s="293"/>
      <c r="AH417" s="293"/>
      <c r="AI417" s="293"/>
      <c r="AJ417" s="293"/>
      <c r="AK417" s="293"/>
      <c r="AL417" s="293"/>
      <c r="AM417" s="293"/>
      <c r="AN417" s="293"/>
      <c r="AO417" s="293"/>
      <c r="AP417" s="293"/>
      <c r="AQ417" s="293"/>
      <c r="AR417" s="294"/>
    </row>
    <row r="418" spans="1:100" s="8" customFormat="1" ht="38.25" customHeight="1" x14ac:dyDescent="0.2">
      <c r="A418" s="307" t="s">
        <v>50</v>
      </c>
      <c r="B418" s="316"/>
      <c r="C418" s="308"/>
      <c r="D418" s="315" t="s">
        <v>1598</v>
      </c>
      <c r="E418" s="316" t="s">
        <v>84</v>
      </c>
      <c r="F418" s="300" t="s">
        <v>19</v>
      </c>
      <c r="G418" s="383" t="s">
        <v>1599</v>
      </c>
      <c r="H418" s="383" t="s">
        <v>1600</v>
      </c>
      <c r="I418" s="359">
        <v>800000</v>
      </c>
      <c r="J418" s="309">
        <f>-K2480/0.0833333333333333</f>
        <v>0</v>
      </c>
      <c r="K418" s="309"/>
      <c r="L418" s="310">
        <v>44111</v>
      </c>
      <c r="M418" s="310">
        <v>44121</v>
      </c>
      <c r="N418" s="311">
        <v>44485</v>
      </c>
      <c r="O418" s="312">
        <f>YEAR(N418)</f>
        <v>2021</v>
      </c>
      <c r="P418" s="312">
        <f>MONTH(N418)</f>
        <v>10</v>
      </c>
      <c r="Q418" s="313" t="str">
        <f>IF(P418&gt;9,CONCATENATE(O418,P418),CONCATENATE(O418,"0",P418))</f>
        <v>202110</v>
      </c>
      <c r="R418" s="299" t="s">
        <v>109</v>
      </c>
      <c r="S418" s="314">
        <v>0</v>
      </c>
      <c r="T418" s="314">
        <v>0</v>
      </c>
      <c r="U418" s="383"/>
      <c r="V418" s="294"/>
      <c r="W418" s="293"/>
      <c r="X418" s="294"/>
      <c r="Y41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339"/>
      <c r="AA418" s="294"/>
      <c r="AB418" s="294"/>
      <c r="AC418" s="294"/>
      <c r="AD418" s="294"/>
      <c r="AE418" s="294"/>
      <c r="AF418" s="294"/>
      <c r="AG418" s="294"/>
      <c r="AH418" s="294"/>
      <c r="AI418" s="294"/>
      <c r="AJ418" s="294"/>
      <c r="AK418" s="294"/>
      <c r="AL418" s="294"/>
      <c r="AM418" s="294"/>
      <c r="AN418" s="294"/>
      <c r="AO418" s="294"/>
      <c r="AP418" s="294"/>
      <c r="AQ418" s="294"/>
      <c r="AR418" s="293"/>
    </row>
    <row r="419" spans="1:100" s="8" customFormat="1" ht="38.25" customHeight="1" x14ac:dyDescent="0.2">
      <c r="A419" s="316" t="s">
        <v>50</v>
      </c>
      <c r="B419" s="317"/>
      <c r="C419" s="308"/>
      <c r="D419" s="317" t="s">
        <v>792</v>
      </c>
      <c r="E419" s="307" t="s">
        <v>73</v>
      </c>
      <c r="F419" s="300" t="s">
        <v>506</v>
      </c>
      <c r="G419" s="387" t="s">
        <v>793</v>
      </c>
      <c r="H419" s="387" t="s">
        <v>794</v>
      </c>
      <c r="I419" s="363">
        <v>1500000</v>
      </c>
      <c r="J419" s="323">
        <f>-K1984/0.0833333333333333</f>
        <v>0</v>
      </c>
      <c r="K419" s="323"/>
      <c r="L419" s="265">
        <v>44160</v>
      </c>
      <c r="M419" s="306">
        <v>44130</v>
      </c>
      <c r="N419" s="306">
        <v>44494</v>
      </c>
      <c r="O419" s="324">
        <f>YEAR(N419)</f>
        <v>2021</v>
      </c>
      <c r="P419" s="312">
        <f>MONTH(N419)</f>
        <v>10</v>
      </c>
      <c r="Q419" s="325" t="str">
        <f>IF(P419&gt;9,CONCATENATE(O419,P419),CONCATENATE(O419,"0",P419))</f>
        <v>202110</v>
      </c>
      <c r="R419" s="299" t="s">
        <v>109</v>
      </c>
      <c r="S419" s="326">
        <v>0.27</v>
      </c>
      <c r="T419" s="326">
        <v>0.02</v>
      </c>
      <c r="U419" s="383"/>
      <c r="V419" s="294"/>
      <c r="W419" s="293"/>
      <c r="X419" s="339"/>
      <c r="Y41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293"/>
      <c r="AA419" s="293"/>
      <c r="AB419" s="293"/>
      <c r="AC419" s="293"/>
      <c r="AD419" s="293"/>
      <c r="AE419" s="293"/>
      <c r="AF419" s="293"/>
      <c r="AG419" s="293"/>
      <c r="AH419" s="293"/>
      <c r="AI419" s="293"/>
      <c r="AJ419" s="293"/>
      <c r="AK419" s="293"/>
      <c r="AL419" s="293"/>
      <c r="AM419" s="293"/>
      <c r="AN419" s="293"/>
      <c r="AO419" s="293"/>
      <c r="AP419" s="293"/>
      <c r="AQ419" s="293"/>
      <c r="AR419" s="294"/>
    </row>
    <row r="420" spans="1:100" s="8" customFormat="1" ht="38.25" customHeight="1" x14ac:dyDescent="0.2">
      <c r="A420" s="316" t="s">
        <v>50</v>
      </c>
      <c r="B420" s="302" t="s">
        <v>220</v>
      </c>
      <c r="C420" s="328" t="s">
        <v>225</v>
      </c>
      <c r="D420" s="302" t="s">
        <v>459</v>
      </c>
      <c r="E420" s="302" t="s">
        <v>76</v>
      </c>
      <c r="F420" s="262" t="s">
        <v>425</v>
      </c>
      <c r="G420" s="385" t="s">
        <v>1347</v>
      </c>
      <c r="H420" s="385" t="s">
        <v>426</v>
      </c>
      <c r="I420" s="362">
        <v>220000</v>
      </c>
      <c r="J420" s="264">
        <f>-K2013/0.0833333333333333</f>
        <v>0</v>
      </c>
      <c r="K420" s="264"/>
      <c r="L420" s="265">
        <v>44118</v>
      </c>
      <c r="M420" s="265">
        <v>44137</v>
      </c>
      <c r="N420" s="265">
        <v>44501</v>
      </c>
      <c r="O420" s="284">
        <f>YEAR(N420)</f>
        <v>2021</v>
      </c>
      <c r="P420" s="283">
        <f>MONTH(N420)</f>
        <v>11</v>
      </c>
      <c r="Q420" s="280" t="str">
        <f>IF(P420&gt;9,CONCATENATE(O420,P420),CONCATENATE(O420,"0",P420))</f>
        <v>202111</v>
      </c>
      <c r="R420" s="299">
        <v>0</v>
      </c>
      <c r="S420" s="267">
        <v>0</v>
      </c>
      <c r="T420" s="267">
        <v>0</v>
      </c>
      <c r="U420" s="385"/>
      <c r="V420" s="301"/>
      <c r="W420" s="301"/>
      <c r="X420" s="301"/>
      <c r="Y42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320"/>
      <c r="AA420" s="303"/>
      <c r="AB420" s="303"/>
      <c r="AC420" s="303"/>
      <c r="AD420" s="303"/>
      <c r="AE420" s="303"/>
      <c r="AF420" s="303"/>
      <c r="AG420" s="303"/>
      <c r="AH420" s="303"/>
      <c r="AI420" s="303"/>
      <c r="AJ420" s="303"/>
      <c r="AK420" s="303"/>
      <c r="AL420" s="303"/>
      <c r="AM420" s="303"/>
      <c r="AN420" s="303"/>
      <c r="AO420" s="303"/>
      <c r="AP420" s="303"/>
      <c r="AQ420" s="303"/>
      <c r="AR420" s="294"/>
    </row>
    <row r="421" spans="1:100" s="8" customFormat="1" ht="38.25" customHeight="1" x14ac:dyDescent="0.2">
      <c r="A421" s="302" t="s">
        <v>50</v>
      </c>
      <c r="B421" s="302"/>
      <c r="C421" s="328"/>
      <c r="D421" s="304" t="s">
        <v>1963</v>
      </c>
      <c r="E421" s="302" t="s">
        <v>74</v>
      </c>
      <c r="F421" s="262" t="s">
        <v>1964</v>
      </c>
      <c r="G421" s="385" t="s">
        <v>1965</v>
      </c>
      <c r="H421" s="385" t="s">
        <v>1966</v>
      </c>
      <c r="I421" s="362">
        <v>850000</v>
      </c>
      <c r="J421" s="264">
        <f>-K2570/0.0833333333333333</f>
        <v>0</v>
      </c>
      <c r="K421" s="264"/>
      <c r="L421" s="265">
        <v>44090</v>
      </c>
      <c r="M421" s="265">
        <v>44150</v>
      </c>
      <c r="N421" s="265">
        <v>44514</v>
      </c>
      <c r="O421" s="284">
        <f>YEAR(N421)</f>
        <v>2021</v>
      </c>
      <c r="P421" s="283">
        <f>MONTH(N421)</f>
        <v>11</v>
      </c>
      <c r="Q421" s="280" t="str">
        <f>IF(P421&gt;9,CONCATENATE(O421,P421),CONCATENATE(O421,"0",P421))</f>
        <v>202111</v>
      </c>
      <c r="R421" s="266">
        <v>0</v>
      </c>
      <c r="S421" s="267">
        <v>0</v>
      </c>
      <c r="T421" s="267">
        <v>0</v>
      </c>
      <c r="U421" s="385"/>
      <c r="V421" s="301"/>
      <c r="W421" s="301"/>
      <c r="X421" s="301"/>
      <c r="Y42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301"/>
      <c r="AA421" s="303"/>
      <c r="AB421" s="303"/>
      <c r="AC421" s="303"/>
      <c r="AD421" s="303"/>
      <c r="AE421" s="303"/>
      <c r="AF421" s="303"/>
      <c r="AG421" s="303"/>
      <c r="AH421" s="303"/>
      <c r="AI421" s="303"/>
      <c r="AJ421" s="303"/>
      <c r="AK421" s="303"/>
      <c r="AL421" s="303"/>
      <c r="AM421" s="303"/>
      <c r="AN421" s="303"/>
      <c r="AO421" s="303"/>
      <c r="AP421" s="303"/>
      <c r="AQ421" s="303"/>
      <c r="AR421" s="303"/>
    </row>
    <row r="422" spans="1:100" s="8" customFormat="1" ht="38.25" customHeight="1" x14ac:dyDescent="0.2">
      <c r="A422" s="307" t="s">
        <v>50</v>
      </c>
      <c r="B422" s="307" t="s">
        <v>220</v>
      </c>
      <c r="C422" s="328" t="s">
        <v>225</v>
      </c>
      <c r="D422" s="304" t="s">
        <v>520</v>
      </c>
      <c r="E422" s="307" t="s">
        <v>74</v>
      </c>
      <c r="F422" s="268" t="s">
        <v>436</v>
      </c>
      <c r="G422" s="384" t="s">
        <v>437</v>
      </c>
      <c r="H422" s="384" t="s">
        <v>103</v>
      </c>
      <c r="I422" s="361">
        <v>750000</v>
      </c>
      <c r="J422" s="269">
        <f>-K2553/0.0833333333333333</f>
        <v>0</v>
      </c>
      <c r="K422" s="269"/>
      <c r="L422" s="270">
        <v>43985</v>
      </c>
      <c r="M422" s="270">
        <v>44150</v>
      </c>
      <c r="N422" s="270">
        <v>44514</v>
      </c>
      <c r="O422" s="285">
        <f>YEAR(N422)</f>
        <v>2021</v>
      </c>
      <c r="P422" s="283">
        <f>MONTH(N422)</f>
        <v>11</v>
      </c>
      <c r="Q422" s="281" t="str">
        <f>IF(P422&gt;9,CONCATENATE(O422,P422),CONCATENATE(O422,"0",P422))</f>
        <v>202111</v>
      </c>
      <c r="R422" s="299">
        <v>0</v>
      </c>
      <c r="S422" s="272">
        <v>0</v>
      </c>
      <c r="T422" s="272">
        <v>0</v>
      </c>
      <c r="U422" s="384"/>
      <c r="V422" s="303"/>
      <c r="W422" s="301"/>
      <c r="X422" s="320"/>
      <c r="Y42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293"/>
      <c r="AA422" s="294"/>
      <c r="AB422" s="294"/>
      <c r="AC422" s="294"/>
      <c r="AD422" s="294"/>
      <c r="AE422" s="294"/>
      <c r="AF422" s="294"/>
      <c r="AG422" s="294"/>
      <c r="AH422" s="294"/>
      <c r="AI422" s="294"/>
      <c r="AJ422" s="294"/>
      <c r="AK422" s="294"/>
      <c r="AL422" s="294"/>
      <c r="AM422" s="294"/>
      <c r="AN422" s="294"/>
      <c r="AO422" s="294"/>
      <c r="AP422" s="294"/>
      <c r="AQ422" s="294"/>
      <c r="AR422" s="294"/>
    </row>
    <row r="423" spans="1:100" s="8" customFormat="1" ht="38.25" customHeight="1" x14ac:dyDescent="0.2">
      <c r="A423" s="302" t="s">
        <v>50</v>
      </c>
      <c r="B423" s="317"/>
      <c r="C423" s="308"/>
      <c r="D423" s="315" t="s">
        <v>970</v>
      </c>
      <c r="E423" s="302" t="s">
        <v>74</v>
      </c>
      <c r="F423" s="305" t="s">
        <v>23</v>
      </c>
      <c r="G423" s="387" t="s">
        <v>971</v>
      </c>
      <c r="H423" s="387" t="s">
        <v>733</v>
      </c>
      <c r="I423" s="363">
        <v>600000</v>
      </c>
      <c r="J423" s="323">
        <f>-K2138/0.0833333333333333</f>
        <v>0</v>
      </c>
      <c r="K423" s="323"/>
      <c r="L423" s="306">
        <v>43418</v>
      </c>
      <c r="M423" s="306">
        <v>43419</v>
      </c>
      <c r="N423" s="306">
        <v>44514</v>
      </c>
      <c r="O423" s="324">
        <f>YEAR(N423)</f>
        <v>2021</v>
      </c>
      <c r="P423" s="312">
        <f>MONTH(N423)</f>
        <v>11</v>
      </c>
      <c r="Q423" s="325" t="str">
        <f>IF(P423&gt;9,CONCATENATE(O423,P423),CONCATENATE(O423,"0",P423))</f>
        <v>202111</v>
      </c>
      <c r="R423" s="299">
        <v>0</v>
      </c>
      <c r="S423" s="326">
        <v>0</v>
      </c>
      <c r="T423" s="326">
        <v>0</v>
      </c>
      <c r="U423" s="387"/>
      <c r="V423" s="293"/>
      <c r="W423" s="293"/>
      <c r="X423" s="293"/>
      <c r="Y42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293"/>
      <c r="AA423" s="294"/>
      <c r="AB423" s="294"/>
      <c r="AC423" s="294"/>
      <c r="AD423" s="294"/>
      <c r="AE423" s="294"/>
      <c r="AF423" s="294"/>
      <c r="AG423" s="294"/>
      <c r="AH423" s="294"/>
      <c r="AI423" s="294"/>
      <c r="AJ423" s="294"/>
      <c r="AK423" s="294"/>
      <c r="AL423" s="294"/>
      <c r="AM423" s="294"/>
      <c r="AN423" s="294"/>
      <c r="AO423" s="294"/>
      <c r="AP423" s="294"/>
      <c r="AQ423" s="294"/>
      <c r="AR423" s="294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</row>
    <row r="424" spans="1:100" s="8" customFormat="1" ht="38.25" customHeight="1" x14ac:dyDescent="0.2">
      <c r="A424" s="317" t="s">
        <v>50</v>
      </c>
      <c r="B424" s="316"/>
      <c r="C424" s="308"/>
      <c r="D424" s="317" t="s">
        <v>982</v>
      </c>
      <c r="E424" s="317" t="s">
        <v>74</v>
      </c>
      <c r="F424" s="305" t="s">
        <v>23</v>
      </c>
      <c r="G424" s="387" t="s">
        <v>983</v>
      </c>
      <c r="H424" s="387" t="s">
        <v>984</v>
      </c>
      <c r="I424" s="363">
        <v>120000</v>
      </c>
      <c r="J424" s="323">
        <f>-K2145/0.0833333333333333</f>
        <v>0</v>
      </c>
      <c r="K424" s="323"/>
      <c r="L424" s="306">
        <v>43425</v>
      </c>
      <c r="M424" s="306">
        <v>43425</v>
      </c>
      <c r="N424" s="306">
        <v>44520</v>
      </c>
      <c r="O424" s="324">
        <f>YEAR(N424)</f>
        <v>2021</v>
      </c>
      <c r="P424" s="312">
        <f>MONTH(N424)</f>
        <v>11</v>
      </c>
      <c r="Q424" s="325" t="str">
        <f>IF(P424&gt;9,CONCATENATE(O424,P424),CONCATENATE(O424,"0",P424))</f>
        <v>202111</v>
      </c>
      <c r="R424" s="299">
        <v>0</v>
      </c>
      <c r="S424" s="326">
        <v>0</v>
      </c>
      <c r="T424" s="326">
        <v>0</v>
      </c>
      <c r="U424" s="383"/>
      <c r="V424" s="293"/>
      <c r="W424" s="293"/>
      <c r="X424" s="293"/>
      <c r="Y42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339"/>
      <c r="AA424" s="294"/>
      <c r="AB424" s="294"/>
      <c r="AC424" s="294"/>
      <c r="AD424" s="294"/>
      <c r="AE424" s="294"/>
      <c r="AF424" s="294"/>
      <c r="AG424" s="294"/>
      <c r="AH424" s="294"/>
      <c r="AI424" s="294"/>
      <c r="AJ424" s="294"/>
      <c r="AK424" s="294"/>
      <c r="AL424" s="294"/>
      <c r="AM424" s="294"/>
      <c r="AN424" s="294"/>
      <c r="AO424" s="294"/>
      <c r="AP424" s="294"/>
      <c r="AQ424" s="294"/>
      <c r="AR424" s="294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</row>
    <row r="425" spans="1:100" s="8" customFormat="1" ht="38.25" customHeight="1" x14ac:dyDescent="0.2">
      <c r="A425" s="316" t="s">
        <v>50</v>
      </c>
      <c r="B425" s="317" t="s">
        <v>220</v>
      </c>
      <c r="C425" s="308" t="s">
        <v>225</v>
      </c>
      <c r="D425" s="317" t="s">
        <v>528</v>
      </c>
      <c r="E425" s="317" t="s">
        <v>441</v>
      </c>
      <c r="F425" s="305" t="s">
        <v>442</v>
      </c>
      <c r="G425" s="387" t="s">
        <v>443</v>
      </c>
      <c r="H425" s="387" t="s">
        <v>1451</v>
      </c>
      <c r="I425" s="363">
        <v>537000</v>
      </c>
      <c r="J425" s="323">
        <f>-K2150/0.0833333333333333</f>
        <v>0</v>
      </c>
      <c r="K425" s="323"/>
      <c r="L425" s="306">
        <v>44125</v>
      </c>
      <c r="M425" s="306">
        <v>43799</v>
      </c>
      <c r="N425" s="306">
        <v>44529</v>
      </c>
      <c r="O425" s="324">
        <f>YEAR(N425)</f>
        <v>2021</v>
      </c>
      <c r="P425" s="312">
        <f>MONTH(N425)</f>
        <v>11</v>
      </c>
      <c r="Q425" s="325" t="str">
        <f>IF(P425&gt;9,CONCATENATE(O425,P425),CONCATENATE(O425,"0",P425))</f>
        <v>202111</v>
      </c>
      <c r="R425" s="299">
        <v>0</v>
      </c>
      <c r="S425" s="326">
        <v>0</v>
      </c>
      <c r="T425" s="326">
        <v>0</v>
      </c>
      <c r="U425" s="387"/>
      <c r="V425" s="293"/>
      <c r="W425" s="293"/>
      <c r="X425" s="293"/>
      <c r="Y42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339"/>
      <c r="AA425" s="294"/>
      <c r="AB425" s="294"/>
      <c r="AC425" s="294"/>
      <c r="AD425" s="294"/>
      <c r="AE425" s="294"/>
      <c r="AF425" s="294"/>
      <c r="AG425" s="294"/>
      <c r="AH425" s="294"/>
      <c r="AI425" s="294"/>
      <c r="AJ425" s="294"/>
      <c r="AK425" s="294"/>
      <c r="AL425" s="294"/>
      <c r="AM425" s="294"/>
      <c r="AN425" s="294"/>
      <c r="AO425" s="294"/>
      <c r="AP425" s="294"/>
      <c r="AQ425" s="294"/>
      <c r="AR425" s="293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</row>
    <row r="426" spans="1:100" s="8" customFormat="1" ht="38.25" customHeight="1" x14ac:dyDescent="0.2">
      <c r="A426" s="307" t="s">
        <v>50</v>
      </c>
      <c r="B426" s="316"/>
      <c r="C426" s="308"/>
      <c r="D426" s="316" t="s">
        <v>2073</v>
      </c>
      <c r="E426" s="316" t="s">
        <v>74</v>
      </c>
      <c r="F426" s="300" t="s">
        <v>2074</v>
      </c>
      <c r="G426" s="383" t="s">
        <v>2075</v>
      </c>
      <c r="H426" s="383" t="s">
        <v>1935</v>
      </c>
      <c r="I426" s="359">
        <v>144372</v>
      </c>
      <c r="J426" s="309">
        <f>-K2605/0.0833333333333333</f>
        <v>0</v>
      </c>
      <c r="K426" s="309"/>
      <c r="L426" s="310">
        <v>44370</v>
      </c>
      <c r="M426" s="310">
        <v>44247</v>
      </c>
      <c r="N426" s="311">
        <v>44531</v>
      </c>
      <c r="O426" s="312">
        <f>YEAR(N426)</f>
        <v>2021</v>
      </c>
      <c r="P426" s="312">
        <f>MONTH(N426)</f>
        <v>12</v>
      </c>
      <c r="Q426" s="313" t="str">
        <f>IF(P426&gt;9,CONCATENATE(O426,P426),CONCATENATE(O426,"0",P426))</f>
        <v>202112</v>
      </c>
      <c r="R426" s="299">
        <v>0</v>
      </c>
      <c r="S426" s="314">
        <v>0</v>
      </c>
      <c r="T426" s="314"/>
      <c r="U426" s="383"/>
      <c r="V426" s="294"/>
      <c r="W426" s="293"/>
      <c r="X426" s="294"/>
      <c r="Y42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293"/>
      <c r="AA426" s="294"/>
      <c r="AB426" s="294"/>
      <c r="AC426" s="294"/>
      <c r="AD426" s="294"/>
      <c r="AE426" s="294"/>
      <c r="AF426" s="294"/>
      <c r="AG426" s="294"/>
      <c r="AH426" s="294"/>
      <c r="AI426" s="294"/>
      <c r="AJ426" s="294"/>
      <c r="AK426" s="294"/>
      <c r="AL426" s="294"/>
      <c r="AM426" s="294"/>
      <c r="AN426" s="294"/>
      <c r="AO426" s="294"/>
      <c r="AP426" s="294"/>
      <c r="AQ426" s="294"/>
      <c r="AR426" s="294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</row>
    <row r="427" spans="1:100" s="8" customFormat="1" ht="38.25" customHeight="1" x14ac:dyDescent="0.2">
      <c r="A427" s="316" t="s">
        <v>50</v>
      </c>
      <c r="B427" s="316"/>
      <c r="C427" s="308"/>
      <c r="D427" s="315" t="s">
        <v>1509</v>
      </c>
      <c r="E427" s="316" t="s">
        <v>81</v>
      </c>
      <c r="F427" s="300" t="s">
        <v>19</v>
      </c>
      <c r="G427" s="383" t="s">
        <v>698</v>
      </c>
      <c r="H427" s="383" t="s">
        <v>699</v>
      </c>
      <c r="I427" s="359">
        <v>450000</v>
      </c>
      <c r="J427" s="309">
        <f>-K2458/0.0833333333333333</f>
        <v>0</v>
      </c>
      <c r="K427" s="309"/>
      <c r="L427" s="310">
        <v>44139</v>
      </c>
      <c r="M427" s="310">
        <v>44173</v>
      </c>
      <c r="N427" s="311">
        <v>44537</v>
      </c>
      <c r="O427" s="312">
        <f>YEAR(N427)</f>
        <v>2021</v>
      </c>
      <c r="P427" s="312">
        <f>MONTH(N427)</f>
        <v>12</v>
      </c>
      <c r="Q427" s="313" t="str">
        <f>IF(P427&gt;9,CONCATENATE(O427,P427),CONCATENATE(O427,"0",P427))</f>
        <v>202112</v>
      </c>
      <c r="R427" s="299">
        <v>0</v>
      </c>
      <c r="S427" s="314">
        <v>0</v>
      </c>
      <c r="T427" s="314">
        <v>0</v>
      </c>
      <c r="U427" s="383"/>
      <c r="V427" s="294"/>
      <c r="W427" s="293"/>
      <c r="X427" s="294"/>
      <c r="Y42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339"/>
      <c r="AA427" s="293"/>
      <c r="AB427" s="293"/>
      <c r="AC427" s="293"/>
      <c r="AD427" s="293"/>
      <c r="AE427" s="293"/>
      <c r="AF427" s="293"/>
      <c r="AG427" s="293"/>
      <c r="AH427" s="293"/>
      <c r="AI427" s="293"/>
      <c r="AJ427" s="293"/>
      <c r="AK427" s="293"/>
      <c r="AL427" s="293"/>
      <c r="AM427" s="293"/>
      <c r="AN427" s="293"/>
      <c r="AO427" s="293"/>
      <c r="AP427" s="293"/>
      <c r="AQ427" s="293"/>
      <c r="AR427" s="293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</row>
    <row r="428" spans="1:100" s="8" customFormat="1" ht="38.25" customHeight="1" x14ac:dyDescent="0.2">
      <c r="A428" s="317" t="s">
        <v>50</v>
      </c>
      <c r="B428" s="316"/>
      <c r="C428" s="308"/>
      <c r="D428" s="317" t="s">
        <v>1001</v>
      </c>
      <c r="E428" s="317" t="s">
        <v>74</v>
      </c>
      <c r="F428" s="305" t="s">
        <v>23</v>
      </c>
      <c r="G428" s="387" t="s">
        <v>1003</v>
      </c>
      <c r="H428" s="387" t="s">
        <v>1002</v>
      </c>
      <c r="I428" s="363">
        <v>200000</v>
      </c>
      <c r="J428" s="323">
        <f>-K2164/0.0833333333333333</f>
        <v>0</v>
      </c>
      <c r="K428" s="323"/>
      <c r="L428" s="306">
        <v>43446</v>
      </c>
      <c r="M428" s="306">
        <v>43446</v>
      </c>
      <c r="N428" s="306">
        <v>44541</v>
      </c>
      <c r="O428" s="324">
        <f>YEAR(N428)</f>
        <v>2021</v>
      </c>
      <c r="P428" s="312">
        <f>MONTH(N428)</f>
        <v>12</v>
      </c>
      <c r="Q428" s="325" t="str">
        <f>IF(P428&gt;9,CONCATENATE(O428,P428),CONCATENATE(O428,"0",P428))</f>
        <v>202112</v>
      </c>
      <c r="R428" s="299">
        <v>0</v>
      </c>
      <c r="S428" s="326">
        <v>0</v>
      </c>
      <c r="T428" s="326">
        <v>0</v>
      </c>
      <c r="U428" s="383"/>
      <c r="V428" s="293"/>
      <c r="W428" s="293"/>
      <c r="X428" s="293"/>
      <c r="Y42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339"/>
      <c r="AA428" s="294"/>
      <c r="AB428" s="294"/>
      <c r="AC428" s="294"/>
      <c r="AD428" s="294"/>
      <c r="AE428" s="294"/>
      <c r="AF428" s="294"/>
      <c r="AG428" s="294"/>
      <c r="AH428" s="294"/>
      <c r="AI428" s="294"/>
      <c r="AJ428" s="294"/>
      <c r="AK428" s="294"/>
      <c r="AL428" s="294"/>
      <c r="AM428" s="294"/>
      <c r="AN428" s="294"/>
      <c r="AO428" s="294"/>
      <c r="AP428" s="294"/>
      <c r="AQ428" s="294"/>
      <c r="AR428" s="294"/>
    </row>
    <row r="429" spans="1:100" s="8" customFormat="1" ht="38.25" customHeight="1" x14ac:dyDescent="0.2">
      <c r="A429" s="302" t="s">
        <v>50</v>
      </c>
      <c r="B429" s="317"/>
      <c r="C429" s="308"/>
      <c r="D429" s="315" t="s">
        <v>638</v>
      </c>
      <c r="E429" s="302" t="s">
        <v>74</v>
      </c>
      <c r="F429" s="305" t="s">
        <v>639</v>
      </c>
      <c r="G429" s="387" t="s">
        <v>640</v>
      </c>
      <c r="H429" s="387" t="s">
        <v>641</v>
      </c>
      <c r="I429" s="363">
        <v>3258560</v>
      </c>
      <c r="J429" s="323">
        <f>-K1817/0.0833333333333333</f>
        <v>0</v>
      </c>
      <c r="K429" s="323"/>
      <c r="L429" s="306">
        <v>44188</v>
      </c>
      <c r="M429" s="306">
        <v>43814</v>
      </c>
      <c r="N429" s="306">
        <v>44544</v>
      </c>
      <c r="O429" s="324">
        <f>YEAR(N429)</f>
        <v>2021</v>
      </c>
      <c r="P429" s="312">
        <f>MONTH(N429)</f>
        <v>12</v>
      </c>
      <c r="Q429" s="325" t="str">
        <f>IF(P429&gt;9,CONCATENATE(O429,P429),CONCATENATE(O429,"0",P429))</f>
        <v>202112</v>
      </c>
      <c r="R429" s="299" t="s">
        <v>554</v>
      </c>
      <c r="S429" s="267">
        <v>0</v>
      </c>
      <c r="T429" s="267">
        <v>0</v>
      </c>
      <c r="U429" s="387"/>
      <c r="V429" s="294"/>
      <c r="W429" s="293"/>
      <c r="X429" s="294"/>
      <c r="Y42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293"/>
      <c r="AA429" s="294"/>
      <c r="AB429" s="294"/>
      <c r="AC429" s="294"/>
      <c r="AD429" s="294"/>
      <c r="AE429" s="294"/>
      <c r="AF429" s="294"/>
      <c r="AG429" s="294"/>
      <c r="AH429" s="294"/>
      <c r="AI429" s="294"/>
      <c r="AJ429" s="294"/>
      <c r="AK429" s="294"/>
      <c r="AL429" s="294"/>
      <c r="AM429" s="294"/>
      <c r="AN429" s="294"/>
      <c r="AO429" s="294"/>
      <c r="AP429" s="294"/>
      <c r="AQ429" s="294"/>
      <c r="AR429" s="294"/>
    </row>
    <row r="430" spans="1:100" s="8" customFormat="1" ht="38.25" customHeight="1" x14ac:dyDescent="0.2">
      <c r="A430" s="317" t="s">
        <v>50</v>
      </c>
      <c r="B430" s="302" t="s">
        <v>220</v>
      </c>
      <c r="C430" s="328" t="s">
        <v>225</v>
      </c>
      <c r="D430" s="315" t="s">
        <v>613</v>
      </c>
      <c r="E430" s="302" t="s">
        <v>76</v>
      </c>
      <c r="F430" s="305" t="s">
        <v>614</v>
      </c>
      <c r="G430" s="385" t="s">
        <v>431</v>
      </c>
      <c r="H430" s="387" t="s">
        <v>615</v>
      </c>
      <c r="I430" s="362">
        <v>700000</v>
      </c>
      <c r="J430" s="264">
        <f>-K1930/0.0833333333333333</f>
        <v>0</v>
      </c>
      <c r="K430" s="264"/>
      <c r="L430" s="265">
        <v>44153</v>
      </c>
      <c r="M430" s="265">
        <v>44180</v>
      </c>
      <c r="N430" s="265">
        <v>44544</v>
      </c>
      <c r="O430" s="284">
        <f>YEAR(N430)</f>
        <v>2021</v>
      </c>
      <c r="P430" s="283">
        <f>MONTH(N430)</f>
        <v>12</v>
      </c>
      <c r="Q430" s="280" t="str">
        <f>IF(P430&gt;9,CONCATENATE(O430,P430),CONCATENATE(O430,"0",P430))</f>
        <v>202112</v>
      </c>
      <c r="R430" s="299" t="s">
        <v>109</v>
      </c>
      <c r="S430" s="267">
        <v>0.27</v>
      </c>
      <c r="T430" s="267">
        <v>0</v>
      </c>
      <c r="U430" s="385"/>
      <c r="V430" s="301"/>
      <c r="W430" s="301"/>
      <c r="X430" s="301"/>
      <c r="Y43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320"/>
      <c r="AA430" s="303"/>
      <c r="AB430" s="303"/>
      <c r="AC430" s="303"/>
      <c r="AD430" s="303"/>
      <c r="AE430" s="303"/>
      <c r="AF430" s="303"/>
      <c r="AG430" s="303"/>
      <c r="AH430" s="303"/>
      <c r="AI430" s="303"/>
      <c r="AJ430" s="303"/>
      <c r="AK430" s="303"/>
      <c r="AL430" s="303"/>
      <c r="AM430" s="303"/>
      <c r="AN430" s="303"/>
      <c r="AO430" s="303"/>
      <c r="AP430" s="303"/>
      <c r="AQ430" s="303"/>
      <c r="AR430" s="294"/>
    </row>
    <row r="431" spans="1:100" s="8" customFormat="1" ht="38.25" customHeight="1" x14ac:dyDescent="0.2">
      <c r="A431" s="317" t="s">
        <v>50</v>
      </c>
      <c r="B431" s="302" t="s">
        <v>220</v>
      </c>
      <c r="C431" s="328" t="s">
        <v>225</v>
      </c>
      <c r="D431" s="315" t="s">
        <v>616</v>
      </c>
      <c r="E431" s="302" t="s">
        <v>76</v>
      </c>
      <c r="F431" s="305" t="s">
        <v>614</v>
      </c>
      <c r="G431" s="385" t="s">
        <v>431</v>
      </c>
      <c r="H431" s="387" t="s">
        <v>617</v>
      </c>
      <c r="I431" s="362">
        <v>600000</v>
      </c>
      <c r="J431" s="265">
        <v>43024</v>
      </c>
      <c r="K431" s="265">
        <v>43024</v>
      </c>
      <c r="L431" s="265">
        <v>44153</v>
      </c>
      <c r="M431" s="265">
        <v>44180</v>
      </c>
      <c r="N431" s="265">
        <v>44544</v>
      </c>
      <c r="O431" s="267">
        <v>0</v>
      </c>
      <c r="P431" s="263"/>
      <c r="Q431" s="301"/>
      <c r="R431" s="299" t="s">
        <v>109</v>
      </c>
      <c r="S431" s="267">
        <v>0.27</v>
      </c>
      <c r="T431" s="304">
        <v>0</v>
      </c>
      <c r="U431" s="370"/>
      <c r="V431" s="303"/>
      <c r="W431" s="303"/>
      <c r="X431" s="303"/>
      <c r="Y431" s="303"/>
      <c r="Z431" s="303"/>
      <c r="AA431" s="303"/>
      <c r="AB431" s="303"/>
      <c r="AC431" s="303"/>
      <c r="AD431" s="303"/>
      <c r="AE431" s="303"/>
      <c r="AF431" s="303"/>
      <c r="AG431" s="303"/>
      <c r="AH431" s="303"/>
      <c r="AI431" s="303"/>
      <c r="AJ431" s="303"/>
      <c r="AK431" s="303"/>
      <c r="AL431" s="303"/>
      <c r="AM431" s="294"/>
    </row>
    <row r="432" spans="1:100" s="8" customFormat="1" ht="38.25" customHeight="1" x14ac:dyDescent="0.2">
      <c r="A432" s="302" t="s">
        <v>50</v>
      </c>
      <c r="B432" s="302" t="s">
        <v>220</v>
      </c>
      <c r="C432" s="328" t="s">
        <v>225</v>
      </c>
      <c r="D432" s="307" t="s">
        <v>599</v>
      </c>
      <c r="E432" s="302" t="s">
        <v>74</v>
      </c>
      <c r="F432" s="262" t="s">
        <v>414</v>
      </c>
      <c r="G432" s="385" t="s">
        <v>93</v>
      </c>
      <c r="H432" s="385" t="s">
        <v>2</v>
      </c>
      <c r="I432" s="362">
        <v>875000</v>
      </c>
      <c r="J432" s="264">
        <f>-K2561/0.0833333333333333</f>
        <v>0</v>
      </c>
      <c r="K432" s="264"/>
      <c r="L432" s="265">
        <v>44111</v>
      </c>
      <c r="M432" s="265">
        <v>44197</v>
      </c>
      <c r="N432" s="265">
        <v>44561</v>
      </c>
      <c r="O432" s="284">
        <f>YEAR(N432)</f>
        <v>2021</v>
      </c>
      <c r="P432" s="283">
        <f>MONTH(N432)</f>
        <v>12</v>
      </c>
      <c r="Q432" s="280" t="str">
        <f>IF(P432&gt;9,CONCATENATE(O432,P432),CONCATENATE(O432,"0",P432))</f>
        <v>202112</v>
      </c>
      <c r="R432" s="299" t="s">
        <v>109</v>
      </c>
      <c r="S432" s="267">
        <v>0.04</v>
      </c>
      <c r="T432" s="267">
        <v>0.02</v>
      </c>
      <c r="U432" s="384"/>
      <c r="V432" s="303"/>
      <c r="W432" s="301" t="s">
        <v>219</v>
      </c>
      <c r="X432" s="303"/>
      <c r="Y43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2" s="339"/>
      <c r="AA432" s="294"/>
      <c r="AB432" s="294"/>
      <c r="AC432" s="294"/>
      <c r="AD432" s="294"/>
      <c r="AE432" s="294"/>
      <c r="AF432" s="294"/>
      <c r="AG432" s="294"/>
      <c r="AH432" s="294"/>
      <c r="AI432" s="294"/>
      <c r="AJ432" s="294"/>
      <c r="AK432" s="294"/>
      <c r="AL432" s="294"/>
      <c r="AM432" s="294"/>
      <c r="AN432" s="294"/>
      <c r="AO432" s="294"/>
      <c r="AP432" s="294"/>
      <c r="AQ432" s="294"/>
      <c r="AR432" s="294"/>
    </row>
    <row r="433" spans="1:44" s="8" customFormat="1" ht="38.25" customHeight="1" x14ac:dyDescent="0.2">
      <c r="A433" s="307" t="s">
        <v>50</v>
      </c>
      <c r="B433" s="316"/>
      <c r="C433" s="308"/>
      <c r="D433" s="315" t="s">
        <v>1576</v>
      </c>
      <c r="E433" s="307" t="s">
        <v>74</v>
      </c>
      <c r="F433" s="300" t="s">
        <v>1577</v>
      </c>
      <c r="G433" s="383" t="s">
        <v>1578</v>
      </c>
      <c r="H433" s="383" t="s">
        <v>248</v>
      </c>
      <c r="I433" s="359">
        <v>70938044.439999998</v>
      </c>
      <c r="J433" s="309">
        <f>-K2491/0.0833333333333333</f>
        <v>0</v>
      </c>
      <c r="K433" s="309"/>
      <c r="L433" s="310">
        <v>44198</v>
      </c>
      <c r="M433" s="310">
        <v>44197</v>
      </c>
      <c r="N433" s="311">
        <v>44561</v>
      </c>
      <c r="O433" s="312">
        <f>YEAR(N433)</f>
        <v>2021</v>
      </c>
      <c r="P433" s="312">
        <f>MONTH(N433)</f>
        <v>12</v>
      </c>
      <c r="Q433" s="313" t="str">
        <f>IF(P433&gt;9,CONCATENATE(O433,P433),CONCATENATE(O433,"0",P433))</f>
        <v>202112</v>
      </c>
      <c r="R433" s="299">
        <v>0</v>
      </c>
      <c r="S433" s="314">
        <v>0</v>
      </c>
      <c r="T433" s="314">
        <v>0</v>
      </c>
      <c r="U433" s="383"/>
      <c r="V433" s="294"/>
      <c r="W433" s="293"/>
      <c r="X433" s="294"/>
      <c r="Y43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39"/>
      <c r="AA433" s="294"/>
      <c r="AB433" s="294"/>
      <c r="AC433" s="294"/>
      <c r="AD433" s="294"/>
      <c r="AE433" s="294"/>
      <c r="AF433" s="294"/>
      <c r="AG433" s="294"/>
      <c r="AH433" s="294"/>
      <c r="AI433" s="294"/>
      <c r="AJ433" s="294"/>
      <c r="AK433" s="294"/>
      <c r="AL433" s="294"/>
      <c r="AM433" s="294"/>
      <c r="AN433" s="294"/>
      <c r="AO433" s="294"/>
      <c r="AP433" s="294"/>
      <c r="AQ433" s="294"/>
      <c r="AR433" s="293"/>
    </row>
    <row r="434" spans="1:44" s="8" customFormat="1" ht="38.25" customHeight="1" x14ac:dyDescent="0.2">
      <c r="A434" s="307" t="s">
        <v>50</v>
      </c>
      <c r="B434" s="307" t="s">
        <v>224</v>
      </c>
      <c r="C434" s="328" t="s">
        <v>225</v>
      </c>
      <c r="D434" s="304" t="s">
        <v>484</v>
      </c>
      <c r="E434" s="307" t="s">
        <v>74</v>
      </c>
      <c r="F434" s="268" t="s">
        <v>363</v>
      </c>
      <c r="G434" s="384" t="s">
        <v>364</v>
      </c>
      <c r="H434" s="384" t="s">
        <v>365</v>
      </c>
      <c r="I434" s="361">
        <v>337500</v>
      </c>
      <c r="J434" s="269">
        <f>-K1990/0.0833333333333333</f>
        <v>0</v>
      </c>
      <c r="K434" s="269"/>
      <c r="L434" s="270">
        <v>44328</v>
      </c>
      <c r="M434" s="270">
        <v>44321</v>
      </c>
      <c r="N434" s="271">
        <v>44561</v>
      </c>
      <c r="O434" s="283">
        <f>YEAR(N434)</f>
        <v>2021</v>
      </c>
      <c r="P434" s="283">
        <f>MONTH(N434)</f>
        <v>12</v>
      </c>
      <c r="Q434" s="277" t="str">
        <f>IF(P434&gt;9,CONCATENATE(O434,P434),CONCATENATE(O434,"0",P434))</f>
        <v>202112</v>
      </c>
      <c r="R434" s="299">
        <v>0</v>
      </c>
      <c r="S434" s="272">
        <v>0</v>
      </c>
      <c r="T434" s="272">
        <v>0</v>
      </c>
      <c r="U434" s="384"/>
      <c r="V434" s="303"/>
      <c r="W434" s="301"/>
      <c r="X434" s="303"/>
      <c r="Y43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20"/>
      <c r="AA434" s="301"/>
      <c r="AB434" s="301"/>
      <c r="AC434" s="301"/>
      <c r="AD434" s="301"/>
      <c r="AE434" s="301"/>
      <c r="AF434" s="301"/>
      <c r="AG434" s="301"/>
      <c r="AH434" s="301"/>
      <c r="AI434" s="301"/>
      <c r="AJ434" s="301"/>
      <c r="AK434" s="301"/>
      <c r="AL434" s="301"/>
      <c r="AM434" s="301"/>
      <c r="AN434" s="301"/>
      <c r="AO434" s="301"/>
      <c r="AP434" s="301"/>
      <c r="AQ434" s="301"/>
      <c r="AR434" s="294"/>
    </row>
    <row r="435" spans="1:44" s="8" customFormat="1" ht="38.25" customHeight="1" x14ac:dyDescent="0.2">
      <c r="A435" s="307" t="s">
        <v>50</v>
      </c>
      <c r="B435" s="307" t="s">
        <v>224</v>
      </c>
      <c r="C435" s="328" t="s">
        <v>225</v>
      </c>
      <c r="D435" s="304" t="s">
        <v>495</v>
      </c>
      <c r="E435" s="307" t="s">
        <v>74</v>
      </c>
      <c r="F435" s="268" t="s">
        <v>366</v>
      </c>
      <c r="G435" s="384" t="s">
        <v>95</v>
      </c>
      <c r="H435" s="384" t="s">
        <v>496</v>
      </c>
      <c r="I435" s="361">
        <v>9704560</v>
      </c>
      <c r="J435" s="269">
        <f>-K2560/0.0833333333333333</f>
        <v>0</v>
      </c>
      <c r="K435" s="269"/>
      <c r="L435" s="270">
        <v>44335</v>
      </c>
      <c r="M435" s="270">
        <v>44348</v>
      </c>
      <c r="N435" s="271">
        <v>44561</v>
      </c>
      <c r="O435" s="283">
        <f>YEAR(N435)</f>
        <v>2021</v>
      </c>
      <c r="P435" s="283">
        <f>MONTH(N435)</f>
        <v>12</v>
      </c>
      <c r="Q435" s="277" t="str">
        <f>IF(P435&gt;9,CONCATENATE(O435,P435),CONCATENATE(O435,"0",P435))</f>
        <v>202112</v>
      </c>
      <c r="R435" s="299">
        <v>0</v>
      </c>
      <c r="S435" s="272">
        <v>0</v>
      </c>
      <c r="T435" s="272">
        <v>0</v>
      </c>
      <c r="U435" s="386"/>
      <c r="V435" s="303"/>
      <c r="W435" s="301"/>
      <c r="X435" s="303"/>
      <c r="Y43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293"/>
      <c r="AA435" s="293"/>
      <c r="AB435" s="293"/>
      <c r="AC435" s="293"/>
      <c r="AD435" s="293"/>
      <c r="AE435" s="293"/>
      <c r="AF435" s="293"/>
      <c r="AG435" s="293"/>
      <c r="AH435" s="293"/>
      <c r="AI435" s="293"/>
      <c r="AJ435" s="293"/>
      <c r="AK435" s="293"/>
      <c r="AL435" s="293"/>
      <c r="AM435" s="293"/>
      <c r="AN435" s="293"/>
      <c r="AO435" s="293"/>
      <c r="AP435" s="293"/>
      <c r="AQ435" s="293"/>
      <c r="AR435" s="294"/>
    </row>
    <row r="436" spans="1:44" s="8" customFormat="1" ht="38.25" customHeight="1" x14ac:dyDescent="0.2">
      <c r="A436" s="302" t="s">
        <v>50</v>
      </c>
      <c r="B436" s="302" t="s">
        <v>220</v>
      </c>
      <c r="C436" s="328" t="s">
        <v>225</v>
      </c>
      <c r="D436" s="307" t="s">
        <v>600</v>
      </c>
      <c r="E436" s="302" t="s">
        <v>74</v>
      </c>
      <c r="F436" s="262" t="s">
        <v>414</v>
      </c>
      <c r="G436" s="385" t="s">
        <v>93</v>
      </c>
      <c r="H436" s="385" t="s">
        <v>0</v>
      </c>
      <c r="I436" s="362">
        <v>2100000</v>
      </c>
      <c r="J436" s="264">
        <f>-K2565/0.0833333333333333</f>
        <v>0</v>
      </c>
      <c r="K436" s="264"/>
      <c r="L436" s="265">
        <v>44111</v>
      </c>
      <c r="M436" s="265">
        <v>44197</v>
      </c>
      <c r="N436" s="265">
        <v>44561</v>
      </c>
      <c r="O436" s="284">
        <f>YEAR(N436)</f>
        <v>2021</v>
      </c>
      <c r="P436" s="283">
        <f>MONTH(N436)</f>
        <v>12</v>
      </c>
      <c r="Q436" s="280" t="str">
        <f>IF(P436&gt;9,CONCATENATE(O436,P436),CONCATENATE(O436,"0",P436))</f>
        <v>202112</v>
      </c>
      <c r="R436" s="266" t="s">
        <v>109</v>
      </c>
      <c r="S436" s="267">
        <v>0.04</v>
      </c>
      <c r="T436" s="267">
        <v>0.02</v>
      </c>
      <c r="U436" s="384"/>
      <c r="V436" s="301"/>
      <c r="W436" s="301" t="s">
        <v>219</v>
      </c>
      <c r="X436" s="301"/>
      <c r="Y436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6" s="339"/>
      <c r="AA436" s="294"/>
      <c r="AB436" s="294"/>
      <c r="AC436" s="294"/>
      <c r="AD436" s="294"/>
      <c r="AE436" s="294"/>
      <c r="AF436" s="294"/>
      <c r="AG436" s="294"/>
      <c r="AH436" s="294"/>
      <c r="AI436" s="294"/>
      <c r="AJ436" s="294"/>
      <c r="AK436" s="294"/>
      <c r="AL436" s="294"/>
      <c r="AM436" s="294"/>
      <c r="AN436" s="294"/>
      <c r="AO436" s="294"/>
      <c r="AP436" s="294"/>
      <c r="AQ436" s="294"/>
      <c r="AR436" s="294"/>
    </row>
    <row r="437" spans="1:44" s="8" customFormat="1" ht="38.25" customHeight="1" x14ac:dyDescent="0.2">
      <c r="A437" s="317" t="s">
        <v>50</v>
      </c>
      <c r="B437" s="316"/>
      <c r="C437" s="308"/>
      <c r="D437" s="316" t="s">
        <v>1957</v>
      </c>
      <c r="E437" s="307" t="s">
        <v>74</v>
      </c>
      <c r="F437" s="300" t="s">
        <v>1958</v>
      </c>
      <c r="G437" s="383" t="s">
        <v>1959</v>
      </c>
      <c r="H437" s="383" t="s">
        <v>1181</v>
      </c>
      <c r="I437" s="359">
        <v>1195000</v>
      </c>
      <c r="J437" s="309">
        <f>-K2584/0.0833333333333333</f>
        <v>0</v>
      </c>
      <c r="K437" s="309"/>
      <c r="L437" s="310">
        <v>44097</v>
      </c>
      <c r="M437" s="310">
        <v>44197</v>
      </c>
      <c r="N437" s="311">
        <v>44561</v>
      </c>
      <c r="O437" s="312">
        <f>YEAR(N437)</f>
        <v>2021</v>
      </c>
      <c r="P437" s="312">
        <f>MONTH(N437)</f>
        <v>12</v>
      </c>
      <c r="Q437" s="313" t="str">
        <f>IF(P437&gt;9,CONCATENATE(O437,P437),CONCATENATE(O437,"0",P437))</f>
        <v>202112</v>
      </c>
      <c r="R437" s="299" t="s">
        <v>109</v>
      </c>
      <c r="S437" s="314">
        <v>0</v>
      </c>
      <c r="T437" s="314">
        <v>0</v>
      </c>
      <c r="U437" s="383"/>
      <c r="V437" s="293"/>
      <c r="W437" s="293"/>
      <c r="X437" s="293"/>
      <c r="Y43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7" s="293"/>
      <c r="AA437" s="293"/>
      <c r="AB437" s="293"/>
      <c r="AC437" s="293"/>
      <c r="AD437" s="293"/>
      <c r="AE437" s="293"/>
      <c r="AF437" s="293"/>
      <c r="AG437" s="293"/>
      <c r="AH437" s="293"/>
      <c r="AI437" s="293"/>
      <c r="AJ437" s="293"/>
      <c r="AK437" s="293"/>
      <c r="AL437" s="293"/>
      <c r="AM437" s="293"/>
      <c r="AN437" s="293"/>
      <c r="AO437" s="293"/>
      <c r="AP437" s="293"/>
      <c r="AQ437" s="293"/>
      <c r="AR437" s="294"/>
    </row>
    <row r="438" spans="1:44" s="8" customFormat="1" ht="38.25" customHeight="1" x14ac:dyDescent="0.2">
      <c r="A438" s="307" t="s">
        <v>50</v>
      </c>
      <c r="B438" s="307"/>
      <c r="C438" s="328"/>
      <c r="D438" s="304" t="s">
        <v>1817</v>
      </c>
      <c r="E438" s="307" t="s">
        <v>74</v>
      </c>
      <c r="F438" s="268" t="s">
        <v>1051</v>
      </c>
      <c r="G438" s="384" t="s">
        <v>1052</v>
      </c>
      <c r="H438" s="384" t="s">
        <v>1818</v>
      </c>
      <c r="I438" s="361">
        <v>28000</v>
      </c>
      <c r="J438" s="269">
        <f>-K2606/0.0833333333333333</f>
        <v>0</v>
      </c>
      <c r="K438" s="269"/>
      <c r="L438" s="270">
        <v>44160</v>
      </c>
      <c r="M438" s="270">
        <v>44197</v>
      </c>
      <c r="N438" s="271">
        <v>44561</v>
      </c>
      <c r="O438" s="283">
        <f>YEAR(N438)</f>
        <v>2021</v>
      </c>
      <c r="P438" s="283">
        <f>MONTH(N438)</f>
        <v>12</v>
      </c>
      <c r="Q438" s="277" t="str">
        <f>IF(P438&gt;9,CONCATENATE(O438,P438),CONCATENATE(O438,"0",P438))</f>
        <v>202112</v>
      </c>
      <c r="R438" s="266">
        <v>0</v>
      </c>
      <c r="S438" s="272">
        <v>0</v>
      </c>
      <c r="T438" s="272">
        <v>0</v>
      </c>
      <c r="U438" s="384"/>
      <c r="V438" s="303"/>
      <c r="W438" s="301"/>
      <c r="X438" s="303"/>
      <c r="Y43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8" s="320"/>
      <c r="AA438" s="303"/>
      <c r="AB438" s="303"/>
      <c r="AC438" s="303"/>
      <c r="AD438" s="303"/>
      <c r="AE438" s="303"/>
      <c r="AF438" s="303"/>
      <c r="AG438" s="303"/>
      <c r="AH438" s="303"/>
      <c r="AI438" s="303"/>
      <c r="AJ438" s="303"/>
      <c r="AK438" s="303"/>
      <c r="AL438" s="303"/>
      <c r="AM438" s="303"/>
      <c r="AN438" s="303"/>
      <c r="AO438" s="303"/>
      <c r="AP438" s="303"/>
      <c r="AQ438" s="303"/>
      <c r="AR438" s="301"/>
    </row>
    <row r="439" spans="1:44" s="8" customFormat="1" ht="38.25" customHeight="1" x14ac:dyDescent="0.2">
      <c r="A439" s="307" t="s">
        <v>50</v>
      </c>
      <c r="B439" s="316"/>
      <c r="C439" s="308"/>
      <c r="D439" s="315" t="s">
        <v>1050</v>
      </c>
      <c r="E439" s="302" t="s">
        <v>74</v>
      </c>
      <c r="F439" s="300" t="s">
        <v>1051</v>
      </c>
      <c r="G439" s="383" t="s">
        <v>1052</v>
      </c>
      <c r="H439" s="383" t="s">
        <v>826</v>
      </c>
      <c r="I439" s="363">
        <v>972000</v>
      </c>
      <c r="J439" s="323">
        <f>-K2208/0.0833333333333333</f>
        <v>0</v>
      </c>
      <c r="K439" s="323"/>
      <c r="L439" s="310">
        <v>44160</v>
      </c>
      <c r="M439" s="310">
        <v>44197</v>
      </c>
      <c r="N439" s="311">
        <v>44561</v>
      </c>
      <c r="O439" s="312">
        <f>YEAR(N439)</f>
        <v>2021</v>
      </c>
      <c r="P439" s="312">
        <f>MONTH(N439)</f>
        <v>12</v>
      </c>
      <c r="Q439" s="313" t="str">
        <f>IF(P439&gt;9,CONCATENATE(O439,P439),CONCATENATE(O439,"0",P439))</f>
        <v>202112</v>
      </c>
      <c r="R439" s="299">
        <v>0</v>
      </c>
      <c r="S439" s="326">
        <v>0</v>
      </c>
      <c r="T439" s="326">
        <v>0</v>
      </c>
      <c r="U439" s="383"/>
      <c r="V439" s="294"/>
      <c r="W439" s="293"/>
      <c r="X439" s="294"/>
      <c r="Y43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9" s="293"/>
      <c r="AA439" s="294"/>
      <c r="AB439" s="294"/>
      <c r="AC439" s="294"/>
      <c r="AD439" s="294"/>
      <c r="AE439" s="294"/>
      <c r="AF439" s="294"/>
      <c r="AG439" s="294"/>
      <c r="AH439" s="294"/>
      <c r="AI439" s="294"/>
      <c r="AJ439" s="294"/>
      <c r="AK439" s="294"/>
      <c r="AL439" s="294"/>
      <c r="AM439" s="294"/>
      <c r="AN439" s="294"/>
      <c r="AO439" s="294"/>
      <c r="AP439" s="294"/>
      <c r="AQ439" s="294"/>
      <c r="AR439" s="294"/>
    </row>
    <row r="440" spans="1:44" s="8" customFormat="1" ht="38.25" customHeight="1" x14ac:dyDescent="0.2">
      <c r="A440" s="316" t="s">
        <v>50</v>
      </c>
      <c r="B440" s="316"/>
      <c r="C440" s="308"/>
      <c r="D440" s="316" t="s">
        <v>985</v>
      </c>
      <c r="E440" s="316" t="s">
        <v>74</v>
      </c>
      <c r="F440" s="300" t="s">
        <v>986</v>
      </c>
      <c r="G440" s="383" t="s">
        <v>987</v>
      </c>
      <c r="H440" s="383" t="s">
        <v>483</v>
      </c>
      <c r="I440" s="359">
        <v>500000</v>
      </c>
      <c r="J440" s="309">
        <f>-K2172/0.0833333333333333</f>
        <v>0</v>
      </c>
      <c r="K440" s="309"/>
      <c r="L440" s="310">
        <v>44160</v>
      </c>
      <c r="M440" s="310">
        <v>44197</v>
      </c>
      <c r="N440" s="311">
        <v>44561</v>
      </c>
      <c r="O440" s="312">
        <f>YEAR(N440)</f>
        <v>2021</v>
      </c>
      <c r="P440" s="312">
        <f>MONTH(N440)</f>
        <v>12</v>
      </c>
      <c r="Q440" s="313" t="str">
        <f>IF(P440&gt;9,CONCATENATE(O440,P440),CONCATENATE(O440,"0",P440))</f>
        <v>202112</v>
      </c>
      <c r="R440" s="299">
        <v>0</v>
      </c>
      <c r="S440" s="314">
        <v>0</v>
      </c>
      <c r="T440" s="314">
        <v>0</v>
      </c>
      <c r="U440" s="383"/>
      <c r="V440" s="293"/>
      <c r="W440" s="293"/>
      <c r="X440" s="293"/>
      <c r="Y44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0" s="339"/>
      <c r="AA440" s="294"/>
      <c r="AB440" s="294"/>
      <c r="AC440" s="294"/>
      <c r="AD440" s="294"/>
      <c r="AE440" s="294"/>
      <c r="AF440" s="294"/>
      <c r="AG440" s="294"/>
      <c r="AH440" s="294"/>
      <c r="AI440" s="294"/>
      <c r="AJ440" s="294"/>
      <c r="AK440" s="294"/>
      <c r="AL440" s="294"/>
      <c r="AM440" s="294"/>
      <c r="AN440" s="294"/>
      <c r="AO440" s="294"/>
      <c r="AP440" s="294"/>
      <c r="AQ440" s="294"/>
      <c r="AR440" s="294"/>
    </row>
    <row r="441" spans="1:44" s="8" customFormat="1" ht="38.25" customHeight="1" x14ac:dyDescent="0.2">
      <c r="A441" s="307" t="s">
        <v>50</v>
      </c>
      <c r="B441" s="316"/>
      <c r="C441" s="308"/>
      <c r="D441" s="315" t="s">
        <v>1579</v>
      </c>
      <c r="E441" s="307" t="s">
        <v>74</v>
      </c>
      <c r="F441" s="300" t="s">
        <v>1577</v>
      </c>
      <c r="G441" s="383" t="s">
        <v>1578</v>
      </c>
      <c r="H441" s="383" t="s">
        <v>248</v>
      </c>
      <c r="I441" s="359">
        <v>12412849.359999999</v>
      </c>
      <c r="J441" s="309">
        <f>-K2496/0.0833333333333333</f>
        <v>0</v>
      </c>
      <c r="K441" s="309"/>
      <c r="L441" s="310">
        <v>44198</v>
      </c>
      <c r="M441" s="310">
        <v>44197</v>
      </c>
      <c r="N441" s="311">
        <v>44561</v>
      </c>
      <c r="O441" s="312">
        <f>YEAR(N441)</f>
        <v>2021</v>
      </c>
      <c r="P441" s="312">
        <f>MONTH(N441)</f>
        <v>12</v>
      </c>
      <c r="Q441" s="313" t="str">
        <f>IF(P441&gt;9,CONCATENATE(O441,P441),CONCATENATE(O441,"0",P441))</f>
        <v>202112</v>
      </c>
      <c r="R441" s="299">
        <v>0</v>
      </c>
      <c r="S441" s="314">
        <v>0</v>
      </c>
      <c r="T441" s="314">
        <v>0</v>
      </c>
      <c r="U441" s="383"/>
      <c r="V441" s="294"/>
      <c r="W441" s="293"/>
      <c r="X441" s="294"/>
      <c r="Y44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1" s="339"/>
      <c r="AA441" s="294"/>
      <c r="AB441" s="294"/>
      <c r="AC441" s="294"/>
      <c r="AD441" s="294"/>
      <c r="AE441" s="294"/>
      <c r="AF441" s="294"/>
      <c r="AG441" s="294"/>
      <c r="AH441" s="294"/>
      <c r="AI441" s="294"/>
      <c r="AJ441" s="294"/>
      <c r="AK441" s="294"/>
      <c r="AL441" s="294"/>
      <c r="AM441" s="294"/>
      <c r="AN441" s="294"/>
      <c r="AO441" s="294"/>
      <c r="AP441" s="294"/>
      <c r="AQ441" s="294"/>
      <c r="AR441" s="293"/>
    </row>
    <row r="442" spans="1:44" s="8" customFormat="1" ht="38.25" customHeight="1" x14ac:dyDescent="0.2">
      <c r="A442" s="307" t="s">
        <v>50</v>
      </c>
      <c r="B442" s="316"/>
      <c r="C442" s="308"/>
      <c r="D442" s="315" t="s">
        <v>1799</v>
      </c>
      <c r="E442" s="307" t="s">
        <v>74</v>
      </c>
      <c r="F442" s="300" t="s">
        <v>1577</v>
      </c>
      <c r="G442" s="383" t="s">
        <v>1800</v>
      </c>
      <c r="H442" s="383" t="s">
        <v>248</v>
      </c>
      <c r="I442" s="359">
        <v>35860</v>
      </c>
      <c r="J442" s="309">
        <f>-K2603/0.0833333333333333</f>
        <v>0</v>
      </c>
      <c r="K442" s="309"/>
      <c r="L442" s="310">
        <v>44198</v>
      </c>
      <c r="M442" s="310">
        <v>44197</v>
      </c>
      <c r="N442" s="311">
        <v>44561</v>
      </c>
      <c r="O442" s="312">
        <f>YEAR(N442)</f>
        <v>2021</v>
      </c>
      <c r="P442" s="312">
        <f>MONTH(N442)</f>
        <v>12</v>
      </c>
      <c r="Q442" s="313" t="str">
        <f>IF(P442&gt;9,CONCATENATE(O442,P442),CONCATENATE(O442,"0",P442))</f>
        <v>202112</v>
      </c>
      <c r="R442" s="299">
        <v>0</v>
      </c>
      <c r="S442" s="314">
        <v>0</v>
      </c>
      <c r="T442" s="314">
        <v>0</v>
      </c>
      <c r="U442" s="383"/>
      <c r="V442" s="294"/>
      <c r="W442" s="293"/>
      <c r="X442" s="294"/>
      <c r="Y44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2" s="339"/>
      <c r="AA442" s="294"/>
      <c r="AB442" s="294"/>
      <c r="AC442" s="294"/>
      <c r="AD442" s="294"/>
      <c r="AE442" s="294"/>
      <c r="AF442" s="294"/>
      <c r="AG442" s="294"/>
      <c r="AH442" s="294"/>
      <c r="AI442" s="294"/>
      <c r="AJ442" s="294"/>
      <c r="AK442" s="294"/>
      <c r="AL442" s="294"/>
      <c r="AM442" s="294"/>
      <c r="AN442" s="294"/>
      <c r="AO442" s="294"/>
      <c r="AP442" s="294"/>
      <c r="AQ442" s="294"/>
      <c r="AR442" s="293"/>
    </row>
    <row r="443" spans="1:44" s="8" customFormat="1" ht="38.25" customHeight="1" x14ac:dyDescent="0.2">
      <c r="A443" s="307" t="s">
        <v>50</v>
      </c>
      <c r="B443" s="316"/>
      <c r="C443" s="308"/>
      <c r="D443" s="315" t="s">
        <v>1801</v>
      </c>
      <c r="E443" s="307" t="s">
        <v>74</v>
      </c>
      <c r="F443" s="300" t="s">
        <v>1577</v>
      </c>
      <c r="G443" s="383" t="s">
        <v>1802</v>
      </c>
      <c r="H443" s="383" t="s">
        <v>248</v>
      </c>
      <c r="I443" s="359">
        <v>85540</v>
      </c>
      <c r="J443" s="309">
        <f>-K2604/0.0833333333333333</f>
        <v>0</v>
      </c>
      <c r="K443" s="309"/>
      <c r="L443" s="310">
        <v>44198</v>
      </c>
      <c r="M443" s="310">
        <v>44197</v>
      </c>
      <c r="N443" s="311">
        <v>44561</v>
      </c>
      <c r="O443" s="312">
        <f>YEAR(N443)</f>
        <v>2021</v>
      </c>
      <c r="P443" s="312">
        <f>MONTH(N443)</f>
        <v>12</v>
      </c>
      <c r="Q443" s="313" t="str">
        <f>IF(P443&gt;9,CONCATENATE(O443,P443),CONCATENATE(O443,"0",P443))</f>
        <v>202112</v>
      </c>
      <c r="R443" s="299">
        <v>0</v>
      </c>
      <c r="S443" s="314">
        <v>0</v>
      </c>
      <c r="T443" s="314">
        <v>0</v>
      </c>
      <c r="U443" s="383"/>
      <c r="V443" s="294"/>
      <c r="W443" s="293"/>
      <c r="X443" s="294"/>
      <c r="Y4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3" s="339"/>
      <c r="AA443" s="294"/>
      <c r="AB443" s="294"/>
      <c r="AC443" s="294"/>
      <c r="AD443" s="294"/>
      <c r="AE443" s="294"/>
      <c r="AF443" s="294"/>
      <c r="AG443" s="294"/>
      <c r="AH443" s="294"/>
      <c r="AI443" s="294"/>
      <c r="AJ443" s="294"/>
      <c r="AK443" s="294"/>
      <c r="AL443" s="294"/>
      <c r="AM443" s="294"/>
      <c r="AN443" s="294"/>
      <c r="AO443" s="294"/>
      <c r="AP443" s="294"/>
      <c r="AQ443" s="294"/>
      <c r="AR443" s="293"/>
    </row>
    <row r="444" spans="1:44" s="8" customFormat="1" ht="38.25" customHeight="1" x14ac:dyDescent="0.2">
      <c r="A444" s="307" t="s">
        <v>50</v>
      </c>
      <c r="B444" s="316"/>
      <c r="C444" s="308"/>
      <c r="D444" s="315" t="s">
        <v>1515</v>
      </c>
      <c r="E444" s="307" t="s">
        <v>74</v>
      </c>
      <c r="F444" s="300" t="s">
        <v>1516</v>
      </c>
      <c r="G444" s="383" t="s">
        <v>1517</v>
      </c>
      <c r="H444" s="383" t="s">
        <v>1518</v>
      </c>
      <c r="I444" s="359">
        <v>8000000</v>
      </c>
      <c r="J444" s="309">
        <f>-K2475/0.0833333333333333</f>
        <v>0</v>
      </c>
      <c r="K444" s="309"/>
      <c r="L444" s="310">
        <v>44153</v>
      </c>
      <c r="M444" s="310">
        <v>44205</v>
      </c>
      <c r="N444" s="311">
        <v>44569</v>
      </c>
      <c r="O444" s="312">
        <f>YEAR(N444)</f>
        <v>2022</v>
      </c>
      <c r="P444" s="312">
        <f>MONTH(N444)</f>
        <v>1</v>
      </c>
      <c r="Q444" s="313" t="str">
        <f>IF(P444&gt;9,CONCATENATE(O444,P444),CONCATENATE(O444,"0",P444))</f>
        <v>202201</v>
      </c>
      <c r="R444" s="266">
        <v>0</v>
      </c>
      <c r="S444" s="314">
        <v>0</v>
      </c>
      <c r="T444" s="314">
        <v>0</v>
      </c>
      <c r="U444" s="383"/>
      <c r="V444" s="294"/>
      <c r="W444" s="293"/>
      <c r="X444" s="294"/>
      <c r="Y44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4" s="339"/>
      <c r="AA444" s="294"/>
      <c r="AB444" s="294"/>
      <c r="AC444" s="294"/>
      <c r="AD444" s="294"/>
      <c r="AE444" s="294"/>
      <c r="AF444" s="294"/>
      <c r="AG444" s="294"/>
      <c r="AH444" s="294"/>
      <c r="AI444" s="294"/>
      <c r="AJ444" s="294"/>
      <c r="AK444" s="294"/>
      <c r="AL444" s="294"/>
      <c r="AM444" s="294"/>
      <c r="AN444" s="294"/>
      <c r="AO444" s="294"/>
      <c r="AP444" s="294"/>
      <c r="AQ444" s="294"/>
      <c r="AR444" s="293"/>
    </row>
    <row r="445" spans="1:44" s="8" customFormat="1" ht="38.25" customHeight="1" x14ac:dyDescent="0.2">
      <c r="A445" s="302" t="s">
        <v>50</v>
      </c>
      <c r="B445" s="302" t="s">
        <v>220</v>
      </c>
      <c r="C445" s="328" t="s">
        <v>225</v>
      </c>
      <c r="D445" s="316" t="s">
        <v>601</v>
      </c>
      <c r="E445" s="302" t="s">
        <v>74</v>
      </c>
      <c r="F445" s="262" t="s">
        <v>464</v>
      </c>
      <c r="G445" s="385" t="s">
        <v>107</v>
      </c>
      <c r="H445" s="385" t="s">
        <v>419</v>
      </c>
      <c r="I445" s="362">
        <v>250000</v>
      </c>
      <c r="J445" s="264">
        <f>-K2564/0.0833333333333333</f>
        <v>0</v>
      </c>
      <c r="K445" s="264"/>
      <c r="L445" s="265">
        <v>44167</v>
      </c>
      <c r="M445" s="265">
        <v>44197</v>
      </c>
      <c r="N445" s="265">
        <v>44571</v>
      </c>
      <c r="O445" s="284">
        <f>YEAR(N445)</f>
        <v>2022</v>
      </c>
      <c r="P445" s="283">
        <f>MONTH(N445)</f>
        <v>1</v>
      </c>
      <c r="Q445" s="280" t="str">
        <f>IF(P445&gt;9,CONCATENATE(O445,P445),CONCATENATE(O445,"0",P445))</f>
        <v>202201</v>
      </c>
      <c r="R445" s="299">
        <v>0</v>
      </c>
      <c r="S445" s="267">
        <v>0</v>
      </c>
      <c r="T445" s="267">
        <v>0</v>
      </c>
      <c r="U445" s="385"/>
      <c r="V445" s="303"/>
      <c r="W445" s="301"/>
      <c r="X445" s="320"/>
      <c r="Y445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339"/>
      <c r="AA445" s="294"/>
      <c r="AB445" s="294"/>
      <c r="AC445" s="294"/>
      <c r="AD445" s="294"/>
      <c r="AE445" s="294"/>
      <c r="AF445" s="294"/>
      <c r="AG445" s="294"/>
      <c r="AH445" s="294"/>
      <c r="AI445" s="294"/>
      <c r="AJ445" s="294"/>
      <c r="AK445" s="294"/>
      <c r="AL445" s="294"/>
      <c r="AM445" s="294"/>
      <c r="AN445" s="294"/>
      <c r="AO445" s="294"/>
      <c r="AP445" s="294"/>
      <c r="AQ445" s="294"/>
      <c r="AR445" s="294"/>
    </row>
    <row r="446" spans="1:44" s="8" customFormat="1" ht="38.25" customHeight="1" x14ac:dyDescent="0.2">
      <c r="A446" s="302" t="s">
        <v>50</v>
      </c>
      <c r="B446" s="302" t="s">
        <v>220</v>
      </c>
      <c r="C446" s="328" t="s">
        <v>225</v>
      </c>
      <c r="D446" s="316" t="s">
        <v>1539</v>
      </c>
      <c r="E446" s="302" t="s">
        <v>74</v>
      </c>
      <c r="F446" s="262" t="s">
        <v>464</v>
      </c>
      <c r="G446" s="385" t="s">
        <v>107</v>
      </c>
      <c r="H446" s="385" t="s">
        <v>282</v>
      </c>
      <c r="I446" s="362">
        <v>250000</v>
      </c>
      <c r="J446" s="264">
        <f>-K2048/0.0833333333333333</f>
        <v>0</v>
      </c>
      <c r="K446" s="264"/>
      <c r="L446" s="265">
        <v>44167</v>
      </c>
      <c r="M446" s="265">
        <v>44197</v>
      </c>
      <c r="N446" s="265">
        <v>44571</v>
      </c>
      <c r="O446" s="284">
        <f>YEAR(N446)</f>
        <v>2022</v>
      </c>
      <c r="P446" s="283">
        <f>MONTH(N446)</f>
        <v>1</v>
      </c>
      <c r="Q446" s="280" t="str">
        <f>IF(P446&gt;9,CONCATENATE(O446,P446),CONCATENATE(O446,"0",P446))</f>
        <v>202201</v>
      </c>
      <c r="R446" s="299">
        <v>0</v>
      </c>
      <c r="S446" s="267">
        <v>0</v>
      </c>
      <c r="T446" s="267">
        <v>0</v>
      </c>
      <c r="U446" s="385"/>
      <c r="V446" s="303"/>
      <c r="W446" s="301"/>
      <c r="X446" s="320"/>
      <c r="Y44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20"/>
      <c r="AA446" s="303"/>
      <c r="AB446" s="303"/>
      <c r="AC446" s="303"/>
      <c r="AD446" s="303"/>
      <c r="AE446" s="303"/>
      <c r="AF446" s="303"/>
      <c r="AG446" s="303"/>
      <c r="AH446" s="303"/>
      <c r="AI446" s="303"/>
      <c r="AJ446" s="303"/>
      <c r="AK446" s="303"/>
      <c r="AL446" s="303"/>
      <c r="AM446" s="303"/>
      <c r="AN446" s="303"/>
      <c r="AO446" s="303"/>
      <c r="AP446" s="303"/>
      <c r="AQ446" s="303"/>
      <c r="AR446" s="294"/>
    </row>
    <row r="447" spans="1:44" s="8" customFormat="1" ht="38.25" customHeight="1" x14ac:dyDescent="0.2">
      <c r="A447" s="307" t="s">
        <v>50</v>
      </c>
      <c r="B447" s="316"/>
      <c r="C447" s="308"/>
      <c r="D447" s="315" t="s">
        <v>1030</v>
      </c>
      <c r="E447" s="302" t="s">
        <v>74</v>
      </c>
      <c r="F447" s="300" t="s">
        <v>23</v>
      </c>
      <c r="G447" s="383" t="s">
        <v>1031</v>
      </c>
      <c r="H447" s="383" t="s">
        <v>1032</v>
      </c>
      <c r="I447" s="363">
        <v>250000</v>
      </c>
      <c r="J447" s="323">
        <f>-K2201/0.0833333333333333</f>
        <v>0</v>
      </c>
      <c r="K447" s="323"/>
      <c r="L447" s="310">
        <v>43481</v>
      </c>
      <c r="M447" s="310">
        <v>43481</v>
      </c>
      <c r="N447" s="311">
        <v>44576</v>
      </c>
      <c r="O447" s="312">
        <f>YEAR(N447)</f>
        <v>2022</v>
      </c>
      <c r="P447" s="312">
        <f>MONTH(N447)</f>
        <v>1</v>
      </c>
      <c r="Q447" s="313" t="str">
        <f>IF(P447&gt;9,CONCATENATE(O447,P447),CONCATENATE(O447,"0",P447))</f>
        <v>202201</v>
      </c>
      <c r="R447" s="299">
        <v>0</v>
      </c>
      <c r="S447" s="326">
        <v>0</v>
      </c>
      <c r="T447" s="326">
        <v>0</v>
      </c>
      <c r="U447" s="383"/>
      <c r="V447" s="294"/>
      <c r="W447" s="293"/>
      <c r="X447" s="294"/>
      <c r="Y44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293"/>
      <c r="AA447" s="294"/>
      <c r="AB447" s="294"/>
      <c r="AC447" s="294"/>
      <c r="AD447" s="294"/>
      <c r="AE447" s="294"/>
      <c r="AF447" s="294"/>
      <c r="AG447" s="294"/>
      <c r="AH447" s="294"/>
      <c r="AI447" s="294"/>
      <c r="AJ447" s="294"/>
      <c r="AK447" s="294"/>
      <c r="AL447" s="294"/>
      <c r="AM447" s="294"/>
      <c r="AN447" s="294"/>
      <c r="AO447" s="294"/>
      <c r="AP447" s="294"/>
      <c r="AQ447" s="294"/>
      <c r="AR447" s="294"/>
    </row>
    <row r="448" spans="1:44" s="8" customFormat="1" ht="38.25" customHeight="1" x14ac:dyDescent="0.2">
      <c r="A448" s="317" t="s">
        <v>50</v>
      </c>
      <c r="B448" s="307"/>
      <c r="C448" s="328"/>
      <c r="D448" s="307" t="s">
        <v>823</v>
      </c>
      <c r="E448" s="307" t="s">
        <v>74</v>
      </c>
      <c r="F448" s="268" t="s">
        <v>824</v>
      </c>
      <c r="G448" s="384" t="s">
        <v>825</v>
      </c>
      <c r="H448" s="384" t="s">
        <v>826</v>
      </c>
      <c r="I448" s="361">
        <v>650000</v>
      </c>
      <c r="J448" s="269">
        <f>-K2022/0.0833333333333333</f>
        <v>0</v>
      </c>
      <c r="K448" s="269"/>
      <c r="L448" s="270">
        <v>44167</v>
      </c>
      <c r="M448" s="270">
        <v>44213</v>
      </c>
      <c r="N448" s="271">
        <v>44577</v>
      </c>
      <c r="O448" s="283">
        <f>YEAR(N448)</f>
        <v>2022</v>
      </c>
      <c r="P448" s="283">
        <f>MONTH(N448)</f>
        <v>1</v>
      </c>
      <c r="Q448" s="277" t="str">
        <f>IF(P448&gt;9,CONCATENATE(O448,P448),CONCATENATE(O448,"0",P448))</f>
        <v>202201</v>
      </c>
      <c r="R448" s="266">
        <v>0</v>
      </c>
      <c r="S448" s="272">
        <v>0</v>
      </c>
      <c r="T448" s="272">
        <v>0</v>
      </c>
      <c r="U448" s="384"/>
      <c r="V448" s="301"/>
      <c r="W448" s="301"/>
      <c r="X448" s="301"/>
      <c r="Y44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301"/>
      <c r="AA448" s="301"/>
      <c r="AB448" s="301"/>
      <c r="AC448" s="301"/>
      <c r="AD448" s="301"/>
      <c r="AE448" s="301"/>
      <c r="AF448" s="301"/>
      <c r="AG448" s="301"/>
      <c r="AH448" s="301"/>
      <c r="AI448" s="301"/>
      <c r="AJ448" s="301"/>
      <c r="AK448" s="301"/>
      <c r="AL448" s="301"/>
      <c r="AM448" s="301"/>
      <c r="AN448" s="301"/>
      <c r="AO448" s="301"/>
      <c r="AP448" s="301"/>
      <c r="AQ448" s="301"/>
      <c r="AR448" s="303"/>
    </row>
    <row r="449" spans="1:100" s="8" customFormat="1" ht="38.25" customHeight="1" x14ac:dyDescent="0.2">
      <c r="A449" s="317" t="s">
        <v>50</v>
      </c>
      <c r="B449" s="316"/>
      <c r="C449" s="308"/>
      <c r="D449" s="316" t="s">
        <v>827</v>
      </c>
      <c r="E449" s="307" t="s">
        <v>74</v>
      </c>
      <c r="F449" s="300" t="s">
        <v>824</v>
      </c>
      <c r="G449" s="383" t="s">
        <v>828</v>
      </c>
      <c r="H449" s="383" t="s">
        <v>828</v>
      </c>
      <c r="I449" s="359">
        <v>650000</v>
      </c>
      <c r="J449" s="309">
        <f>-K2023/0.0833333333333333</f>
        <v>0</v>
      </c>
      <c r="K449" s="309"/>
      <c r="L449" s="270">
        <v>44167</v>
      </c>
      <c r="M449" s="270">
        <v>44213</v>
      </c>
      <c r="N449" s="271">
        <v>44577</v>
      </c>
      <c r="O449" s="312">
        <f>YEAR(N449)</f>
        <v>2022</v>
      </c>
      <c r="P449" s="312">
        <f>MONTH(N449)</f>
        <v>1</v>
      </c>
      <c r="Q449" s="313" t="str">
        <f>IF(P449&gt;9,CONCATENATE(O449,P449),CONCATENATE(O449,"0",P449))</f>
        <v>202201</v>
      </c>
      <c r="R449" s="266">
        <v>0</v>
      </c>
      <c r="S449" s="272">
        <v>0</v>
      </c>
      <c r="T449" s="272">
        <v>0</v>
      </c>
      <c r="U449" s="383"/>
      <c r="V449" s="293"/>
      <c r="W449" s="293"/>
      <c r="X449" s="293"/>
      <c r="Y44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293"/>
      <c r="AA449" s="293"/>
      <c r="AB449" s="293"/>
      <c r="AC449" s="293"/>
      <c r="AD449" s="293"/>
      <c r="AE449" s="293"/>
      <c r="AF449" s="293"/>
      <c r="AG449" s="293"/>
      <c r="AH449" s="293"/>
      <c r="AI449" s="293"/>
      <c r="AJ449" s="293"/>
      <c r="AK449" s="293"/>
      <c r="AL449" s="293"/>
      <c r="AM449" s="293"/>
      <c r="AN449" s="293"/>
      <c r="AO449" s="293"/>
      <c r="AP449" s="293"/>
      <c r="AQ449" s="293"/>
      <c r="AR449" s="294"/>
    </row>
    <row r="450" spans="1:100" s="8" customFormat="1" ht="38.25" customHeight="1" x14ac:dyDescent="0.2">
      <c r="A450" s="302" t="s">
        <v>50</v>
      </c>
      <c r="B450" s="302" t="s">
        <v>220</v>
      </c>
      <c r="C450" s="328" t="s">
        <v>225</v>
      </c>
      <c r="D450" s="315" t="s">
        <v>602</v>
      </c>
      <c r="E450" s="302" t="s">
        <v>73</v>
      </c>
      <c r="F450" s="262" t="s">
        <v>23</v>
      </c>
      <c r="G450" s="385" t="s">
        <v>251</v>
      </c>
      <c r="H450" s="385" t="s">
        <v>38</v>
      </c>
      <c r="I450" s="362">
        <v>1900000</v>
      </c>
      <c r="J450" s="264">
        <f>-K2578/0.0833333333333333</f>
        <v>0</v>
      </c>
      <c r="K450" s="264"/>
      <c r="L450" s="265">
        <v>43817</v>
      </c>
      <c r="M450" s="265">
        <v>43852</v>
      </c>
      <c r="N450" s="265">
        <v>44582</v>
      </c>
      <c r="O450" s="284">
        <f>YEAR(N450)</f>
        <v>2022</v>
      </c>
      <c r="P450" s="283">
        <f>MONTH(N450)</f>
        <v>1</v>
      </c>
      <c r="Q450" s="280" t="str">
        <f>IF(P450&gt;9,CONCATENATE(O450,P450),CONCATENATE(O450,"0",P450))</f>
        <v>202201</v>
      </c>
      <c r="R450" s="299" t="s">
        <v>554</v>
      </c>
      <c r="S450" s="267">
        <v>0</v>
      </c>
      <c r="T450" s="267">
        <v>0</v>
      </c>
      <c r="U450" s="385"/>
      <c r="V450" s="301"/>
      <c r="W450" s="301"/>
      <c r="X450" s="301"/>
      <c r="Y450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293"/>
      <c r="AA450" s="294"/>
      <c r="AB450" s="294"/>
      <c r="AC450" s="294"/>
      <c r="AD450" s="294"/>
      <c r="AE450" s="294"/>
      <c r="AF450" s="294"/>
      <c r="AG450" s="294"/>
      <c r="AH450" s="294"/>
      <c r="AI450" s="294"/>
      <c r="AJ450" s="294"/>
      <c r="AK450" s="294"/>
      <c r="AL450" s="294"/>
      <c r="AM450" s="294"/>
      <c r="AN450" s="294"/>
      <c r="AO450" s="294"/>
      <c r="AP450" s="294"/>
      <c r="AQ450" s="294"/>
      <c r="AR450" s="294"/>
    </row>
    <row r="451" spans="1:100" s="8" customFormat="1" ht="38.25" customHeight="1" x14ac:dyDescent="0.2">
      <c r="A451" s="317" t="s">
        <v>50</v>
      </c>
      <c r="B451" s="307" t="s">
        <v>220</v>
      </c>
      <c r="C451" s="328" t="s">
        <v>225</v>
      </c>
      <c r="D451" s="307" t="s">
        <v>531</v>
      </c>
      <c r="E451" s="302" t="s">
        <v>74</v>
      </c>
      <c r="F451" s="305" t="s">
        <v>473</v>
      </c>
      <c r="G451" s="385" t="s">
        <v>241</v>
      </c>
      <c r="H451" s="385" t="s">
        <v>242</v>
      </c>
      <c r="I451" s="362">
        <v>700000</v>
      </c>
      <c r="J451" s="264">
        <f>-K1873/0.0833333333333333</f>
        <v>0</v>
      </c>
      <c r="K451" s="264"/>
      <c r="L451" s="265">
        <v>44188</v>
      </c>
      <c r="M451" s="265">
        <v>44237</v>
      </c>
      <c r="N451" s="265">
        <v>44601</v>
      </c>
      <c r="O451" s="284">
        <f>YEAR(N451)</f>
        <v>2022</v>
      </c>
      <c r="P451" s="283">
        <f>MONTH(N451)</f>
        <v>2</v>
      </c>
      <c r="Q451" s="280" t="str">
        <f>IF(P451&gt;9,CONCATENATE(O451,P451),CONCATENATE(O451,"0",P451))</f>
        <v>202202</v>
      </c>
      <c r="R451" s="299">
        <v>0</v>
      </c>
      <c r="S451" s="267">
        <v>0</v>
      </c>
      <c r="T451" s="267">
        <v>0</v>
      </c>
      <c r="U451" s="387"/>
      <c r="V451" s="303"/>
      <c r="W451" s="301"/>
      <c r="X451" s="303"/>
      <c r="Y45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39"/>
      <c r="AA451" s="294"/>
      <c r="AB451" s="294"/>
      <c r="AC451" s="294"/>
      <c r="AD451" s="294"/>
      <c r="AE451" s="294"/>
      <c r="AF451" s="294"/>
      <c r="AG451" s="294"/>
      <c r="AH451" s="294"/>
      <c r="AI451" s="294"/>
      <c r="AJ451" s="294"/>
      <c r="AK451" s="294"/>
      <c r="AL451" s="294"/>
      <c r="AM451" s="294"/>
      <c r="AN451" s="294"/>
      <c r="AO451" s="294"/>
      <c r="AP451" s="294"/>
      <c r="AQ451" s="294"/>
      <c r="AR451" s="294"/>
    </row>
    <row r="452" spans="1:100" s="8" customFormat="1" ht="38.25" customHeight="1" x14ac:dyDescent="0.2">
      <c r="A452" s="316" t="s">
        <v>50</v>
      </c>
      <c r="B452" s="302" t="s">
        <v>237</v>
      </c>
      <c r="C452" s="328" t="s">
        <v>225</v>
      </c>
      <c r="D452" s="302" t="s">
        <v>572</v>
      </c>
      <c r="E452" s="302" t="s">
        <v>78</v>
      </c>
      <c r="F452" s="262" t="s">
        <v>23</v>
      </c>
      <c r="G452" s="385" t="s">
        <v>475</v>
      </c>
      <c r="H452" s="385" t="s">
        <v>476</v>
      </c>
      <c r="I452" s="362">
        <v>75000</v>
      </c>
      <c r="J452" s="264">
        <f>-K2008/0.0833333333333333</f>
        <v>0</v>
      </c>
      <c r="K452" s="264"/>
      <c r="L452" s="265">
        <v>42781</v>
      </c>
      <c r="M452" s="265">
        <v>42781</v>
      </c>
      <c r="N452" s="265">
        <v>44606</v>
      </c>
      <c r="O452" s="284">
        <f>YEAR(N452)</f>
        <v>2022</v>
      </c>
      <c r="P452" s="283">
        <f>MONTH(N452)</f>
        <v>2</v>
      </c>
      <c r="Q452" s="280" t="str">
        <f>IF(P452&gt;9,CONCATENATE(O452,P452),CONCATENATE(O452,"0",P452))</f>
        <v>202202</v>
      </c>
      <c r="R452" s="266">
        <v>0</v>
      </c>
      <c r="S452" s="267">
        <v>0</v>
      </c>
      <c r="T452" s="267">
        <v>0</v>
      </c>
      <c r="U452" s="385"/>
      <c r="V452" s="301"/>
      <c r="W452" s="301"/>
      <c r="X452" s="301"/>
      <c r="Y45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320"/>
      <c r="AA452" s="303"/>
      <c r="AB452" s="303"/>
      <c r="AC452" s="303"/>
      <c r="AD452" s="303"/>
      <c r="AE452" s="303"/>
      <c r="AF452" s="303"/>
      <c r="AG452" s="303"/>
      <c r="AH452" s="303"/>
      <c r="AI452" s="303"/>
      <c r="AJ452" s="303"/>
      <c r="AK452" s="303"/>
      <c r="AL452" s="303"/>
      <c r="AM452" s="303"/>
      <c r="AN452" s="303"/>
      <c r="AO452" s="303"/>
      <c r="AP452" s="303"/>
      <c r="AQ452" s="303"/>
      <c r="AR452" s="293"/>
    </row>
    <row r="453" spans="1:100" s="8" customFormat="1" ht="38.25" customHeight="1" x14ac:dyDescent="0.2">
      <c r="A453" s="316" t="s">
        <v>50</v>
      </c>
      <c r="B453" s="316"/>
      <c r="C453" s="308"/>
      <c r="D453" s="315" t="s">
        <v>704</v>
      </c>
      <c r="E453" s="307" t="s">
        <v>78</v>
      </c>
      <c r="F453" s="300" t="s">
        <v>707</v>
      </c>
      <c r="G453" s="383" t="s">
        <v>705</v>
      </c>
      <c r="H453" s="393" t="s">
        <v>706</v>
      </c>
      <c r="I453" s="359">
        <v>100000</v>
      </c>
      <c r="J453" s="309">
        <f>-K1978/0.0833333333333333</f>
        <v>0</v>
      </c>
      <c r="K453" s="309"/>
      <c r="L453" s="310">
        <v>44265</v>
      </c>
      <c r="M453" s="310">
        <v>44256</v>
      </c>
      <c r="N453" s="311">
        <v>44620</v>
      </c>
      <c r="O453" s="312">
        <f>YEAR(N453)</f>
        <v>2022</v>
      </c>
      <c r="P453" s="312">
        <f>MONTH(N453)</f>
        <v>2</v>
      </c>
      <c r="Q453" s="313" t="str">
        <f>IF(P453&gt;9,CONCATENATE(O453,P453),CONCATENATE(O453,"0",P453))</f>
        <v>202202</v>
      </c>
      <c r="R453" s="299">
        <v>0</v>
      </c>
      <c r="S453" s="314">
        <v>0</v>
      </c>
      <c r="T453" s="314">
        <v>0</v>
      </c>
      <c r="U453" s="383"/>
      <c r="V453" s="294"/>
      <c r="W453" s="293"/>
      <c r="X453" s="339"/>
      <c r="Y45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339"/>
      <c r="AA453" s="293"/>
      <c r="AB453" s="293"/>
      <c r="AC453" s="293"/>
      <c r="AD453" s="293"/>
      <c r="AE453" s="293"/>
      <c r="AF453" s="293"/>
      <c r="AG453" s="293"/>
      <c r="AH453" s="293"/>
      <c r="AI453" s="293"/>
      <c r="AJ453" s="293"/>
      <c r="AK453" s="293"/>
      <c r="AL453" s="293"/>
      <c r="AM453" s="293"/>
      <c r="AN453" s="293"/>
      <c r="AO453" s="293"/>
      <c r="AP453" s="293"/>
      <c r="AQ453" s="293"/>
      <c r="AR453" s="294"/>
    </row>
    <row r="454" spans="1:100" s="8" customFormat="1" ht="38.25" customHeight="1" x14ac:dyDescent="0.2">
      <c r="A454" s="307" t="s">
        <v>50</v>
      </c>
      <c r="B454" s="316"/>
      <c r="C454" s="308"/>
      <c r="D454" s="315" t="s">
        <v>1133</v>
      </c>
      <c r="E454" s="317" t="s">
        <v>74</v>
      </c>
      <c r="F454" s="300" t="s">
        <v>1134</v>
      </c>
      <c r="G454" s="383" t="s">
        <v>1135</v>
      </c>
      <c r="H454" s="383" t="s">
        <v>1136</v>
      </c>
      <c r="I454" s="363">
        <v>320000</v>
      </c>
      <c r="J454" s="323">
        <f>-K2281/0.0833333333333333</f>
        <v>0</v>
      </c>
      <c r="K454" s="323"/>
      <c r="L454" s="310">
        <v>43612</v>
      </c>
      <c r="M454" s="310">
        <v>43525</v>
      </c>
      <c r="N454" s="311">
        <v>44620</v>
      </c>
      <c r="O454" s="312">
        <f>YEAR(N454)</f>
        <v>2022</v>
      </c>
      <c r="P454" s="312">
        <f>MONTH(N454)</f>
        <v>2</v>
      </c>
      <c r="Q454" s="313" t="str">
        <f>IF(P454&gt;9,CONCATENATE(O454,P454),CONCATENATE(O454,"0",P454))</f>
        <v>202202</v>
      </c>
      <c r="R454" s="299" t="s">
        <v>212</v>
      </c>
      <c r="S454" s="326">
        <v>0</v>
      </c>
      <c r="T454" s="326">
        <v>0</v>
      </c>
      <c r="U454" s="383"/>
      <c r="V454" s="294"/>
      <c r="W454" s="293"/>
      <c r="X454" s="294"/>
      <c r="Y45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293"/>
      <c r="AA454" s="294"/>
      <c r="AB454" s="294"/>
      <c r="AC454" s="294"/>
      <c r="AD454" s="294"/>
      <c r="AE454" s="294"/>
      <c r="AF454" s="294"/>
      <c r="AG454" s="294"/>
      <c r="AH454" s="294"/>
      <c r="AI454" s="294"/>
      <c r="AJ454" s="294"/>
      <c r="AK454" s="294"/>
      <c r="AL454" s="294"/>
      <c r="AM454" s="294"/>
      <c r="AN454" s="294"/>
      <c r="AO454" s="294"/>
      <c r="AP454" s="294"/>
      <c r="AQ454" s="294"/>
      <c r="AR454" s="294"/>
    </row>
    <row r="455" spans="1:100" s="8" customFormat="1" ht="38.25" customHeight="1" x14ac:dyDescent="0.2">
      <c r="A455" s="307" t="s">
        <v>50</v>
      </c>
      <c r="B455" s="316"/>
      <c r="C455" s="308"/>
      <c r="D455" s="315" t="s">
        <v>1034</v>
      </c>
      <c r="E455" s="317" t="s">
        <v>74</v>
      </c>
      <c r="F455" s="300" t="s">
        <v>1131</v>
      </c>
      <c r="G455" s="383" t="s">
        <v>1036</v>
      </c>
      <c r="H455" s="383" t="s">
        <v>1037</v>
      </c>
      <c r="I455" s="363">
        <v>3500000</v>
      </c>
      <c r="J455" s="323">
        <f>-K2282/0.0833333333333333</f>
        <v>0</v>
      </c>
      <c r="K455" s="323"/>
      <c r="L455" s="310">
        <v>43537</v>
      </c>
      <c r="M455" s="310">
        <v>43539</v>
      </c>
      <c r="N455" s="311">
        <v>44634</v>
      </c>
      <c r="O455" s="312">
        <f>YEAR(N455)</f>
        <v>2022</v>
      </c>
      <c r="P455" s="312">
        <f>MONTH(N455)</f>
        <v>3</v>
      </c>
      <c r="Q455" s="313" t="str">
        <f>IF(P455&gt;9,CONCATENATE(O455,P455),CONCATENATE(O455,"0",P455))</f>
        <v>202203</v>
      </c>
      <c r="R455" s="299" t="s">
        <v>212</v>
      </c>
      <c r="S455" s="326">
        <v>0.15</v>
      </c>
      <c r="T455" s="326">
        <v>7.0000000000000007E-2</v>
      </c>
      <c r="U455" s="383"/>
      <c r="V455" s="294"/>
      <c r="W455" s="293"/>
      <c r="X455" s="294"/>
      <c r="Y45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293"/>
      <c r="AA455" s="294"/>
      <c r="AB455" s="294"/>
      <c r="AC455" s="294"/>
      <c r="AD455" s="294"/>
      <c r="AE455" s="294"/>
      <c r="AF455" s="294"/>
      <c r="AG455" s="294"/>
      <c r="AH455" s="294"/>
      <c r="AI455" s="294"/>
      <c r="AJ455" s="294"/>
      <c r="AK455" s="294"/>
      <c r="AL455" s="294"/>
      <c r="AM455" s="294"/>
      <c r="AN455" s="294"/>
      <c r="AO455" s="294"/>
      <c r="AP455" s="294"/>
      <c r="AQ455" s="294"/>
      <c r="AR455" s="294"/>
    </row>
    <row r="456" spans="1:100" s="8" customFormat="1" ht="38.25" customHeight="1" x14ac:dyDescent="0.2">
      <c r="A456" s="307" t="s">
        <v>50</v>
      </c>
      <c r="B456" s="316"/>
      <c r="C456" s="308"/>
      <c r="D456" s="315" t="s">
        <v>1034</v>
      </c>
      <c r="E456" s="302" t="s">
        <v>74</v>
      </c>
      <c r="F456" s="300" t="s">
        <v>1035</v>
      </c>
      <c r="G456" s="383" t="s">
        <v>1036</v>
      </c>
      <c r="H456" s="383" t="s">
        <v>1037</v>
      </c>
      <c r="I456" s="363">
        <v>3500000</v>
      </c>
      <c r="J456" s="323">
        <f>-K2215/0.0833333333333333</f>
        <v>0</v>
      </c>
      <c r="K456" s="323"/>
      <c r="L456" s="310">
        <v>43481</v>
      </c>
      <c r="M456" s="310">
        <v>43490</v>
      </c>
      <c r="N456" s="311">
        <v>44634</v>
      </c>
      <c r="O456" s="312">
        <f>YEAR(N456)</f>
        <v>2022</v>
      </c>
      <c r="P456" s="312">
        <f>MONTH(N456)</f>
        <v>3</v>
      </c>
      <c r="Q456" s="313" t="str">
        <f>IF(P456&gt;9,CONCATENATE(O456,P456),CONCATENATE(O456,"0",P456))</f>
        <v>202203</v>
      </c>
      <c r="R456" s="299" t="s">
        <v>212</v>
      </c>
      <c r="S456" s="326">
        <v>0.15</v>
      </c>
      <c r="T456" s="326">
        <v>0.05</v>
      </c>
      <c r="U456" s="383"/>
      <c r="V456" s="294"/>
      <c r="W456" s="293"/>
      <c r="X456" s="294"/>
      <c r="Y45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293"/>
      <c r="AA456" s="294"/>
      <c r="AB456" s="294"/>
      <c r="AC456" s="294"/>
      <c r="AD456" s="294"/>
      <c r="AE456" s="294"/>
      <c r="AF456" s="294"/>
      <c r="AG456" s="294"/>
      <c r="AH456" s="294"/>
      <c r="AI456" s="294"/>
      <c r="AJ456" s="294"/>
      <c r="AK456" s="294"/>
      <c r="AL456" s="294"/>
      <c r="AM456" s="294"/>
      <c r="AN456" s="294"/>
      <c r="AO456" s="294"/>
      <c r="AP456" s="294"/>
      <c r="AQ456" s="294"/>
      <c r="AR456" s="294"/>
    </row>
    <row r="457" spans="1:100" s="8" customFormat="1" ht="38.25" customHeight="1" x14ac:dyDescent="0.2">
      <c r="A457" s="307" t="s">
        <v>50</v>
      </c>
      <c r="B457" s="316"/>
      <c r="C457" s="308"/>
      <c r="D457" s="315" t="s">
        <v>1119</v>
      </c>
      <c r="E457" s="317" t="s">
        <v>74</v>
      </c>
      <c r="F457" s="300" t="s">
        <v>1120</v>
      </c>
      <c r="G457" s="383" t="s">
        <v>1121</v>
      </c>
      <c r="H457" s="383" t="s">
        <v>1122</v>
      </c>
      <c r="I457" s="363">
        <v>600000</v>
      </c>
      <c r="J457" s="323">
        <f>-K2277/0.0833333333333333</f>
        <v>0</v>
      </c>
      <c r="K457" s="323"/>
      <c r="L457" s="310">
        <v>44188</v>
      </c>
      <c r="M457" s="310">
        <v>44276</v>
      </c>
      <c r="N457" s="311">
        <v>44640</v>
      </c>
      <c r="O457" s="312">
        <f>YEAR(N457)</f>
        <v>2022</v>
      </c>
      <c r="P457" s="312">
        <f>MONTH(N457)</f>
        <v>3</v>
      </c>
      <c r="Q457" s="313" t="str">
        <f>IF(P457&gt;9,CONCATENATE(O457,P457),CONCATENATE(O457,"0",P457))</f>
        <v>202203</v>
      </c>
      <c r="R457" s="299" t="s">
        <v>109</v>
      </c>
      <c r="S457" s="326">
        <v>0</v>
      </c>
      <c r="T457" s="326">
        <v>0</v>
      </c>
      <c r="U457" s="383"/>
      <c r="V457" s="294"/>
      <c r="W457" s="293"/>
      <c r="X457" s="294"/>
      <c r="Y45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293"/>
      <c r="AA457" s="294"/>
      <c r="AB457" s="294"/>
      <c r="AC457" s="294"/>
      <c r="AD457" s="294"/>
      <c r="AE457" s="294"/>
      <c r="AF457" s="294"/>
      <c r="AG457" s="294"/>
      <c r="AH457" s="294"/>
      <c r="AI457" s="294"/>
      <c r="AJ457" s="294"/>
      <c r="AK457" s="294"/>
      <c r="AL457" s="294"/>
      <c r="AM457" s="294"/>
      <c r="AN457" s="294"/>
      <c r="AO457" s="294"/>
      <c r="AP457" s="294"/>
      <c r="AQ457" s="294"/>
      <c r="AR457" s="294"/>
    </row>
    <row r="458" spans="1:100" s="8" customFormat="1" ht="38.25" customHeight="1" x14ac:dyDescent="0.2">
      <c r="A458" s="307" t="s">
        <v>50</v>
      </c>
      <c r="B458" s="316"/>
      <c r="C458" s="308"/>
      <c r="D458" s="315" t="s">
        <v>1158</v>
      </c>
      <c r="E458" s="317" t="s">
        <v>76</v>
      </c>
      <c r="F458" s="300" t="s">
        <v>1156</v>
      </c>
      <c r="G458" s="383" t="s">
        <v>1157</v>
      </c>
      <c r="H458" s="383" t="s">
        <v>1092</v>
      </c>
      <c r="I458" s="363">
        <v>1200000</v>
      </c>
      <c r="J458" s="323">
        <f>-K2310/0.0833333333333333</f>
        <v>0</v>
      </c>
      <c r="K458" s="323"/>
      <c r="L458" s="310">
        <v>44125</v>
      </c>
      <c r="M458" s="310">
        <v>43572</v>
      </c>
      <c r="N458" s="311">
        <v>44667</v>
      </c>
      <c r="O458" s="312">
        <f>YEAR(N458)</f>
        <v>2022</v>
      </c>
      <c r="P458" s="312">
        <f>MONTH(N458)</f>
        <v>4</v>
      </c>
      <c r="Q458" s="313" t="str">
        <f>IF(P458&gt;9,CONCATENATE(O458,P458),CONCATENATE(O458,"0",P458))</f>
        <v>202204</v>
      </c>
      <c r="R458" s="299" t="s">
        <v>212</v>
      </c>
      <c r="S458" s="326">
        <v>0.38</v>
      </c>
      <c r="T458" s="326">
        <v>0.05</v>
      </c>
      <c r="U458" s="383"/>
      <c r="V458" s="294"/>
      <c r="W458" s="293"/>
      <c r="X458" s="294"/>
      <c r="Y45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293"/>
      <c r="AA458" s="294"/>
      <c r="AB458" s="294"/>
      <c r="AC458" s="294"/>
      <c r="AD458" s="294"/>
      <c r="AE458" s="294"/>
      <c r="AF458" s="294"/>
      <c r="AG458" s="294"/>
      <c r="AH458" s="294"/>
      <c r="AI458" s="294"/>
      <c r="AJ458" s="294"/>
      <c r="AK458" s="294"/>
      <c r="AL458" s="294"/>
      <c r="AM458" s="294"/>
      <c r="AN458" s="294"/>
      <c r="AO458" s="294"/>
      <c r="AP458" s="294"/>
      <c r="AQ458" s="294"/>
      <c r="AR458" s="294"/>
    </row>
    <row r="459" spans="1:100" s="8" customFormat="1" ht="38.25" customHeight="1" x14ac:dyDescent="0.2">
      <c r="A459" s="307" t="s">
        <v>50</v>
      </c>
      <c r="B459" s="316"/>
      <c r="C459" s="308"/>
      <c r="D459" s="315" t="s">
        <v>1155</v>
      </c>
      <c r="E459" s="317" t="s">
        <v>76</v>
      </c>
      <c r="F459" s="300" t="s">
        <v>1156</v>
      </c>
      <c r="G459" s="383" t="s">
        <v>1157</v>
      </c>
      <c r="H459" s="383" t="s">
        <v>112</v>
      </c>
      <c r="I459" s="363">
        <v>5100000</v>
      </c>
      <c r="J459" s="323">
        <f>-K2311/0.0833333333333333</f>
        <v>0</v>
      </c>
      <c r="K459" s="323"/>
      <c r="L459" s="310">
        <v>44125</v>
      </c>
      <c r="M459" s="310">
        <v>43572</v>
      </c>
      <c r="N459" s="311">
        <v>44667</v>
      </c>
      <c r="O459" s="312">
        <f>YEAR(N459)</f>
        <v>2022</v>
      </c>
      <c r="P459" s="312">
        <f>MONTH(N459)</f>
        <v>4</v>
      </c>
      <c r="Q459" s="313" t="str">
        <f>IF(P459&gt;9,CONCATENATE(O459,P459),CONCATENATE(O459,"0",P459))</f>
        <v>202204</v>
      </c>
      <c r="R459" s="299" t="s">
        <v>212</v>
      </c>
      <c r="S459" s="326">
        <v>0.38</v>
      </c>
      <c r="T459" s="326">
        <v>0.05</v>
      </c>
      <c r="U459" s="383"/>
      <c r="V459" s="294"/>
      <c r="W459" s="293"/>
      <c r="X459" s="294"/>
      <c r="Y45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293"/>
      <c r="AA459" s="294"/>
      <c r="AB459" s="294"/>
      <c r="AC459" s="294"/>
      <c r="AD459" s="294"/>
      <c r="AE459" s="294"/>
      <c r="AF459" s="294"/>
      <c r="AG459" s="294"/>
      <c r="AH459" s="294"/>
      <c r="AI459" s="294"/>
      <c r="AJ459" s="294"/>
      <c r="AK459" s="294"/>
      <c r="AL459" s="294"/>
      <c r="AM459" s="294"/>
      <c r="AN459" s="294"/>
      <c r="AO459" s="294"/>
      <c r="AP459" s="294"/>
      <c r="AQ459" s="294"/>
      <c r="AR459" s="294"/>
    </row>
    <row r="460" spans="1:100" s="8" customFormat="1" ht="38.25" customHeight="1" x14ac:dyDescent="0.2">
      <c r="A460" s="307" t="s">
        <v>50</v>
      </c>
      <c r="B460" s="316"/>
      <c r="C460" s="308"/>
      <c r="D460" s="315" t="s">
        <v>1163</v>
      </c>
      <c r="E460" s="317" t="s">
        <v>76</v>
      </c>
      <c r="F460" s="300" t="s">
        <v>1156</v>
      </c>
      <c r="G460" s="383" t="s">
        <v>1157</v>
      </c>
      <c r="H460" s="383" t="s">
        <v>1164</v>
      </c>
      <c r="I460" s="363">
        <v>500000</v>
      </c>
      <c r="J460" s="323">
        <f>-K2312/0.0833333333333333</f>
        <v>0</v>
      </c>
      <c r="K460" s="323"/>
      <c r="L460" s="310">
        <v>44125</v>
      </c>
      <c r="M460" s="310">
        <v>43572</v>
      </c>
      <c r="N460" s="311">
        <v>44667</v>
      </c>
      <c r="O460" s="312">
        <f>YEAR(N460)</f>
        <v>2022</v>
      </c>
      <c r="P460" s="312">
        <f>MONTH(N460)</f>
        <v>4</v>
      </c>
      <c r="Q460" s="313" t="str">
        <f>IF(P460&gt;9,CONCATENATE(O460,P460),CONCATENATE(O460,"0",P460))</f>
        <v>202204</v>
      </c>
      <c r="R460" s="299" t="s">
        <v>212</v>
      </c>
      <c r="S460" s="326">
        <v>0.38</v>
      </c>
      <c r="T460" s="326">
        <v>0.05</v>
      </c>
      <c r="U460" s="383"/>
      <c r="V460" s="294"/>
      <c r="W460" s="293"/>
      <c r="X460" s="294"/>
      <c r="Y46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293"/>
      <c r="AA460" s="294"/>
      <c r="AB460" s="294"/>
      <c r="AC460" s="294"/>
      <c r="AD460" s="294"/>
      <c r="AE460" s="294"/>
      <c r="AF460" s="294"/>
      <c r="AG460" s="294"/>
      <c r="AH460" s="294"/>
      <c r="AI460" s="294"/>
      <c r="AJ460" s="294"/>
      <c r="AK460" s="294"/>
      <c r="AL460" s="294"/>
      <c r="AM460" s="294"/>
      <c r="AN460" s="294"/>
      <c r="AO460" s="294"/>
      <c r="AP460" s="294"/>
      <c r="AQ460" s="294"/>
      <c r="AR460" s="294"/>
    </row>
    <row r="461" spans="1:100" s="8" customFormat="1" ht="38.25" customHeight="1" x14ac:dyDescent="0.2">
      <c r="A461" s="307" t="s">
        <v>50</v>
      </c>
      <c r="B461" s="316"/>
      <c r="C461" s="308"/>
      <c r="D461" s="315" t="s">
        <v>1159</v>
      </c>
      <c r="E461" s="317" t="s">
        <v>76</v>
      </c>
      <c r="F461" s="300" t="s">
        <v>1156</v>
      </c>
      <c r="G461" s="383" t="s">
        <v>1157</v>
      </c>
      <c r="H461" s="383" t="s">
        <v>1160</v>
      </c>
      <c r="I461" s="363">
        <v>500000</v>
      </c>
      <c r="J461" s="323">
        <f>-K2313/0.0833333333333333</f>
        <v>0</v>
      </c>
      <c r="K461" s="323"/>
      <c r="L461" s="310">
        <v>44125</v>
      </c>
      <c r="M461" s="310">
        <v>43572</v>
      </c>
      <c r="N461" s="311">
        <v>44667</v>
      </c>
      <c r="O461" s="312">
        <f>YEAR(N461)</f>
        <v>2022</v>
      </c>
      <c r="P461" s="312">
        <f>MONTH(N461)</f>
        <v>4</v>
      </c>
      <c r="Q461" s="313" t="str">
        <f>IF(P461&gt;9,CONCATENATE(O461,P461),CONCATENATE(O461,"0",P461))</f>
        <v>202204</v>
      </c>
      <c r="R461" s="299" t="s">
        <v>212</v>
      </c>
      <c r="S461" s="326">
        <v>0.38</v>
      </c>
      <c r="T461" s="326">
        <v>0.05</v>
      </c>
      <c r="U461" s="383"/>
      <c r="V461" s="294"/>
      <c r="W461" s="293"/>
      <c r="X461" s="294"/>
      <c r="Y46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293"/>
      <c r="AA461" s="294"/>
      <c r="AB461" s="294"/>
      <c r="AC461" s="294"/>
      <c r="AD461" s="294"/>
      <c r="AE461" s="294"/>
      <c r="AF461" s="294"/>
      <c r="AG461" s="294"/>
      <c r="AH461" s="294"/>
      <c r="AI461" s="294"/>
      <c r="AJ461" s="294"/>
      <c r="AK461" s="294"/>
      <c r="AL461" s="294"/>
      <c r="AM461" s="294"/>
      <c r="AN461" s="294"/>
      <c r="AO461" s="294"/>
      <c r="AP461" s="294"/>
      <c r="AQ461" s="294"/>
      <c r="AR461" s="294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</row>
    <row r="462" spans="1:100" s="7" customFormat="1" ht="38.25" customHeight="1" x14ac:dyDescent="0.2">
      <c r="A462" s="307" t="s">
        <v>50</v>
      </c>
      <c r="B462" s="316"/>
      <c r="C462" s="308"/>
      <c r="D462" s="315" t="s">
        <v>1161</v>
      </c>
      <c r="E462" s="317" t="s">
        <v>76</v>
      </c>
      <c r="F462" s="300" t="s">
        <v>1156</v>
      </c>
      <c r="G462" s="383" t="s">
        <v>1157</v>
      </c>
      <c r="H462" s="383" t="s">
        <v>1162</v>
      </c>
      <c r="I462" s="363">
        <v>200000</v>
      </c>
      <c r="J462" s="323">
        <f>-K2314/0.0833333333333333</f>
        <v>0</v>
      </c>
      <c r="K462" s="323"/>
      <c r="L462" s="310">
        <v>44125</v>
      </c>
      <c r="M462" s="310">
        <v>43572</v>
      </c>
      <c r="N462" s="311">
        <v>44667</v>
      </c>
      <c r="O462" s="312">
        <f>YEAR(N462)</f>
        <v>2022</v>
      </c>
      <c r="P462" s="312">
        <f>MONTH(N462)</f>
        <v>4</v>
      </c>
      <c r="Q462" s="313" t="str">
        <f>IF(P462&gt;9,CONCATENATE(O462,P462),CONCATENATE(O462,"0",P462))</f>
        <v>202204</v>
      </c>
      <c r="R462" s="299" t="s">
        <v>212</v>
      </c>
      <c r="S462" s="326">
        <v>0.38</v>
      </c>
      <c r="T462" s="326">
        <v>0.05</v>
      </c>
      <c r="U462" s="383"/>
      <c r="V462" s="294"/>
      <c r="W462" s="293"/>
      <c r="X462" s="294"/>
      <c r="Y46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293"/>
      <c r="AA462" s="294"/>
      <c r="AB462" s="294"/>
      <c r="AC462" s="294"/>
      <c r="AD462" s="294"/>
      <c r="AE462" s="294"/>
      <c r="AF462" s="294"/>
      <c r="AG462" s="294"/>
      <c r="AH462" s="294"/>
      <c r="AI462" s="294"/>
      <c r="AJ462" s="294"/>
      <c r="AK462" s="294"/>
      <c r="AL462" s="294"/>
      <c r="AM462" s="294"/>
      <c r="AN462" s="294"/>
      <c r="AO462" s="294"/>
      <c r="AP462" s="294"/>
      <c r="AQ462" s="294"/>
      <c r="AR462" s="294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</row>
    <row r="463" spans="1:100" s="8" customFormat="1" ht="38.25" customHeight="1" x14ac:dyDescent="0.2">
      <c r="A463" s="307" t="s">
        <v>50</v>
      </c>
      <c r="B463" s="307" t="s">
        <v>224</v>
      </c>
      <c r="C463" s="328" t="s">
        <v>225</v>
      </c>
      <c r="D463" s="304" t="s">
        <v>312</v>
      </c>
      <c r="E463" s="307" t="s">
        <v>73</v>
      </c>
      <c r="F463" s="300" t="s">
        <v>892</v>
      </c>
      <c r="G463" s="384" t="s">
        <v>94</v>
      </c>
      <c r="H463" s="386" t="s">
        <v>48</v>
      </c>
      <c r="I463" s="361">
        <v>900000</v>
      </c>
      <c r="J463" s="269">
        <f>-K2591/0.0833333333333333</f>
        <v>0</v>
      </c>
      <c r="K463" s="269"/>
      <c r="L463" s="270">
        <v>44335</v>
      </c>
      <c r="M463" s="270">
        <v>44317</v>
      </c>
      <c r="N463" s="270">
        <v>44681</v>
      </c>
      <c r="O463" s="285">
        <f>YEAR(N463)</f>
        <v>2022</v>
      </c>
      <c r="P463" s="283">
        <f>MONTH(N463)</f>
        <v>4</v>
      </c>
      <c r="Q463" s="281" t="str">
        <f>IF(P463&gt;9,CONCATENATE(O463,P463),CONCATENATE(O463,"0",P463))</f>
        <v>202204</v>
      </c>
      <c r="R463" s="299" t="s">
        <v>109</v>
      </c>
      <c r="S463" s="272">
        <v>0</v>
      </c>
      <c r="T463" s="272">
        <v>0</v>
      </c>
      <c r="U463" s="399"/>
      <c r="V463" s="301"/>
      <c r="W463" s="301"/>
      <c r="X463" s="301"/>
      <c r="Y46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339"/>
      <c r="AA463" s="294"/>
      <c r="AB463" s="294"/>
      <c r="AC463" s="294"/>
      <c r="AD463" s="294"/>
      <c r="AE463" s="294"/>
      <c r="AF463" s="294"/>
      <c r="AG463" s="294"/>
      <c r="AH463" s="294"/>
      <c r="AI463" s="294"/>
      <c r="AJ463" s="294"/>
      <c r="AK463" s="294"/>
      <c r="AL463" s="294"/>
      <c r="AM463" s="294"/>
      <c r="AN463" s="294"/>
      <c r="AO463" s="294"/>
      <c r="AP463" s="294"/>
      <c r="AQ463" s="294"/>
      <c r="AR463" s="294"/>
    </row>
    <row r="464" spans="1:100" s="8" customFormat="1" ht="38.25" customHeight="1" x14ac:dyDescent="0.2">
      <c r="A464" s="307" t="s">
        <v>50</v>
      </c>
      <c r="B464" s="316"/>
      <c r="C464" s="308"/>
      <c r="D464" s="315" t="s">
        <v>1142</v>
      </c>
      <c r="E464" s="317" t="s">
        <v>74</v>
      </c>
      <c r="F464" s="300" t="s">
        <v>1143</v>
      </c>
      <c r="G464" s="383" t="s">
        <v>1144</v>
      </c>
      <c r="H464" s="383" t="s">
        <v>620</v>
      </c>
      <c r="I464" s="363">
        <v>10500000</v>
      </c>
      <c r="J464" s="323">
        <f>-K2296/0.0833333333333333</f>
        <v>0</v>
      </c>
      <c r="K464" s="323"/>
      <c r="L464" s="310">
        <v>44272</v>
      </c>
      <c r="M464" s="310">
        <v>44320</v>
      </c>
      <c r="N464" s="311">
        <v>44684</v>
      </c>
      <c r="O464" s="312">
        <f>YEAR(N464)</f>
        <v>2022</v>
      </c>
      <c r="P464" s="312">
        <f>MONTH(N464)</f>
        <v>5</v>
      </c>
      <c r="Q464" s="313" t="str">
        <f>IF(P464&gt;9,CONCATENATE(O464,P464),CONCATENATE(O464,"0",P464))</f>
        <v>202205</v>
      </c>
      <c r="R464" s="299">
        <v>0</v>
      </c>
      <c r="S464" s="326">
        <v>0</v>
      </c>
      <c r="T464" s="326">
        <v>0</v>
      </c>
      <c r="U464" s="383"/>
      <c r="V464" s="294"/>
      <c r="W464" s="293"/>
      <c r="X464" s="294"/>
      <c r="Y46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293"/>
      <c r="AA464" s="294"/>
      <c r="AB464" s="294"/>
      <c r="AC464" s="294"/>
      <c r="AD464" s="294"/>
      <c r="AE464" s="294"/>
      <c r="AF464" s="294"/>
      <c r="AG464" s="294"/>
      <c r="AH464" s="294"/>
      <c r="AI464" s="294"/>
      <c r="AJ464" s="294"/>
      <c r="AK464" s="294"/>
      <c r="AL464" s="294"/>
      <c r="AM464" s="294"/>
      <c r="AN464" s="294"/>
      <c r="AO464" s="294"/>
      <c r="AP464" s="294"/>
      <c r="AQ464" s="294"/>
      <c r="AR464" s="294"/>
    </row>
    <row r="465" spans="1:100" s="8" customFormat="1" ht="38.25" customHeight="1" x14ac:dyDescent="0.2">
      <c r="A465" s="316" t="s">
        <v>50</v>
      </c>
      <c r="B465" s="316"/>
      <c r="C465" s="308"/>
      <c r="D465" s="316" t="s">
        <v>1918</v>
      </c>
      <c r="E465" s="316" t="s">
        <v>84</v>
      </c>
      <c r="F465" s="300" t="s">
        <v>1143</v>
      </c>
      <c r="G465" s="383" t="s">
        <v>1919</v>
      </c>
      <c r="H465" s="383" t="s">
        <v>620</v>
      </c>
      <c r="I465" s="359">
        <v>4500000</v>
      </c>
      <c r="J465" s="309">
        <f>-K2666/0.0833333333333333</f>
        <v>0</v>
      </c>
      <c r="K465" s="309"/>
      <c r="L465" s="310">
        <v>44272</v>
      </c>
      <c r="M465" s="310">
        <v>44320</v>
      </c>
      <c r="N465" s="311">
        <v>44684</v>
      </c>
      <c r="O465" s="321">
        <f>YEAR(N465)</f>
        <v>2022</v>
      </c>
      <c r="P465" s="356">
        <f>MONTH(N465)</f>
        <v>5</v>
      </c>
      <c r="Q465" s="322" t="str">
        <f>IF(P465&gt;9,CONCATENATE(O465,P465),CONCATENATE(O465,"0",P465))</f>
        <v>202205</v>
      </c>
      <c r="R465" s="299">
        <v>0</v>
      </c>
      <c r="S465" s="326">
        <v>0</v>
      </c>
      <c r="T465" s="326">
        <v>0</v>
      </c>
      <c r="U465" s="383"/>
      <c r="V465" s="294"/>
      <c r="W465" s="294"/>
      <c r="X465" s="339"/>
      <c r="Y46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39"/>
      <c r="AA465" s="294"/>
      <c r="AB465" s="294"/>
      <c r="AC465" s="294"/>
      <c r="AD465" s="294"/>
      <c r="AE465" s="294"/>
      <c r="AF465" s="294"/>
      <c r="AG465" s="294"/>
      <c r="AH465" s="294"/>
      <c r="AI465" s="294"/>
      <c r="AJ465" s="294"/>
      <c r="AK465" s="294"/>
      <c r="AL465" s="294"/>
      <c r="AM465" s="294"/>
      <c r="AN465" s="294"/>
      <c r="AO465" s="294"/>
      <c r="AP465" s="294"/>
      <c r="AQ465" s="294"/>
      <c r="AR465" s="294"/>
    </row>
    <row r="466" spans="1:100" s="8" customFormat="1" ht="38.25" customHeight="1" x14ac:dyDescent="0.2">
      <c r="A466" s="317" t="s">
        <v>50</v>
      </c>
      <c r="B466" s="302" t="s">
        <v>224</v>
      </c>
      <c r="C466" s="328" t="s">
        <v>225</v>
      </c>
      <c r="D466" s="317" t="s">
        <v>327</v>
      </c>
      <c r="E466" s="302" t="s">
        <v>74</v>
      </c>
      <c r="F466" s="305" t="s">
        <v>257</v>
      </c>
      <c r="G466" s="385" t="s">
        <v>258</v>
      </c>
      <c r="H466" s="387" t="s">
        <v>259</v>
      </c>
      <c r="I466" s="359" t="s">
        <v>114</v>
      </c>
      <c r="J466" s="264">
        <f>-K1984/0.0833333333333333</f>
        <v>0</v>
      </c>
      <c r="K466" s="264"/>
      <c r="L466" s="265">
        <v>44335</v>
      </c>
      <c r="M466" s="265">
        <v>44344</v>
      </c>
      <c r="N466" s="265">
        <v>44708</v>
      </c>
      <c r="O466" s="284">
        <f>YEAR(N466)</f>
        <v>2022</v>
      </c>
      <c r="P466" s="283">
        <f>MONTH(N466)</f>
        <v>5</v>
      </c>
      <c r="Q466" s="280" t="str">
        <f>IF(P466&gt;9,CONCATENATE(O466,P466),CONCATENATE(O466,"0",P466))</f>
        <v>202205</v>
      </c>
      <c r="R466" s="266">
        <v>0</v>
      </c>
      <c r="S466" s="267">
        <v>0</v>
      </c>
      <c r="T466" s="267">
        <v>0</v>
      </c>
      <c r="U466" s="386"/>
      <c r="V466" s="303"/>
      <c r="W466" s="301"/>
      <c r="X466" s="303"/>
      <c r="Y46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293"/>
      <c r="AA466" s="293"/>
      <c r="AB466" s="293"/>
      <c r="AC466" s="293"/>
      <c r="AD466" s="293"/>
      <c r="AE466" s="293"/>
      <c r="AF466" s="293"/>
      <c r="AG466" s="293"/>
      <c r="AH466" s="293"/>
      <c r="AI466" s="293"/>
      <c r="AJ466" s="293"/>
      <c r="AK466" s="293"/>
      <c r="AL466" s="293"/>
      <c r="AM466" s="293"/>
      <c r="AN466" s="293"/>
      <c r="AO466" s="293"/>
      <c r="AP466" s="293"/>
      <c r="AQ466" s="293"/>
      <c r="AR466" s="293"/>
    </row>
    <row r="467" spans="1:100" s="8" customFormat="1" ht="38.25" customHeight="1" x14ac:dyDescent="0.2">
      <c r="A467" s="316" t="s">
        <v>50</v>
      </c>
      <c r="B467" s="316"/>
      <c r="C467" s="308"/>
      <c r="D467" s="315" t="s">
        <v>720</v>
      </c>
      <c r="E467" s="316" t="s">
        <v>74</v>
      </c>
      <c r="F467" s="300" t="s">
        <v>721</v>
      </c>
      <c r="G467" s="383" t="s">
        <v>722</v>
      </c>
      <c r="H467" s="383" t="s">
        <v>723</v>
      </c>
      <c r="I467" s="359">
        <v>1000000</v>
      </c>
      <c r="J467" s="309">
        <f>-K1932/0.0833333333333333</f>
        <v>0</v>
      </c>
      <c r="K467" s="309"/>
      <c r="L467" s="310">
        <v>44335</v>
      </c>
      <c r="M467" s="310">
        <v>44348</v>
      </c>
      <c r="N467" s="310">
        <v>44712</v>
      </c>
      <c r="O467" s="321">
        <f>YEAR(N467)</f>
        <v>2022</v>
      </c>
      <c r="P467" s="312">
        <f>MONTH(N467)</f>
        <v>5</v>
      </c>
      <c r="Q467" s="322" t="str">
        <f>IF(P467&gt;9,CONCATENATE(O467,P467),CONCATENATE(O467,"0",P467))</f>
        <v>202205</v>
      </c>
      <c r="R467" s="299" t="s">
        <v>109</v>
      </c>
      <c r="S467" s="272">
        <v>0</v>
      </c>
      <c r="T467" s="272">
        <v>0</v>
      </c>
      <c r="U467" s="387"/>
      <c r="V467" s="293"/>
      <c r="W467" s="293"/>
      <c r="X467" s="293"/>
      <c r="Y4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39"/>
      <c r="AA467" s="294"/>
      <c r="AB467" s="294"/>
      <c r="AC467" s="294"/>
      <c r="AD467" s="294"/>
      <c r="AE467" s="294"/>
      <c r="AF467" s="294"/>
      <c r="AG467" s="294"/>
      <c r="AH467" s="294"/>
      <c r="AI467" s="294"/>
      <c r="AJ467" s="294"/>
      <c r="AK467" s="294"/>
      <c r="AL467" s="294"/>
      <c r="AM467" s="294"/>
      <c r="AN467" s="294"/>
      <c r="AO467" s="294"/>
      <c r="AP467" s="294"/>
      <c r="AQ467" s="294"/>
      <c r="AR467" s="294"/>
    </row>
    <row r="468" spans="1:100" s="7" customFormat="1" ht="38.25" customHeight="1" x14ac:dyDescent="0.2">
      <c r="A468" s="316" t="s">
        <v>50</v>
      </c>
      <c r="B468" s="307"/>
      <c r="C468" s="328"/>
      <c r="D468" s="304" t="s">
        <v>724</v>
      </c>
      <c r="E468" s="316" t="s">
        <v>74</v>
      </c>
      <c r="F468" s="300" t="s">
        <v>721</v>
      </c>
      <c r="G468" s="384" t="s">
        <v>725</v>
      </c>
      <c r="H468" s="384" t="s">
        <v>726</v>
      </c>
      <c r="I468" s="361">
        <v>2000000</v>
      </c>
      <c r="J468" s="269">
        <f>-K1934/0.0833333333333333</f>
        <v>0</v>
      </c>
      <c r="K468" s="269"/>
      <c r="L468" s="310">
        <v>44335</v>
      </c>
      <c r="M468" s="310">
        <v>44348</v>
      </c>
      <c r="N468" s="310">
        <v>44712</v>
      </c>
      <c r="O468" s="285">
        <f>YEAR(N468)</f>
        <v>2022</v>
      </c>
      <c r="P468" s="283">
        <f>MONTH(N468)</f>
        <v>5</v>
      </c>
      <c r="Q468" s="281" t="str">
        <f>IF(P468&gt;9,CONCATENATE(O468,P468),CONCATENATE(O468,"0",P468))</f>
        <v>202205</v>
      </c>
      <c r="R468" s="299" t="s">
        <v>109</v>
      </c>
      <c r="S468" s="272">
        <v>0</v>
      </c>
      <c r="T468" s="272">
        <v>0</v>
      </c>
      <c r="U468" s="385"/>
      <c r="V468" s="301"/>
      <c r="W468" s="301"/>
      <c r="X468" s="301"/>
      <c r="Y46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320"/>
      <c r="AA468" s="303"/>
      <c r="AB468" s="303"/>
      <c r="AC468" s="303"/>
      <c r="AD468" s="303"/>
      <c r="AE468" s="303"/>
      <c r="AF468" s="303"/>
      <c r="AG468" s="303"/>
      <c r="AH468" s="303"/>
      <c r="AI468" s="303"/>
      <c r="AJ468" s="303"/>
      <c r="AK468" s="303"/>
      <c r="AL468" s="303"/>
      <c r="AM468" s="303"/>
      <c r="AN468" s="303"/>
      <c r="AO468" s="303"/>
      <c r="AP468" s="303"/>
      <c r="AQ468" s="303"/>
      <c r="AR468" s="303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</row>
    <row r="469" spans="1:100" s="7" customFormat="1" ht="38.25" customHeight="1" x14ac:dyDescent="0.2">
      <c r="A469" s="307" t="s">
        <v>50</v>
      </c>
      <c r="B469" s="316"/>
      <c r="C469" s="308"/>
      <c r="D469" s="315" t="s">
        <v>727</v>
      </c>
      <c r="E469" s="316" t="s">
        <v>74</v>
      </c>
      <c r="F469" s="300" t="s">
        <v>721</v>
      </c>
      <c r="G469" s="383" t="s">
        <v>728</v>
      </c>
      <c r="H469" s="383" t="s">
        <v>603</v>
      </c>
      <c r="I469" s="359">
        <v>7000000</v>
      </c>
      <c r="J469" s="309">
        <f>-K1936/0.0833333333333333</f>
        <v>0</v>
      </c>
      <c r="K469" s="309"/>
      <c r="L469" s="310">
        <v>44335</v>
      </c>
      <c r="M469" s="310">
        <v>44348</v>
      </c>
      <c r="N469" s="310">
        <v>44712</v>
      </c>
      <c r="O469" s="321">
        <f>YEAR(N469)</f>
        <v>2022</v>
      </c>
      <c r="P469" s="312">
        <f>MONTH(N469)</f>
        <v>5</v>
      </c>
      <c r="Q469" s="322" t="str">
        <f>IF(P469&gt;9,CONCATENATE(O469,P469),CONCATENATE(O469,"0",P469))</f>
        <v>202205</v>
      </c>
      <c r="R469" s="299" t="s">
        <v>109</v>
      </c>
      <c r="S469" s="314">
        <v>0</v>
      </c>
      <c r="T469" s="314">
        <v>0</v>
      </c>
      <c r="U469" s="383"/>
      <c r="V469" s="294"/>
      <c r="W469" s="293"/>
      <c r="X469" s="294"/>
      <c r="Y46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9" s="339"/>
      <c r="AA469" s="294"/>
      <c r="AB469" s="294"/>
      <c r="AC469" s="294"/>
      <c r="AD469" s="294"/>
      <c r="AE469" s="294"/>
      <c r="AF469" s="294"/>
      <c r="AG469" s="294"/>
      <c r="AH469" s="294"/>
      <c r="AI469" s="294"/>
      <c r="AJ469" s="294"/>
      <c r="AK469" s="294"/>
      <c r="AL469" s="294"/>
      <c r="AM469" s="294"/>
      <c r="AN469" s="294"/>
      <c r="AO469" s="294"/>
      <c r="AP469" s="294"/>
      <c r="AQ469" s="294"/>
      <c r="AR469" s="294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100" s="7" customFormat="1" ht="38.25" customHeight="1" x14ac:dyDescent="0.2">
      <c r="A470" s="307" t="s">
        <v>50</v>
      </c>
      <c r="B470" s="316"/>
      <c r="C470" s="308"/>
      <c r="D470" s="315" t="s">
        <v>1214</v>
      </c>
      <c r="E470" s="317" t="s">
        <v>74</v>
      </c>
      <c r="F470" s="300" t="s">
        <v>23</v>
      </c>
      <c r="G470" s="383" t="s">
        <v>1215</v>
      </c>
      <c r="H470" s="383" t="s">
        <v>1216</v>
      </c>
      <c r="I470" s="363">
        <v>780000</v>
      </c>
      <c r="J470" s="323">
        <f>-K2348/0.0833333333333333</f>
        <v>0</v>
      </c>
      <c r="K470" s="323"/>
      <c r="L470" s="310">
        <v>44167</v>
      </c>
      <c r="M470" s="310">
        <v>43617</v>
      </c>
      <c r="N470" s="311">
        <v>44712</v>
      </c>
      <c r="O470" s="312">
        <f>YEAR(N470)</f>
        <v>2022</v>
      </c>
      <c r="P470" s="312">
        <f>MONTH(N470)</f>
        <v>5</v>
      </c>
      <c r="Q470" s="313" t="str">
        <f>IF(P470&gt;9,CONCATENATE(O470,P470),CONCATENATE(O470,"0",P470))</f>
        <v>202205</v>
      </c>
      <c r="R470" s="299">
        <v>0</v>
      </c>
      <c r="S470" s="326">
        <v>0</v>
      </c>
      <c r="T470" s="326">
        <v>0</v>
      </c>
      <c r="U470" s="383"/>
      <c r="V470" s="294"/>
      <c r="W470" s="293"/>
      <c r="X470" s="294"/>
      <c r="Y47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293"/>
      <c r="AA470" s="294"/>
      <c r="AB470" s="294"/>
      <c r="AC470" s="294"/>
      <c r="AD470" s="294"/>
      <c r="AE470" s="294"/>
      <c r="AF470" s="294"/>
      <c r="AG470" s="294"/>
      <c r="AH470" s="294"/>
      <c r="AI470" s="294"/>
      <c r="AJ470" s="294"/>
      <c r="AK470" s="294"/>
      <c r="AL470" s="294"/>
      <c r="AM470" s="294"/>
      <c r="AN470" s="294"/>
      <c r="AO470" s="294"/>
      <c r="AP470" s="294"/>
      <c r="AQ470" s="294"/>
      <c r="AR470" s="294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100" s="7" customFormat="1" ht="38.25" customHeight="1" x14ac:dyDescent="0.2">
      <c r="A471" s="317" t="s">
        <v>50</v>
      </c>
      <c r="B471" s="316"/>
      <c r="C471" s="308"/>
      <c r="D471" s="317" t="s">
        <v>1694</v>
      </c>
      <c r="E471" s="317" t="s">
        <v>74</v>
      </c>
      <c r="F471" s="300" t="s">
        <v>1692</v>
      </c>
      <c r="G471" s="383" t="s">
        <v>1693</v>
      </c>
      <c r="H471" s="387" t="s">
        <v>1695</v>
      </c>
      <c r="I471" s="363">
        <v>50000</v>
      </c>
      <c r="J471" s="323">
        <f>-K2568/0.0833333333333333</f>
        <v>0</v>
      </c>
      <c r="K471" s="323"/>
      <c r="L471" s="310">
        <v>44328</v>
      </c>
      <c r="M471" s="310">
        <v>44348</v>
      </c>
      <c r="N471" s="311">
        <v>44712</v>
      </c>
      <c r="O471" s="324">
        <f>YEAR(N471)</f>
        <v>2022</v>
      </c>
      <c r="P471" s="312">
        <f>MONTH(N471)</f>
        <v>5</v>
      </c>
      <c r="Q471" s="325" t="str">
        <f>IF(P471&gt;9,CONCATENATE(O471,P471),CONCATENATE(O471,"0",P471))</f>
        <v>202205</v>
      </c>
      <c r="R471" s="299" t="s">
        <v>120</v>
      </c>
      <c r="S471" s="326">
        <v>0</v>
      </c>
      <c r="T471" s="326">
        <v>0</v>
      </c>
      <c r="U471" s="383"/>
      <c r="V471" s="293"/>
      <c r="W471" s="293"/>
      <c r="X471" s="293"/>
      <c r="Y47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339"/>
      <c r="AA471" s="294"/>
      <c r="AB471" s="294"/>
      <c r="AC471" s="294"/>
      <c r="AD471" s="294"/>
      <c r="AE471" s="294"/>
      <c r="AF471" s="294"/>
      <c r="AG471" s="294"/>
      <c r="AH471" s="294"/>
      <c r="AI471" s="294"/>
      <c r="AJ471" s="294"/>
      <c r="AK471" s="294"/>
      <c r="AL471" s="294"/>
      <c r="AM471" s="294"/>
      <c r="AN471" s="294"/>
      <c r="AO471" s="294"/>
      <c r="AP471" s="294"/>
      <c r="AQ471" s="294"/>
      <c r="AR471" s="294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1:100" s="7" customFormat="1" ht="38.25" customHeight="1" x14ac:dyDescent="0.2">
      <c r="A472" s="307" t="s">
        <v>50</v>
      </c>
      <c r="B472" s="316"/>
      <c r="C472" s="308"/>
      <c r="D472" s="315" t="s">
        <v>1691</v>
      </c>
      <c r="E472" s="316" t="s">
        <v>74</v>
      </c>
      <c r="F472" s="300" t="s">
        <v>1692</v>
      </c>
      <c r="G472" s="383" t="s">
        <v>1693</v>
      </c>
      <c r="H472" s="383" t="s">
        <v>620</v>
      </c>
      <c r="I472" s="359">
        <v>950000</v>
      </c>
      <c r="J472" s="309">
        <f>-K2568/0.0833333333333333</f>
        <v>0</v>
      </c>
      <c r="K472" s="309"/>
      <c r="L472" s="310">
        <v>44328</v>
      </c>
      <c r="M472" s="310">
        <v>44348</v>
      </c>
      <c r="N472" s="311">
        <v>44712</v>
      </c>
      <c r="O472" s="312">
        <f>YEAR(N472)</f>
        <v>2022</v>
      </c>
      <c r="P472" s="312">
        <f>MONTH(N472)</f>
        <v>5</v>
      </c>
      <c r="Q472" s="313" t="str">
        <f>IF(P472&gt;9,CONCATENATE(O472,P472),CONCATENATE(O472,"0",P472))</f>
        <v>202205</v>
      </c>
      <c r="R472" s="299" t="s">
        <v>120</v>
      </c>
      <c r="S472" s="314">
        <v>0</v>
      </c>
      <c r="T472" s="314">
        <v>0</v>
      </c>
      <c r="U472" s="383">
        <v>0</v>
      </c>
      <c r="V472" s="293"/>
      <c r="W472" s="293"/>
      <c r="X472" s="293"/>
      <c r="Y47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339"/>
      <c r="AA472" s="294"/>
      <c r="AB472" s="294"/>
      <c r="AC472" s="294"/>
      <c r="AD472" s="294"/>
      <c r="AE472" s="294"/>
      <c r="AF472" s="294"/>
      <c r="AG472" s="294"/>
      <c r="AH472" s="294"/>
      <c r="AI472" s="294"/>
      <c r="AJ472" s="294"/>
      <c r="AK472" s="294"/>
      <c r="AL472" s="294"/>
      <c r="AM472" s="294"/>
      <c r="AN472" s="294"/>
      <c r="AO472" s="294"/>
      <c r="AP472" s="294"/>
      <c r="AQ472" s="294"/>
      <c r="AR472" s="294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38.25" customHeight="1" x14ac:dyDescent="0.2">
      <c r="A473" s="302" t="s">
        <v>50</v>
      </c>
      <c r="B473" s="302" t="s">
        <v>220</v>
      </c>
      <c r="C473" s="328" t="s">
        <v>225</v>
      </c>
      <c r="D473" s="304" t="s">
        <v>518</v>
      </c>
      <c r="E473" s="302" t="s">
        <v>74</v>
      </c>
      <c r="F473" s="262" t="s">
        <v>23</v>
      </c>
      <c r="G473" s="385" t="s">
        <v>1351</v>
      </c>
      <c r="H473" s="385" t="s">
        <v>47</v>
      </c>
      <c r="I473" s="362">
        <v>2500000</v>
      </c>
      <c r="J473" s="264">
        <f>-K2581/0.0833333333333333</f>
        <v>0</v>
      </c>
      <c r="K473" s="264"/>
      <c r="L473" s="265">
        <v>44335</v>
      </c>
      <c r="M473" s="265">
        <v>44355</v>
      </c>
      <c r="N473" s="265">
        <v>44719</v>
      </c>
      <c r="O473" s="284">
        <f>YEAR(N473)</f>
        <v>2022</v>
      </c>
      <c r="P473" s="283">
        <f>MONTH(N473)</f>
        <v>6</v>
      </c>
      <c r="Q473" s="280" t="str">
        <f>IF(P473&gt;9,CONCATENATE(O473,P473),CONCATENATE(O473,"0",P473))</f>
        <v>202206</v>
      </c>
      <c r="R473" s="299">
        <v>0</v>
      </c>
      <c r="S473" s="267">
        <v>0</v>
      </c>
      <c r="T473" s="267">
        <v>0</v>
      </c>
      <c r="U473" s="385"/>
      <c r="V473" s="303"/>
      <c r="W473" s="301"/>
      <c r="X473" s="303"/>
      <c r="Y473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339"/>
      <c r="AA473" s="294"/>
      <c r="AB473" s="294"/>
      <c r="AC473" s="294"/>
      <c r="AD473" s="294"/>
      <c r="AE473" s="294"/>
      <c r="AF473" s="294"/>
      <c r="AG473" s="294"/>
      <c r="AH473" s="294"/>
      <c r="AI473" s="294"/>
      <c r="AJ473" s="294"/>
      <c r="AK473" s="294"/>
      <c r="AL473" s="294"/>
      <c r="AM473" s="294"/>
      <c r="AN473" s="294"/>
      <c r="AO473" s="294"/>
      <c r="AP473" s="294"/>
      <c r="AQ473" s="294"/>
      <c r="AR473" s="293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38.25" customHeight="1" x14ac:dyDescent="0.2">
      <c r="A474" s="307" t="s">
        <v>50</v>
      </c>
      <c r="B474" s="316"/>
      <c r="C474" s="308"/>
      <c r="D474" s="315" t="s">
        <v>715</v>
      </c>
      <c r="E474" s="317" t="s">
        <v>81</v>
      </c>
      <c r="F474" s="305" t="s">
        <v>718</v>
      </c>
      <c r="G474" s="387" t="s">
        <v>716</v>
      </c>
      <c r="H474" s="387" t="s">
        <v>717</v>
      </c>
      <c r="I474" s="363">
        <v>167100</v>
      </c>
      <c r="J474" s="323">
        <f>-K1946/0.0833333333333333</f>
        <v>0</v>
      </c>
      <c r="K474" s="323"/>
      <c r="L474" s="310">
        <v>44335</v>
      </c>
      <c r="M474" s="310">
        <v>44366</v>
      </c>
      <c r="N474" s="306">
        <v>44730</v>
      </c>
      <c r="O474" s="324">
        <f>YEAR(N474)</f>
        <v>2022</v>
      </c>
      <c r="P474" s="312">
        <f>MONTH(N474)</f>
        <v>6</v>
      </c>
      <c r="Q474" s="325" t="str">
        <f>IF(P474&gt;9,CONCATENATE(O474,P474),CONCATENATE(O474,"0",P474))</f>
        <v>202206</v>
      </c>
      <c r="R474" s="266">
        <v>0</v>
      </c>
      <c r="S474" s="326">
        <v>0</v>
      </c>
      <c r="T474" s="326">
        <v>0</v>
      </c>
      <c r="U474" s="387"/>
      <c r="V474" s="293"/>
      <c r="W474" s="293"/>
      <c r="X474" s="293"/>
      <c r="Y4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293"/>
      <c r="AA474" s="294"/>
      <c r="AB474" s="294"/>
      <c r="AC474" s="294"/>
      <c r="AD474" s="294"/>
      <c r="AE474" s="294"/>
      <c r="AF474" s="294"/>
      <c r="AG474" s="294"/>
      <c r="AH474" s="294"/>
      <c r="AI474" s="294"/>
      <c r="AJ474" s="294"/>
      <c r="AK474" s="294"/>
      <c r="AL474" s="294"/>
      <c r="AM474" s="294"/>
      <c r="AN474" s="294"/>
      <c r="AO474" s="294"/>
      <c r="AP474" s="294"/>
      <c r="AQ474" s="294"/>
      <c r="AR474" s="294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100" s="7" customFormat="1" ht="38.25" customHeight="1" x14ac:dyDescent="0.2">
      <c r="A475" s="316" t="s">
        <v>50</v>
      </c>
      <c r="B475" s="307"/>
      <c r="C475" s="316"/>
      <c r="D475" s="304" t="s">
        <v>1379</v>
      </c>
      <c r="E475" s="307" t="s">
        <v>76</v>
      </c>
      <c r="F475" s="268" t="s">
        <v>1382</v>
      </c>
      <c r="G475" s="384" t="s">
        <v>1383</v>
      </c>
      <c r="H475" s="384" t="s">
        <v>1092</v>
      </c>
      <c r="I475" s="361">
        <v>1500000</v>
      </c>
      <c r="J475" s="269">
        <f>-K2450/0.0833333333333333</f>
        <v>0</v>
      </c>
      <c r="K475" s="269"/>
      <c r="L475" s="270">
        <v>43642</v>
      </c>
      <c r="M475" s="270">
        <v>43678</v>
      </c>
      <c r="N475" s="271">
        <v>44773</v>
      </c>
      <c r="O475" s="283">
        <f>YEAR(N475)</f>
        <v>2022</v>
      </c>
      <c r="P475" s="283">
        <f>MONTH(N475)</f>
        <v>7</v>
      </c>
      <c r="Q475" s="277" t="str">
        <f>IF(P475&gt;9,CONCATENATE(O475,P475),CONCATENATE(O475,"0",P475))</f>
        <v>202207</v>
      </c>
      <c r="R475" s="299" t="s">
        <v>212</v>
      </c>
      <c r="S475" s="272">
        <v>0.26</v>
      </c>
      <c r="T475" s="272">
        <v>0.05</v>
      </c>
      <c r="U475" s="384"/>
      <c r="V475" s="303"/>
      <c r="W475" s="301"/>
      <c r="X475" s="303"/>
      <c r="Y47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320"/>
      <c r="AA475" s="301"/>
      <c r="AB475" s="301"/>
      <c r="AC475" s="301"/>
      <c r="AD475" s="301"/>
      <c r="AE475" s="301"/>
      <c r="AF475" s="301"/>
      <c r="AG475" s="301"/>
      <c r="AH475" s="301"/>
      <c r="AI475" s="301"/>
      <c r="AJ475" s="301"/>
      <c r="AK475" s="301"/>
      <c r="AL475" s="301"/>
      <c r="AM475" s="301"/>
      <c r="AN475" s="301"/>
      <c r="AO475" s="301"/>
      <c r="AP475" s="301"/>
      <c r="AQ475" s="301"/>
      <c r="AR475" s="293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1:100" s="7" customFormat="1" ht="38.25" customHeight="1" x14ac:dyDescent="0.2">
      <c r="A476" s="316" t="s">
        <v>50</v>
      </c>
      <c r="B476" s="307"/>
      <c r="C476" s="316"/>
      <c r="D476" s="304" t="s">
        <v>1380</v>
      </c>
      <c r="E476" s="307" t="s">
        <v>76</v>
      </c>
      <c r="F476" s="268" t="s">
        <v>1382</v>
      </c>
      <c r="G476" s="384" t="s">
        <v>1383</v>
      </c>
      <c r="H476" s="384" t="s">
        <v>112</v>
      </c>
      <c r="I476" s="361">
        <v>1500000</v>
      </c>
      <c r="J476" s="269">
        <f>-K2451/0.0833333333333333</f>
        <v>0</v>
      </c>
      <c r="K476" s="269"/>
      <c r="L476" s="270">
        <v>43642</v>
      </c>
      <c r="M476" s="270">
        <v>43678</v>
      </c>
      <c r="N476" s="271">
        <v>44773</v>
      </c>
      <c r="O476" s="283">
        <f>YEAR(N476)</f>
        <v>2022</v>
      </c>
      <c r="P476" s="283">
        <f>MONTH(N476)</f>
        <v>7</v>
      </c>
      <c r="Q476" s="277" t="str">
        <f>IF(P476&gt;9,CONCATENATE(O476,P476),CONCATENATE(O476,"0",P476))</f>
        <v>202207</v>
      </c>
      <c r="R476" s="299" t="s">
        <v>212</v>
      </c>
      <c r="S476" s="272">
        <v>0.26</v>
      </c>
      <c r="T476" s="272">
        <v>0.05</v>
      </c>
      <c r="U476" s="384"/>
      <c r="V476" s="303"/>
      <c r="W476" s="301"/>
      <c r="X476" s="303"/>
      <c r="Y47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320"/>
      <c r="AA476" s="301"/>
      <c r="AB476" s="301"/>
      <c r="AC476" s="301"/>
      <c r="AD476" s="301"/>
      <c r="AE476" s="301"/>
      <c r="AF476" s="301"/>
      <c r="AG476" s="301"/>
      <c r="AH476" s="301"/>
      <c r="AI476" s="301"/>
      <c r="AJ476" s="301"/>
      <c r="AK476" s="301"/>
      <c r="AL476" s="301"/>
      <c r="AM476" s="301"/>
      <c r="AN476" s="301"/>
      <c r="AO476" s="301"/>
      <c r="AP476" s="301"/>
      <c r="AQ476" s="301"/>
      <c r="AR476" s="293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s="7" customFormat="1" ht="38.25" customHeight="1" x14ac:dyDescent="0.2">
      <c r="A477" s="316" t="s">
        <v>50</v>
      </c>
      <c r="B477" s="307"/>
      <c r="C477" s="316"/>
      <c r="D477" s="304" t="s">
        <v>1381</v>
      </c>
      <c r="E477" s="307" t="s">
        <v>76</v>
      </c>
      <c r="F477" s="268" t="s">
        <v>1382</v>
      </c>
      <c r="G477" s="384" t="s">
        <v>1383</v>
      </c>
      <c r="H477" s="384" t="s">
        <v>1160</v>
      </c>
      <c r="I477" s="361">
        <v>1500000</v>
      </c>
      <c r="J477" s="269">
        <f>-K2452/0.0833333333333333</f>
        <v>0</v>
      </c>
      <c r="K477" s="269"/>
      <c r="L477" s="270">
        <v>43642</v>
      </c>
      <c r="M477" s="270">
        <v>43678</v>
      </c>
      <c r="N477" s="271">
        <v>44773</v>
      </c>
      <c r="O477" s="283">
        <f>YEAR(N477)</f>
        <v>2022</v>
      </c>
      <c r="P477" s="283">
        <f>MONTH(N477)</f>
        <v>7</v>
      </c>
      <c r="Q477" s="277" t="str">
        <f>IF(P477&gt;9,CONCATENATE(O477,P477),CONCATENATE(O477,"0",P477))</f>
        <v>202207</v>
      </c>
      <c r="R477" s="299" t="s">
        <v>212</v>
      </c>
      <c r="S477" s="272">
        <v>0.26</v>
      </c>
      <c r="T477" s="272">
        <v>0.05</v>
      </c>
      <c r="U477" s="384"/>
      <c r="V477" s="303"/>
      <c r="W477" s="301"/>
      <c r="X477" s="303"/>
      <c r="Y47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320"/>
      <c r="AA477" s="301"/>
      <c r="AB477" s="301"/>
      <c r="AC477" s="301"/>
      <c r="AD477" s="301"/>
      <c r="AE477" s="301"/>
      <c r="AF477" s="301"/>
      <c r="AG477" s="301"/>
      <c r="AH477" s="301"/>
      <c r="AI477" s="301"/>
      <c r="AJ477" s="301"/>
      <c r="AK477" s="301"/>
      <c r="AL477" s="301"/>
      <c r="AM477" s="301"/>
      <c r="AN477" s="301"/>
      <c r="AO477" s="301"/>
      <c r="AP477" s="301"/>
      <c r="AQ477" s="301"/>
      <c r="AR477" s="293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s="7" customFormat="1" ht="38.25" customHeight="1" x14ac:dyDescent="0.2">
      <c r="A478" s="316" t="s">
        <v>50</v>
      </c>
      <c r="B478" s="307"/>
      <c r="C478" s="316"/>
      <c r="D478" s="304" t="s">
        <v>1378</v>
      </c>
      <c r="E478" s="307" t="s">
        <v>76</v>
      </c>
      <c r="F478" s="268" t="s">
        <v>1382</v>
      </c>
      <c r="G478" s="384" t="s">
        <v>1383</v>
      </c>
      <c r="H478" s="384" t="s">
        <v>1384</v>
      </c>
      <c r="I478" s="361">
        <v>1500000</v>
      </c>
      <c r="J478" s="269">
        <f>-K2453/0.0833333333333333</f>
        <v>0</v>
      </c>
      <c r="K478" s="269"/>
      <c r="L478" s="270">
        <v>43642</v>
      </c>
      <c r="M478" s="270">
        <v>43678</v>
      </c>
      <c r="N478" s="271">
        <v>44773</v>
      </c>
      <c r="O478" s="283">
        <f>YEAR(N478)</f>
        <v>2022</v>
      </c>
      <c r="P478" s="283">
        <f>MONTH(N478)</f>
        <v>7</v>
      </c>
      <c r="Q478" s="277" t="str">
        <f>IF(P478&gt;9,CONCATENATE(O478,P478),CONCATENATE(O478,"0",P478))</f>
        <v>202207</v>
      </c>
      <c r="R478" s="299" t="s">
        <v>212</v>
      </c>
      <c r="S478" s="272">
        <v>0.26</v>
      </c>
      <c r="T478" s="272">
        <v>0.05</v>
      </c>
      <c r="U478" s="384"/>
      <c r="V478" s="303"/>
      <c r="W478" s="301"/>
      <c r="X478" s="303"/>
      <c r="Y47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320"/>
      <c r="AA478" s="301"/>
      <c r="AB478" s="301"/>
      <c r="AC478" s="301"/>
      <c r="AD478" s="301"/>
      <c r="AE478" s="301"/>
      <c r="AF478" s="301"/>
      <c r="AG478" s="301"/>
      <c r="AH478" s="301"/>
      <c r="AI478" s="301"/>
      <c r="AJ478" s="301"/>
      <c r="AK478" s="301"/>
      <c r="AL478" s="301"/>
      <c r="AM478" s="301"/>
      <c r="AN478" s="301"/>
      <c r="AO478" s="301"/>
      <c r="AP478" s="301"/>
      <c r="AQ478" s="301"/>
      <c r="AR478" s="293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100" s="7" customFormat="1" ht="38.25" customHeight="1" x14ac:dyDescent="0.2">
      <c r="A479" s="307" t="s">
        <v>50</v>
      </c>
      <c r="B479" s="316"/>
      <c r="C479" s="308"/>
      <c r="D479" s="315" t="s">
        <v>1672</v>
      </c>
      <c r="E479" s="316" t="s">
        <v>1673</v>
      </c>
      <c r="F479" s="300" t="s">
        <v>19</v>
      </c>
      <c r="G479" s="383" t="s">
        <v>1674</v>
      </c>
      <c r="H479" s="383" t="s">
        <v>1675</v>
      </c>
      <c r="I479" s="359">
        <v>2499999</v>
      </c>
      <c r="J479" s="309">
        <f>-K2570/0.0833333333333333</f>
        <v>0</v>
      </c>
      <c r="K479" s="309"/>
      <c r="L479" s="310">
        <v>43894</v>
      </c>
      <c r="M479" s="310">
        <v>43894</v>
      </c>
      <c r="N479" s="311">
        <v>44774</v>
      </c>
      <c r="O479" s="312">
        <f>YEAR(N479)</f>
        <v>2022</v>
      </c>
      <c r="P479" s="312">
        <f>MONTH(N479)</f>
        <v>8</v>
      </c>
      <c r="Q479" s="313" t="str">
        <f>IF(P479&gt;9,CONCATENATE(O479,P479),CONCATENATE(O479,"0",P479))</f>
        <v>202208</v>
      </c>
      <c r="R479" s="299">
        <v>0</v>
      </c>
      <c r="S479" s="314">
        <v>0</v>
      </c>
      <c r="T479" s="314">
        <v>0</v>
      </c>
      <c r="U479" s="383"/>
      <c r="V479" s="294"/>
      <c r="W479" s="293"/>
      <c r="X479" s="294"/>
      <c r="Y47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339"/>
      <c r="AA479" s="294"/>
      <c r="AB479" s="294"/>
      <c r="AC479" s="294"/>
      <c r="AD479" s="294"/>
      <c r="AE479" s="294"/>
      <c r="AF479" s="294"/>
      <c r="AG479" s="294"/>
      <c r="AH479" s="294"/>
      <c r="AI479" s="294"/>
      <c r="AJ479" s="294"/>
      <c r="AK479" s="294"/>
      <c r="AL479" s="294"/>
      <c r="AM479" s="294"/>
      <c r="AN479" s="294"/>
      <c r="AO479" s="294"/>
      <c r="AP479" s="294"/>
      <c r="AQ479" s="294"/>
      <c r="AR479" s="293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</row>
    <row r="480" spans="1:100" s="7" customFormat="1" ht="38.25" customHeight="1" x14ac:dyDescent="0.2">
      <c r="A480" s="316" t="s">
        <v>50</v>
      </c>
      <c r="B480" s="317"/>
      <c r="C480" s="308"/>
      <c r="D480" s="317" t="s">
        <v>957</v>
      </c>
      <c r="E480" s="317" t="s">
        <v>76</v>
      </c>
      <c r="F480" s="305" t="s">
        <v>19</v>
      </c>
      <c r="G480" s="387" t="s">
        <v>958</v>
      </c>
      <c r="H480" s="387" t="s">
        <v>959</v>
      </c>
      <c r="I480" s="363">
        <v>4000000</v>
      </c>
      <c r="J480" s="323">
        <f>-K2180/0.0833333333333333</f>
        <v>0</v>
      </c>
      <c r="K480" s="323"/>
      <c r="L480" s="306">
        <v>44048</v>
      </c>
      <c r="M480" s="306">
        <v>44075</v>
      </c>
      <c r="N480" s="306">
        <v>44804</v>
      </c>
      <c r="O480" s="324">
        <f>YEAR(N480)</f>
        <v>2022</v>
      </c>
      <c r="P480" s="312">
        <f>MONTH(N480)</f>
        <v>8</v>
      </c>
      <c r="Q480" s="325" t="str">
        <f>IF(P480&gt;9,CONCATENATE(O480,P480),CONCATENATE(O480,"0",P480))</f>
        <v>202208</v>
      </c>
      <c r="R480" s="299">
        <v>0</v>
      </c>
      <c r="S480" s="326">
        <v>0</v>
      </c>
      <c r="T480" s="326">
        <v>0</v>
      </c>
      <c r="U480" s="387"/>
      <c r="V480" s="293"/>
      <c r="W480" s="293"/>
      <c r="X480" s="293"/>
      <c r="Y48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339"/>
      <c r="AA480" s="294"/>
      <c r="AB480" s="294"/>
      <c r="AC480" s="294"/>
      <c r="AD480" s="294"/>
      <c r="AE480" s="294"/>
      <c r="AF480" s="294"/>
      <c r="AG480" s="294"/>
      <c r="AH480" s="294"/>
      <c r="AI480" s="294"/>
      <c r="AJ480" s="294"/>
      <c r="AK480" s="294"/>
      <c r="AL480" s="294"/>
      <c r="AM480" s="294"/>
      <c r="AN480" s="294"/>
      <c r="AO480" s="294"/>
      <c r="AP480" s="294"/>
      <c r="AQ480" s="294"/>
      <c r="AR480" s="293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</row>
    <row r="481" spans="1:100" s="7" customFormat="1" ht="38.25" customHeight="1" x14ac:dyDescent="0.2">
      <c r="A481" s="316" t="s">
        <v>50</v>
      </c>
      <c r="B481" s="307"/>
      <c r="C481" s="316"/>
      <c r="D481" s="315" t="s">
        <v>1344</v>
      </c>
      <c r="E481" s="307" t="s">
        <v>74</v>
      </c>
      <c r="F481" s="300" t="s">
        <v>23</v>
      </c>
      <c r="G481" s="384" t="s">
        <v>1345</v>
      </c>
      <c r="H481" s="384" t="s">
        <v>1346</v>
      </c>
      <c r="I481" s="361">
        <v>538855</v>
      </c>
      <c r="J481" s="269">
        <f>-K2445/0.0833333333333333</f>
        <v>0</v>
      </c>
      <c r="K481" s="269"/>
      <c r="L481" s="270">
        <v>43726</v>
      </c>
      <c r="M481" s="270">
        <v>43726</v>
      </c>
      <c r="N481" s="311">
        <v>44821</v>
      </c>
      <c r="O481" s="283">
        <f>YEAR(N481)</f>
        <v>2022</v>
      </c>
      <c r="P481" s="283">
        <f>MONTH(N481)</f>
        <v>9</v>
      </c>
      <c r="Q481" s="277" t="str">
        <f>IF(P481&gt;9,CONCATENATE(O481,P481),CONCATENATE(O481,"0",P481))</f>
        <v>202209</v>
      </c>
      <c r="R481" s="299">
        <v>0</v>
      </c>
      <c r="S481" s="272">
        <v>0</v>
      </c>
      <c r="T481" s="272">
        <v>0</v>
      </c>
      <c r="U481" s="384"/>
      <c r="V481" s="303"/>
      <c r="W481" s="301"/>
      <c r="X481" s="303"/>
      <c r="Y48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320"/>
      <c r="AA481" s="301"/>
      <c r="AB481" s="301"/>
      <c r="AC481" s="301"/>
      <c r="AD481" s="301"/>
      <c r="AE481" s="301"/>
      <c r="AF481" s="301"/>
      <c r="AG481" s="301"/>
      <c r="AH481" s="301"/>
      <c r="AI481" s="301"/>
      <c r="AJ481" s="301"/>
      <c r="AK481" s="301"/>
      <c r="AL481" s="301"/>
      <c r="AM481" s="301"/>
      <c r="AN481" s="301"/>
      <c r="AO481" s="301"/>
      <c r="AP481" s="301"/>
      <c r="AQ481" s="301"/>
      <c r="AR481" s="293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</row>
    <row r="482" spans="1:100" s="7" customFormat="1" ht="38.25" customHeight="1" x14ac:dyDescent="0.2">
      <c r="A482" s="317" t="s">
        <v>50</v>
      </c>
      <c r="B482" s="317"/>
      <c r="C482" s="308"/>
      <c r="D482" s="315" t="s">
        <v>654</v>
      </c>
      <c r="E482" s="316" t="s">
        <v>876</v>
      </c>
      <c r="F482" s="305" t="s">
        <v>284</v>
      </c>
      <c r="G482" s="387" t="s">
        <v>655</v>
      </c>
      <c r="H482" s="387" t="s">
        <v>656</v>
      </c>
      <c r="I482" s="363">
        <v>26603437.890000001</v>
      </c>
      <c r="J482" s="323">
        <f>-K1877/0.0833333333333333</f>
        <v>0</v>
      </c>
      <c r="K482" s="323"/>
      <c r="L482" s="306">
        <v>44055</v>
      </c>
      <c r="M482" s="306">
        <v>43292</v>
      </c>
      <c r="N482" s="306">
        <v>45596</v>
      </c>
      <c r="O482" s="324">
        <f>YEAR(N482)</f>
        <v>2024</v>
      </c>
      <c r="P482" s="312">
        <f>MONTH(N482)</f>
        <v>10</v>
      </c>
      <c r="Q482" s="325" t="str">
        <f>IF(P482&gt;9,CONCATENATE(O482,P482),CONCATENATE(O482,"0",P482))</f>
        <v>202410</v>
      </c>
      <c r="R482" s="299">
        <v>0</v>
      </c>
      <c r="S482" s="326">
        <v>0.04</v>
      </c>
      <c r="T482" s="326">
        <v>0.02</v>
      </c>
      <c r="U482" s="387"/>
      <c r="V482" s="293"/>
      <c r="W482" s="293"/>
      <c r="X482" s="293"/>
      <c r="Y48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39"/>
      <c r="AA482" s="294"/>
      <c r="AB482" s="294"/>
      <c r="AC482" s="294"/>
      <c r="AD482" s="294"/>
      <c r="AE482" s="294"/>
      <c r="AF482" s="294"/>
      <c r="AG482" s="294"/>
      <c r="AH482" s="294"/>
      <c r="AI482" s="294"/>
      <c r="AJ482" s="294"/>
      <c r="AK482" s="294"/>
      <c r="AL482" s="294"/>
      <c r="AM482" s="294"/>
      <c r="AN482" s="294"/>
      <c r="AO482" s="294"/>
      <c r="AP482" s="294"/>
      <c r="AQ482" s="294"/>
      <c r="AR482" s="294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1:100" s="7" customFormat="1" ht="38.25" customHeight="1" x14ac:dyDescent="0.2">
      <c r="A483" s="317" t="s">
        <v>50</v>
      </c>
      <c r="B483" s="317"/>
      <c r="C483" s="308"/>
      <c r="D483" s="315" t="s">
        <v>665</v>
      </c>
      <c r="E483" s="317" t="s">
        <v>74</v>
      </c>
      <c r="F483" s="305" t="s">
        <v>23</v>
      </c>
      <c r="G483" s="387" t="s">
        <v>666</v>
      </c>
      <c r="H483" s="387" t="s">
        <v>537</v>
      </c>
      <c r="I483" s="363">
        <v>292192.48</v>
      </c>
      <c r="J483" s="323">
        <f>-K1876/0.0833333333333333</f>
        <v>0</v>
      </c>
      <c r="K483" s="323"/>
      <c r="L483" s="306">
        <v>40443</v>
      </c>
      <c r="M483" s="306">
        <v>40744</v>
      </c>
      <c r="N483" s="306">
        <v>46492</v>
      </c>
      <c r="O483" s="324">
        <f>YEAR(N483)</f>
        <v>2027</v>
      </c>
      <c r="P483" s="312">
        <f>MONTH(N483)</f>
        <v>4</v>
      </c>
      <c r="Q483" s="325" t="str">
        <f>IF(P483&gt;9,CONCATENATE(O483,P483),CONCATENATE(O483,"0",P483))</f>
        <v>202704</v>
      </c>
      <c r="R483" s="299">
        <v>0</v>
      </c>
      <c r="S483" s="326">
        <v>0</v>
      </c>
      <c r="T483" s="326">
        <v>0</v>
      </c>
      <c r="U483" s="387"/>
      <c r="V483" s="293"/>
      <c r="W483" s="293"/>
      <c r="X483" s="293"/>
      <c r="Y4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39"/>
      <c r="AA483" s="294"/>
      <c r="AB483" s="294"/>
      <c r="AC483" s="294"/>
      <c r="AD483" s="294"/>
      <c r="AE483" s="294"/>
      <c r="AF483" s="294"/>
      <c r="AG483" s="294"/>
      <c r="AH483" s="294"/>
      <c r="AI483" s="294"/>
      <c r="AJ483" s="294"/>
      <c r="AK483" s="294"/>
      <c r="AL483" s="294"/>
      <c r="AM483" s="294"/>
      <c r="AN483" s="294"/>
      <c r="AO483" s="294"/>
      <c r="AP483" s="294"/>
      <c r="AQ483" s="294"/>
      <c r="AR483" s="294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</row>
    <row r="484" spans="1:100" s="7" customFormat="1" ht="38.25" customHeight="1" x14ac:dyDescent="0.2">
      <c r="A484" s="316" t="s">
        <v>50</v>
      </c>
      <c r="B484" s="316" t="s">
        <v>224</v>
      </c>
      <c r="C484" s="308" t="s">
        <v>225</v>
      </c>
      <c r="D484" s="315" t="s">
        <v>509</v>
      </c>
      <c r="E484" s="316" t="s">
        <v>76</v>
      </c>
      <c r="F484" s="300" t="s">
        <v>506</v>
      </c>
      <c r="G484" s="383" t="s">
        <v>507</v>
      </c>
      <c r="H484" s="383" t="s">
        <v>508</v>
      </c>
      <c r="I484" s="359">
        <v>2500000</v>
      </c>
      <c r="J484" s="270">
        <v>42508</v>
      </c>
      <c r="K484" s="270">
        <v>42508</v>
      </c>
      <c r="L484" s="271">
        <v>44160</v>
      </c>
      <c r="M484" s="271">
        <v>44130</v>
      </c>
      <c r="N484" s="311" t="s">
        <v>1841</v>
      </c>
      <c r="O484" s="312" t="e">
        <f>YEAR(N484)</f>
        <v>#VALUE!</v>
      </c>
      <c r="P484" s="312" t="e">
        <f>MONTH(N484)</f>
        <v>#VALUE!</v>
      </c>
      <c r="Q484" s="313" t="e">
        <f>IF(P484&gt;9,CONCATENATE(O484,P484),CONCATENATE(O484,"0",P484))</f>
        <v>#VALUE!</v>
      </c>
      <c r="R484" s="299" t="s">
        <v>109</v>
      </c>
      <c r="S484" s="314">
        <v>0.27</v>
      </c>
      <c r="T484" s="314">
        <v>0.02</v>
      </c>
      <c r="U484" s="387"/>
      <c r="V484" s="293"/>
      <c r="W484" s="293"/>
      <c r="X484" s="293"/>
      <c r="Y48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39"/>
      <c r="AA484" s="294"/>
      <c r="AB484" s="294"/>
      <c r="AC484" s="294"/>
      <c r="AD484" s="294"/>
      <c r="AE484" s="294"/>
      <c r="AF484" s="294"/>
      <c r="AG484" s="294"/>
      <c r="AH484" s="294"/>
      <c r="AI484" s="294"/>
      <c r="AJ484" s="294"/>
      <c r="AK484" s="294"/>
      <c r="AL484" s="294"/>
      <c r="AM484" s="294"/>
      <c r="AN484" s="294"/>
      <c r="AO484" s="294"/>
      <c r="AP484" s="294"/>
      <c r="AQ484" s="294"/>
      <c r="AR484" s="294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</row>
    <row r="485" spans="1:100" s="7" customFormat="1" ht="38.25" customHeight="1" x14ac:dyDescent="0.2">
      <c r="A485" s="316" t="s">
        <v>50</v>
      </c>
      <c r="B485" s="302" t="s">
        <v>220</v>
      </c>
      <c r="C485" s="328" t="s">
        <v>225</v>
      </c>
      <c r="D485" s="317" t="s">
        <v>458</v>
      </c>
      <c r="E485" s="302" t="s">
        <v>74</v>
      </c>
      <c r="F485" s="262" t="s">
        <v>329</v>
      </c>
      <c r="G485" s="385" t="s">
        <v>330</v>
      </c>
      <c r="H485" s="385" t="s">
        <v>331</v>
      </c>
      <c r="I485" s="362">
        <v>3450000</v>
      </c>
      <c r="J485" s="264">
        <f>-K2038/0.0833333333333333</f>
        <v>0</v>
      </c>
      <c r="K485" s="264"/>
      <c r="L485" s="265">
        <v>44328</v>
      </c>
      <c r="M485" s="265">
        <v>44317</v>
      </c>
      <c r="N485" s="306" t="s">
        <v>1627</v>
      </c>
      <c r="O485" s="284" t="e">
        <f>YEAR(N484)</f>
        <v>#VALUE!</v>
      </c>
      <c r="P485" s="283" t="e">
        <f>MONTH(N484)</f>
        <v>#VALUE!</v>
      </c>
      <c r="Q485" s="280" t="e">
        <f>IF(P485&gt;9,CONCATENATE(O485,P485),CONCATENATE(O485,"0",P485))</f>
        <v>#VALUE!</v>
      </c>
      <c r="R485" s="299">
        <v>0</v>
      </c>
      <c r="S485" s="267">
        <v>0</v>
      </c>
      <c r="T485" s="267">
        <v>0</v>
      </c>
      <c r="U485" s="386"/>
      <c r="V485" s="303"/>
      <c r="W485" s="301"/>
      <c r="X485" s="303"/>
      <c r="Y48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01"/>
      <c r="AA485" s="301"/>
      <c r="AB485" s="301"/>
      <c r="AC485" s="301"/>
      <c r="AD485" s="301"/>
      <c r="AE485" s="301"/>
      <c r="AF485" s="301"/>
      <c r="AG485" s="301"/>
      <c r="AH485" s="301"/>
      <c r="AI485" s="301"/>
      <c r="AJ485" s="301"/>
      <c r="AK485" s="301"/>
      <c r="AL485" s="301"/>
      <c r="AM485" s="301"/>
      <c r="AN485" s="301"/>
      <c r="AO485" s="301"/>
      <c r="AP485" s="301"/>
      <c r="AQ485" s="301"/>
      <c r="AR485" s="294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</row>
    <row r="486" spans="1:100" s="7" customFormat="1" ht="38.25" customHeight="1" x14ac:dyDescent="0.2">
      <c r="A486" s="316" t="s">
        <v>50</v>
      </c>
      <c r="B486" s="302" t="s">
        <v>220</v>
      </c>
      <c r="C486" s="328" t="s">
        <v>225</v>
      </c>
      <c r="D486" s="302" t="s">
        <v>457</v>
      </c>
      <c r="E486" s="302" t="s">
        <v>74</v>
      </c>
      <c r="F486" s="262" t="s">
        <v>329</v>
      </c>
      <c r="G486" s="385" t="s">
        <v>330</v>
      </c>
      <c r="H486" s="385" t="s">
        <v>113</v>
      </c>
      <c r="I486" s="362">
        <v>150000</v>
      </c>
      <c r="J486" s="264">
        <f>-K2039/0.0833333333333333</f>
        <v>0</v>
      </c>
      <c r="K486" s="264"/>
      <c r="L486" s="265">
        <v>44328</v>
      </c>
      <c r="M486" s="265">
        <v>44317</v>
      </c>
      <c r="N486" s="306" t="s">
        <v>1627</v>
      </c>
      <c r="O486" s="284" t="e">
        <f>YEAR(#REF!)</f>
        <v>#REF!</v>
      </c>
      <c r="P486" s="283" t="e">
        <f>MONTH(#REF!)</f>
        <v>#REF!</v>
      </c>
      <c r="Q486" s="280" t="e">
        <f>IF(P486&gt;9,CONCATENATE(O486,P486),CONCATENATE(O486,"0",P486))</f>
        <v>#REF!</v>
      </c>
      <c r="R486" s="299">
        <v>0</v>
      </c>
      <c r="S486" s="267">
        <v>0</v>
      </c>
      <c r="T486" s="267">
        <v>0</v>
      </c>
      <c r="U486" s="386"/>
      <c r="V486" s="303"/>
      <c r="W486" s="301"/>
      <c r="X486" s="320"/>
      <c r="Y48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01"/>
      <c r="AA486" s="301"/>
      <c r="AB486" s="301"/>
      <c r="AC486" s="301"/>
      <c r="AD486" s="301"/>
      <c r="AE486" s="301"/>
      <c r="AF486" s="301"/>
      <c r="AG486" s="301"/>
      <c r="AH486" s="301"/>
      <c r="AI486" s="301"/>
      <c r="AJ486" s="301"/>
      <c r="AK486" s="301"/>
      <c r="AL486" s="301"/>
      <c r="AM486" s="301"/>
      <c r="AN486" s="301"/>
      <c r="AO486" s="301"/>
      <c r="AP486" s="301"/>
      <c r="AQ486" s="301"/>
      <c r="AR486" s="294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1:100" s="7" customFormat="1" ht="38.25" customHeight="1" x14ac:dyDescent="0.2">
      <c r="A487" s="316" t="s">
        <v>966</v>
      </c>
      <c r="B487" s="316"/>
      <c r="C487" s="308"/>
      <c r="D487" s="315" t="s">
        <v>1972</v>
      </c>
      <c r="E487" s="316" t="s">
        <v>1748</v>
      </c>
      <c r="F487" s="305" t="s">
        <v>23</v>
      </c>
      <c r="G487" s="383" t="s">
        <v>1973</v>
      </c>
      <c r="H487" s="383" t="s">
        <v>1974</v>
      </c>
      <c r="I487" s="359">
        <v>207768</v>
      </c>
      <c r="J487" s="309">
        <f>-K2631/0.0833333333333333</f>
        <v>0</v>
      </c>
      <c r="K487" s="309"/>
      <c r="L487" s="310">
        <v>44090</v>
      </c>
      <c r="M487" s="310" t="s">
        <v>1975</v>
      </c>
      <c r="N487" s="311">
        <v>44398</v>
      </c>
      <c r="O487" s="312">
        <f>YEAR(N487)</f>
        <v>2021</v>
      </c>
      <c r="P487" s="312">
        <f>MONTH(N487)</f>
        <v>7</v>
      </c>
      <c r="Q487" s="313" t="str">
        <f>IF(P487&gt;9,CONCATENATE(O487,P487),CONCATENATE(O487,"0",P487))</f>
        <v>202107</v>
      </c>
      <c r="R487" s="299">
        <v>0</v>
      </c>
      <c r="S487" s="314">
        <v>0</v>
      </c>
      <c r="T487" s="314">
        <v>0</v>
      </c>
      <c r="U487" s="383"/>
      <c r="V487" s="294"/>
      <c r="W487" s="293"/>
      <c r="X487" s="294"/>
      <c r="Y48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339"/>
      <c r="AA487" s="294"/>
      <c r="AB487" s="294"/>
      <c r="AC487" s="294"/>
      <c r="AD487" s="294"/>
      <c r="AE487" s="294"/>
      <c r="AF487" s="294"/>
      <c r="AG487" s="294"/>
      <c r="AH487" s="294"/>
      <c r="AI487" s="294"/>
      <c r="AJ487" s="294"/>
      <c r="AK487" s="294"/>
      <c r="AL487" s="294"/>
      <c r="AM487" s="294"/>
      <c r="AN487" s="294"/>
      <c r="AO487" s="294"/>
      <c r="AP487" s="294"/>
      <c r="AQ487" s="294"/>
      <c r="AR487" s="293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1:100" s="7" customFormat="1" ht="38.25" customHeight="1" x14ac:dyDescent="0.2">
      <c r="A488" s="316" t="s">
        <v>966</v>
      </c>
      <c r="B488" s="316"/>
      <c r="C488" s="308"/>
      <c r="D488" s="315" t="s">
        <v>1406</v>
      </c>
      <c r="E488" s="316" t="s">
        <v>83</v>
      </c>
      <c r="F488" s="300" t="s">
        <v>19</v>
      </c>
      <c r="G488" s="383" t="s">
        <v>1407</v>
      </c>
      <c r="H488" s="383" t="s">
        <v>1408</v>
      </c>
      <c r="I488" s="359">
        <v>898350</v>
      </c>
      <c r="J488" s="309">
        <f>-K2495/0.0833333333333333</f>
        <v>0</v>
      </c>
      <c r="K488" s="309"/>
      <c r="L488" s="310">
        <v>44034</v>
      </c>
      <c r="M488" s="310">
        <v>44035</v>
      </c>
      <c r="N488" s="310">
        <v>44399</v>
      </c>
      <c r="O488" s="321">
        <f>YEAR(N488)</f>
        <v>2021</v>
      </c>
      <c r="P488" s="312">
        <f>MONTH(N488)</f>
        <v>7</v>
      </c>
      <c r="Q488" s="322" t="str">
        <f>IF(P488&gt;9,CONCATENATE(O488,P488),CONCATENATE(O488,"0",P488))</f>
        <v>202107</v>
      </c>
      <c r="R488" s="299" t="s">
        <v>109</v>
      </c>
      <c r="S488" s="314">
        <v>0</v>
      </c>
      <c r="T488" s="314">
        <v>0</v>
      </c>
      <c r="U488" s="383"/>
      <c r="V488" s="294"/>
      <c r="W488" s="293"/>
      <c r="X488" s="294"/>
      <c r="Y48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293"/>
      <c r="AA488" s="293"/>
      <c r="AB488" s="293"/>
      <c r="AC488" s="293"/>
      <c r="AD488" s="293"/>
      <c r="AE488" s="293"/>
      <c r="AF488" s="293"/>
      <c r="AG488" s="293"/>
      <c r="AH488" s="293"/>
      <c r="AI488" s="293"/>
      <c r="AJ488" s="293"/>
      <c r="AK488" s="293"/>
      <c r="AL488" s="293"/>
      <c r="AM488" s="293"/>
      <c r="AN488" s="293"/>
      <c r="AO488" s="293"/>
      <c r="AP488" s="293"/>
      <c r="AQ488" s="293"/>
      <c r="AR488" s="294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1:100" s="7" customFormat="1" ht="38.25" customHeight="1" x14ac:dyDescent="0.2">
      <c r="A489" s="316" t="s">
        <v>966</v>
      </c>
      <c r="B489" s="316" t="s">
        <v>237</v>
      </c>
      <c r="C489" s="316" t="s">
        <v>225</v>
      </c>
      <c r="D489" s="304" t="s">
        <v>310</v>
      </c>
      <c r="E489" s="287" t="s">
        <v>73</v>
      </c>
      <c r="F489" s="305" t="s">
        <v>269</v>
      </c>
      <c r="G489" s="390" t="s">
        <v>55</v>
      </c>
      <c r="H489" s="390" t="s">
        <v>35</v>
      </c>
      <c r="I489" s="364">
        <v>396883.39</v>
      </c>
      <c r="J489" s="255">
        <f>-K2188/0.0833333333333333</f>
        <v>0</v>
      </c>
      <c r="K489" s="255"/>
      <c r="L489" s="253">
        <v>44034</v>
      </c>
      <c r="M489" s="253">
        <v>44044</v>
      </c>
      <c r="N489" s="253">
        <v>44408</v>
      </c>
      <c r="O489" s="278">
        <f>YEAR(N489)</f>
        <v>2021</v>
      </c>
      <c r="P489" s="275">
        <f>MONTH(N489)</f>
        <v>7</v>
      </c>
      <c r="Q489" s="279" t="str">
        <f>IF(P489&gt;9,CONCATENATE(O489,P489),CONCATENATE(O489,"0",P489))</f>
        <v>202107</v>
      </c>
      <c r="R489" s="266">
        <v>0</v>
      </c>
      <c r="S489" s="244">
        <v>0</v>
      </c>
      <c r="T489" s="244">
        <v>0</v>
      </c>
      <c r="U489" s="399"/>
      <c r="V489" s="291"/>
      <c r="W489" s="291"/>
      <c r="X489" s="291"/>
      <c r="Y489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9" s="339"/>
      <c r="AA489" s="294"/>
      <c r="AB489" s="294"/>
      <c r="AC489" s="294"/>
      <c r="AD489" s="294"/>
      <c r="AE489" s="294"/>
      <c r="AF489" s="294"/>
      <c r="AG489" s="294"/>
      <c r="AH489" s="294"/>
      <c r="AI489" s="294"/>
      <c r="AJ489" s="294"/>
      <c r="AK489" s="294"/>
      <c r="AL489" s="294"/>
      <c r="AM489" s="294"/>
      <c r="AN489" s="294"/>
      <c r="AO489" s="294"/>
      <c r="AP489" s="294"/>
      <c r="AQ489" s="294"/>
      <c r="AR489" s="294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100" s="7" customFormat="1" ht="38.25" customHeight="1" x14ac:dyDescent="0.2">
      <c r="A490" s="316" t="s">
        <v>966</v>
      </c>
      <c r="B490" s="307" t="s">
        <v>237</v>
      </c>
      <c r="C490" s="328" t="s">
        <v>225</v>
      </c>
      <c r="D490" s="304" t="s">
        <v>505</v>
      </c>
      <c r="E490" s="307" t="s">
        <v>73</v>
      </c>
      <c r="F490" s="262" t="s">
        <v>367</v>
      </c>
      <c r="G490" s="384" t="s">
        <v>338</v>
      </c>
      <c r="H490" s="384" t="s">
        <v>339</v>
      </c>
      <c r="I490" s="361">
        <v>12000000</v>
      </c>
      <c r="J490" s="269">
        <f>-K2323/0.0833333333333333</f>
        <v>0</v>
      </c>
      <c r="K490" s="269"/>
      <c r="L490" s="270">
        <v>44321</v>
      </c>
      <c r="M490" s="270">
        <v>44228</v>
      </c>
      <c r="N490" s="271">
        <v>44412</v>
      </c>
      <c r="O490" s="283">
        <f>YEAR(N490)</f>
        <v>2021</v>
      </c>
      <c r="P490" s="283">
        <f>MONTH(N490)</f>
        <v>8</v>
      </c>
      <c r="Q490" s="277" t="str">
        <f>IF(P490&gt;9,CONCATENATE(O490,P490),CONCATENATE(O490,"0",P490))</f>
        <v>202108</v>
      </c>
      <c r="R490" s="299" t="s">
        <v>212</v>
      </c>
      <c r="S490" s="272">
        <v>0.1</v>
      </c>
      <c r="T490" s="272">
        <v>0.05</v>
      </c>
      <c r="U490" s="384"/>
      <c r="V490" s="303"/>
      <c r="W490" s="301"/>
      <c r="X490" s="303"/>
      <c r="Y49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0" s="320"/>
      <c r="AA490" s="303"/>
      <c r="AB490" s="303"/>
      <c r="AC490" s="303"/>
      <c r="AD490" s="303"/>
      <c r="AE490" s="303"/>
      <c r="AF490" s="303"/>
      <c r="AG490" s="303"/>
      <c r="AH490" s="303"/>
      <c r="AI490" s="303"/>
      <c r="AJ490" s="303"/>
      <c r="AK490" s="303"/>
      <c r="AL490" s="303"/>
      <c r="AM490" s="303"/>
      <c r="AN490" s="303"/>
      <c r="AO490" s="303"/>
      <c r="AP490" s="303"/>
      <c r="AQ490" s="303"/>
      <c r="AR490" s="293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</row>
    <row r="491" spans="1:100" s="7" customFormat="1" ht="38.25" customHeight="1" x14ac:dyDescent="0.2">
      <c r="A491" s="316" t="s">
        <v>966</v>
      </c>
      <c r="B491" s="316"/>
      <c r="C491" s="308"/>
      <c r="D491" s="315" t="s">
        <v>1292</v>
      </c>
      <c r="E491" s="316" t="s">
        <v>73</v>
      </c>
      <c r="F491" s="300" t="s">
        <v>1293</v>
      </c>
      <c r="G491" s="383" t="s">
        <v>1294</v>
      </c>
      <c r="H491" s="383" t="s">
        <v>1295</v>
      </c>
      <c r="I491" s="359">
        <v>9381300</v>
      </c>
      <c r="J491" s="309">
        <f>-K2541/0.0833333333333333</f>
        <v>0</v>
      </c>
      <c r="K491" s="309"/>
      <c r="L491" s="310">
        <v>44188</v>
      </c>
      <c r="M491" s="310">
        <v>43988</v>
      </c>
      <c r="N491" s="310">
        <v>44425</v>
      </c>
      <c r="O491" s="321">
        <f>YEAR(N491)</f>
        <v>2021</v>
      </c>
      <c r="P491" s="312">
        <f>MONTH(N491)</f>
        <v>8</v>
      </c>
      <c r="Q491" s="322" t="str">
        <f>IF(P491&gt;9,CONCATENATE(O491,P491),CONCATENATE(O491,"0",P491))</f>
        <v>202108</v>
      </c>
      <c r="R491" s="299" t="s">
        <v>109</v>
      </c>
      <c r="S491" s="314">
        <v>0.27</v>
      </c>
      <c r="T491" s="314">
        <v>0.09</v>
      </c>
      <c r="U491" s="383"/>
      <c r="V491" s="294"/>
      <c r="W491" s="293"/>
      <c r="X491" s="294"/>
      <c r="Y49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1" s="339"/>
      <c r="AA491" s="294"/>
      <c r="AB491" s="294"/>
      <c r="AC491" s="294"/>
      <c r="AD491" s="294"/>
      <c r="AE491" s="294"/>
      <c r="AF491" s="294"/>
      <c r="AG491" s="294"/>
      <c r="AH491" s="294"/>
      <c r="AI491" s="294"/>
      <c r="AJ491" s="294"/>
      <c r="AK491" s="294"/>
      <c r="AL491" s="294"/>
      <c r="AM491" s="294"/>
      <c r="AN491" s="294"/>
      <c r="AO491" s="294"/>
      <c r="AP491" s="294"/>
      <c r="AQ491" s="294"/>
      <c r="AR491" s="293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</row>
    <row r="492" spans="1:100" s="7" customFormat="1" ht="38.25" customHeight="1" x14ac:dyDescent="0.2">
      <c r="A492" s="316" t="s">
        <v>966</v>
      </c>
      <c r="B492" s="307" t="s">
        <v>224</v>
      </c>
      <c r="C492" s="328" t="s">
        <v>225</v>
      </c>
      <c r="D492" s="315" t="s">
        <v>322</v>
      </c>
      <c r="E492" s="307" t="s">
        <v>82</v>
      </c>
      <c r="F492" s="268" t="s">
        <v>19</v>
      </c>
      <c r="G492" s="384" t="s">
        <v>320</v>
      </c>
      <c r="H492" s="386" t="s">
        <v>321</v>
      </c>
      <c r="I492" s="361">
        <v>1440000</v>
      </c>
      <c r="J492" s="269">
        <f>-K2300/0.0833333333333333</f>
        <v>0</v>
      </c>
      <c r="K492" s="269"/>
      <c r="L492" s="270">
        <v>44048</v>
      </c>
      <c r="M492" s="270">
        <v>44069</v>
      </c>
      <c r="N492" s="271">
        <v>44433</v>
      </c>
      <c r="O492" s="283">
        <f>YEAR(N492)</f>
        <v>2021</v>
      </c>
      <c r="P492" s="283">
        <f>MONTH(N492)</f>
        <v>8</v>
      </c>
      <c r="Q492" s="277" t="str">
        <f>IF(P492&gt;9,CONCATENATE(O492,P492),CONCATENATE(O492,"0",P492))</f>
        <v>202108</v>
      </c>
      <c r="R492" s="299">
        <v>0</v>
      </c>
      <c r="S492" s="272">
        <v>0</v>
      </c>
      <c r="T492" s="272">
        <v>0</v>
      </c>
      <c r="U492" s="385"/>
      <c r="V492" s="303"/>
      <c r="W492" s="301"/>
      <c r="X492" s="303"/>
      <c r="Y49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2" s="301"/>
      <c r="AA492" s="303"/>
      <c r="AB492" s="303"/>
      <c r="AC492" s="303"/>
      <c r="AD492" s="303"/>
      <c r="AE492" s="303"/>
      <c r="AF492" s="303"/>
      <c r="AG492" s="303"/>
      <c r="AH492" s="303"/>
      <c r="AI492" s="303"/>
      <c r="AJ492" s="303"/>
      <c r="AK492" s="303"/>
      <c r="AL492" s="303"/>
      <c r="AM492" s="303"/>
      <c r="AN492" s="303"/>
      <c r="AO492" s="303"/>
      <c r="AP492" s="303"/>
      <c r="AQ492" s="303"/>
      <c r="AR492" s="293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1:100" s="7" customFormat="1" ht="38.25" customHeight="1" x14ac:dyDescent="0.2">
      <c r="A493" s="316" t="s">
        <v>966</v>
      </c>
      <c r="B493" s="307"/>
      <c r="C493" s="328"/>
      <c r="D493" s="315" t="s">
        <v>1334</v>
      </c>
      <c r="E493" s="316" t="s">
        <v>72</v>
      </c>
      <c r="F493" s="300" t="s">
        <v>1335</v>
      </c>
      <c r="G493" s="384" t="s">
        <v>1336</v>
      </c>
      <c r="H493" s="383" t="s">
        <v>1337</v>
      </c>
      <c r="I493" s="361">
        <v>49000</v>
      </c>
      <c r="J493" s="269">
        <f>-K2538/0.0833333333333333</f>
        <v>0</v>
      </c>
      <c r="K493" s="269"/>
      <c r="L493" s="270">
        <v>44048</v>
      </c>
      <c r="M493" s="270">
        <v>44075</v>
      </c>
      <c r="N493" s="271">
        <v>44439</v>
      </c>
      <c r="O493" s="283">
        <f>YEAR(N493)</f>
        <v>2021</v>
      </c>
      <c r="P493" s="283">
        <f>MONTH(N493)</f>
        <v>8</v>
      </c>
      <c r="Q493" s="277" t="str">
        <f>IF(P493&gt;9,CONCATENATE(O493,P493),CONCATENATE(O493,"0",P493))</f>
        <v>202108</v>
      </c>
      <c r="R493" s="299">
        <v>0</v>
      </c>
      <c r="S493" s="272">
        <v>0</v>
      </c>
      <c r="T493" s="272">
        <v>0</v>
      </c>
      <c r="U493" s="384"/>
      <c r="V493" s="303"/>
      <c r="W493" s="301"/>
      <c r="X493" s="303"/>
      <c r="Y493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320"/>
      <c r="AA493" s="303"/>
      <c r="AB493" s="303"/>
      <c r="AC493" s="303"/>
      <c r="AD493" s="303"/>
      <c r="AE493" s="303"/>
      <c r="AF493" s="303"/>
      <c r="AG493" s="303"/>
      <c r="AH493" s="303"/>
      <c r="AI493" s="303"/>
      <c r="AJ493" s="303"/>
      <c r="AK493" s="303"/>
      <c r="AL493" s="303"/>
      <c r="AM493" s="303"/>
      <c r="AN493" s="303"/>
      <c r="AO493" s="303"/>
      <c r="AP493" s="303"/>
      <c r="AQ493" s="303"/>
      <c r="AR493" s="293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</row>
    <row r="494" spans="1:100" s="7" customFormat="1" ht="38.25" customHeight="1" x14ac:dyDescent="0.2">
      <c r="A494" s="316" t="s">
        <v>966</v>
      </c>
      <c r="B494" s="307"/>
      <c r="C494" s="328"/>
      <c r="D494" s="307" t="s">
        <v>1453</v>
      </c>
      <c r="E494" s="307" t="s">
        <v>1454</v>
      </c>
      <c r="F494" s="268" t="s">
        <v>23</v>
      </c>
      <c r="G494" s="384" t="s">
        <v>1455</v>
      </c>
      <c r="H494" s="384" t="s">
        <v>1456</v>
      </c>
      <c r="I494" s="361">
        <v>3330000</v>
      </c>
      <c r="J494" s="270">
        <v>44076</v>
      </c>
      <c r="K494" s="270">
        <v>44085</v>
      </c>
      <c r="L494" s="270">
        <v>44076</v>
      </c>
      <c r="M494" s="270">
        <v>44085</v>
      </c>
      <c r="N494" s="270">
        <v>44449</v>
      </c>
      <c r="O494" s="285">
        <f>YEAR(N494)</f>
        <v>2021</v>
      </c>
      <c r="P494" s="283">
        <f>MONTH(N494)</f>
        <v>9</v>
      </c>
      <c r="Q494" s="281" t="str">
        <f>IF(P494&gt;9,CONCATENATE(O494,P494),CONCATENATE(O494,"0",P494))</f>
        <v>202109</v>
      </c>
      <c r="R494" s="299" t="s">
        <v>212</v>
      </c>
      <c r="S494" s="272">
        <v>0</v>
      </c>
      <c r="T494" s="272">
        <v>0</v>
      </c>
      <c r="U494" s="386"/>
      <c r="V494" s="303"/>
      <c r="W494" s="301"/>
      <c r="X494" s="303"/>
      <c r="Y494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4" s="320"/>
      <c r="AA494" s="303"/>
      <c r="AB494" s="303"/>
      <c r="AC494" s="303"/>
      <c r="AD494" s="303"/>
      <c r="AE494" s="303"/>
      <c r="AF494" s="303"/>
      <c r="AG494" s="303"/>
      <c r="AH494" s="303"/>
      <c r="AI494" s="303"/>
      <c r="AJ494" s="303"/>
      <c r="AK494" s="303"/>
      <c r="AL494" s="303"/>
      <c r="AM494" s="303"/>
      <c r="AN494" s="303"/>
      <c r="AO494" s="303"/>
      <c r="AP494" s="303"/>
      <c r="AQ494" s="303"/>
      <c r="AR494" s="301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</row>
    <row r="495" spans="1:100" s="7" customFormat="1" ht="38.25" customHeight="1" x14ac:dyDescent="0.2">
      <c r="A495" s="316" t="s">
        <v>966</v>
      </c>
      <c r="B495" s="316"/>
      <c r="C495" s="308"/>
      <c r="D495" s="315" t="s">
        <v>915</v>
      </c>
      <c r="E495" s="317" t="s">
        <v>79</v>
      </c>
      <c r="F495" s="300" t="s">
        <v>916</v>
      </c>
      <c r="G495" s="383" t="s">
        <v>917</v>
      </c>
      <c r="H495" s="383" t="s">
        <v>918</v>
      </c>
      <c r="I495" s="359">
        <v>180000</v>
      </c>
      <c r="J495" s="309">
        <f>-K2401/0.0833333333333333</f>
        <v>0</v>
      </c>
      <c r="K495" s="309"/>
      <c r="L495" s="310">
        <v>43355</v>
      </c>
      <c r="M495" s="310">
        <v>43356</v>
      </c>
      <c r="N495" s="310">
        <v>44451</v>
      </c>
      <c r="O495" s="321">
        <f>YEAR(N495)</f>
        <v>2021</v>
      </c>
      <c r="P495" s="312">
        <f>MONTH(N495)</f>
        <v>9</v>
      </c>
      <c r="Q495" s="322" t="str">
        <f>IF(P495&gt;9,CONCATENATE(O495,P495),CONCATENATE(O495,"0",P495))</f>
        <v>202109</v>
      </c>
      <c r="R495" s="299">
        <v>0</v>
      </c>
      <c r="S495" s="314">
        <v>0</v>
      </c>
      <c r="T495" s="314">
        <v>0</v>
      </c>
      <c r="U495" s="393"/>
      <c r="V495" s="294"/>
      <c r="W495" s="293"/>
      <c r="X495" s="294"/>
      <c r="Y49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5" s="339"/>
      <c r="AA495" s="294"/>
      <c r="AB495" s="294"/>
      <c r="AC495" s="294"/>
      <c r="AD495" s="294"/>
      <c r="AE495" s="294"/>
      <c r="AF495" s="294"/>
      <c r="AG495" s="294"/>
      <c r="AH495" s="294"/>
      <c r="AI495" s="294"/>
      <c r="AJ495" s="294"/>
      <c r="AK495" s="294"/>
      <c r="AL495" s="294"/>
      <c r="AM495" s="294"/>
      <c r="AN495" s="294"/>
      <c r="AO495" s="294"/>
      <c r="AP495" s="294"/>
      <c r="AQ495" s="294"/>
      <c r="AR495" s="293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</row>
    <row r="496" spans="1:100" s="7" customFormat="1" ht="38.25" customHeight="1" x14ac:dyDescent="0.2">
      <c r="A496" s="316" t="s">
        <v>966</v>
      </c>
      <c r="B496" s="316" t="s">
        <v>220</v>
      </c>
      <c r="C496" s="328" t="s">
        <v>225</v>
      </c>
      <c r="D496" s="315" t="s">
        <v>606</v>
      </c>
      <c r="E496" s="316" t="s">
        <v>74</v>
      </c>
      <c r="F496" s="300" t="s">
        <v>399</v>
      </c>
      <c r="G496" s="384" t="s">
        <v>106</v>
      </c>
      <c r="H496" s="383" t="s">
        <v>400</v>
      </c>
      <c r="I496" s="361">
        <v>30670.799999999999</v>
      </c>
      <c r="J496" s="269">
        <f>-K2158/0.0833333333333333</f>
        <v>0</v>
      </c>
      <c r="K496" s="269"/>
      <c r="L496" s="270">
        <v>44097</v>
      </c>
      <c r="M496" s="270">
        <v>44088</v>
      </c>
      <c r="N496" s="270">
        <v>44452</v>
      </c>
      <c r="O496" s="285">
        <f>YEAR(N496)</f>
        <v>2021</v>
      </c>
      <c r="P496" s="283">
        <f>MONTH(N496)</f>
        <v>9</v>
      </c>
      <c r="Q496" s="281" t="str">
        <f>IF(P496&gt;9,CONCATENATE(O496,P496),CONCATENATE(O496,"0",P496))</f>
        <v>202109</v>
      </c>
      <c r="R496" s="299">
        <v>0</v>
      </c>
      <c r="S496" s="272">
        <v>0</v>
      </c>
      <c r="T496" s="272">
        <v>0</v>
      </c>
      <c r="U496" s="385"/>
      <c r="V496" s="301"/>
      <c r="W496" s="301"/>
      <c r="X496" s="301"/>
      <c r="Y49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6" s="339"/>
      <c r="AA496" s="294"/>
      <c r="AB496" s="294"/>
      <c r="AC496" s="294"/>
      <c r="AD496" s="294"/>
      <c r="AE496" s="294"/>
      <c r="AF496" s="294"/>
      <c r="AG496" s="294"/>
      <c r="AH496" s="294"/>
      <c r="AI496" s="294"/>
      <c r="AJ496" s="294"/>
      <c r="AK496" s="294"/>
      <c r="AL496" s="294"/>
      <c r="AM496" s="294"/>
      <c r="AN496" s="294"/>
      <c r="AO496" s="294"/>
      <c r="AP496" s="294"/>
      <c r="AQ496" s="294"/>
      <c r="AR496" s="294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</row>
    <row r="497" spans="1:100" s="7" customFormat="1" ht="38.25" customHeight="1" x14ac:dyDescent="0.2">
      <c r="A497" s="316" t="s">
        <v>966</v>
      </c>
      <c r="B497" s="316" t="s">
        <v>220</v>
      </c>
      <c r="C497" s="328" t="s">
        <v>225</v>
      </c>
      <c r="D497" s="315" t="s">
        <v>607</v>
      </c>
      <c r="E497" s="316" t="s">
        <v>74</v>
      </c>
      <c r="F497" s="300" t="s">
        <v>399</v>
      </c>
      <c r="G497" s="384" t="s">
        <v>106</v>
      </c>
      <c r="H497" s="383" t="s">
        <v>252</v>
      </c>
      <c r="I497" s="361">
        <v>199329.2</v>
      </c>
      <c r="J497" s="269">
        <f>-K2160/0.0833333333333333</f>
        <v>0</v>
      </c>
      <c r="K497" s="269"/>
      <c r="L497" s="270">
        <v>44097</v>
      </c>
      <c r="M497" s="270">
        <v>44088</v>
      </c>
      <c r="N497" s="270">
        <v>44452</v>
      </c>
      <c r="O497" s="285">
        <f>YEAR(N497)</f>
        <v>2021</v>
      </c>
      <c r="P497" s="283">
        <f>MONTH(N497)</f>
        <v>9</v>
      </c>
      <c r="Q497" s="281" t="str">
        <f>IF(P497&gt;9,CONCATENATE(O497,P497),CONCATENATE(O497,"0",P497))</f>
        <v>202109</v>
      </c>
      <c r="R497" s="299">
        <v>0</v>
      </c>
      <c r="S497" s="272">
        <v>0</v>
      </c>
      <c r="T497" s="272">
        <v>0</v>
      </c>
      <c r="U497" s="385"/>
      <c r="V497" s="301"/>
      <c r="W497" s="301"/>
      <c r="X497" s="301"/>
      <c r="Y49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339"/>
      <c r="AA497" s="294"/>
      <c r="AB497" s="294"/>
      <c r="AC497" s="294"/>
      <c r="AD497" s="294"/>
      <c r="AE497" s="294"/>
      <c r="AF497" s="294"/>
      <c r="AG497" s="294"/>
      <c r="AH497" s="294"/>
      <c r="AI497" s="294"/>
      <c r="AJ497" s="294"/>
      <c r="AK497" s="294"/>
      <c r="AL497" s="294"/>
      <c r="AM497" s="294"/>
      <c r="AN497" s="294"/>
      <c r="AO497" s="294"/>
      <c r="AP497" s="294"/>
      <c r="AQ497" s="294"/>
      <c r="AR497" s="294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</row>
    <row r="498" spans="1:100" s="7" customFormat="1" ht="38.25" customHeight="1" x14ac:dyDescent="0.2">
      <c r="A498" s="316" t="s">
        <v>966</v>
      </c>
      <c r="B498" s="316" t="s">
        <v>220</v>
      </c>
      <c r="C498" s="328" t="s">
        <v>225</v>
      </c>
      <c r="D498" s="315" t="s">
        <v>608</v>
      </c>
      <c r="E498" s="316" t="s">
        <v>74</v>
      </c>
      <c r="F498" s="300" t="s">
        <v>399</v>
      </c>
      <c r="G498" s="384" t="s">
        <v>106</v>
      </c>
      <c r="H498" s="383" t="s">
        <v>401</v>
      </c>
      <c r="I498" s="361">
        <v>130000</v>
      </c>
      <c r="J498" s="269">
        <f>-K2162/0.0833333333333333</f>
        <v>0</v>
      </c>
      <c r="K498" s="269"/>
      <c r="L498" s="270">
        <v>44097</v>
      </c>
      <c r="M498" s="270">
        <v>44088</v>
      </c>
      <c r="N498" s="270">
        <v>44452</v>
      </c>
      <c r="O498" s="285">
        <f>YEAR(N498)</f>
        <v>2021</v>
      </c>
      <c r="P498" s="283">
        <f>MONTH(N498)</f>
        <v>9</v>
      </c>
      <c r="Q498" s="281" t="str">
        <f>IF(P498&gt;9,CONCATENATE(O498,P498),CONCATENATE(O498,"0",P498))</f>
        <v>202109</v>
      </c>
      <c r="R498" s="299">
        <v>0</v>
      </c>
      <c r="S498" s="272">
        <v>0</v>
      </c>
      <c r="T498" s="272">
        <v>0</v>
      </c>
      <c r="U498" s="385"/>
      <c r="V498" s="301"/>
      <c r="W498" s="301"/>
      <c r="X498" s="301"/>
      <c r="Y49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8" s="339"/>
      <c r="AA498" s="294"/>
      <c r="AB498" s="294"/>
      <c r="AC498" s="294"/>
      <c r="AD498" s="294"/>
      <c r="AE498" s="294"/>
      <c r="AF498" s="294"/>
      <c r="AG498" s="294"/>
      <c r="AH498" s="294"/>
      <c r="AI498" s="294"/>
      <c r="AJ498" s="294"/>
      <c r="AK498" s="294"/>
      <c r="AL498" s="294"/>
      <c r="AM498" s="294"/>
      <c r="AN498" s="294"/>
      <c r="AO498" s="294"/>
      <c r="AP498" s="294"/>
      <c r="AQ498" s="294"/>
      <c r="AR498" s="294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1:100" s="7" customFormat="1" ht="38.25" customHeight="1" x14ac:dyDescent="0.2">
      <c r="A499" s="317" t="s">
        <v>966</v>
      </c>
      <c r="B499" s="317"/>
      <c r="C499" s="308"/>
      <c r="D499" s="315" t="s">
        <v>1409</v>
      </c>
      <c r="E499" s="316" t="s">
        <v>79</v>
      </c>
      <c r="F499" s="305" t="s">
        <v>1410</v>
      </c>
      <c r="G499" s="387" t="s">
        <v>1411</v>
      </c>
      <c r="H499" s="387" t="s">
        <v>1412</v>
      </c>
      <c r="I499" s="363">
        <v>143726</v>
      </c>
      <c r="J499" s="323">
        <f>-K2514/0.0833333333333333</f>
        <v>0</v>
      </c>
      <c r="K499" s="323"/>
      <c r="L499" s="306">
        <v>44097</v>
      </c>
      <c r="M499" s="306">
        <v>44088</v>
      </c>
      <c r="N499" s="306">
        <v>44452</v>
      </c>
      <c r="O499" s="324">
        <f>YEAR(N499)</f>
        <v>2021</v>
      </c>
      <c r="P499" s="312">
        <f>MONTH(N499)</f>
        <v>9</v>
      </c>
      <c r="Q499" s="325" t="str">
        <f>IF(P499&gt;9,CONCATENATE(O499,P499),CONCATENATE(O499,"0",P499))</f>
        <v>202109</v>
      </c>
      <c r="R499" s="299">
        <v>0</v>
      </c>
      <c r="S499" s="326">
        <v>0</v>
      </c>
      <c r="T499" s="326">
        <v>0</v>
      </c>
      <c r="U499" s="387"/>
      <c r="V499" s="293"/>
      <c r="W499" s="293"/>
      <c r="X499" s="293"/>
      <c r="Y49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339"/>
      <c r="AA499" s="294"/>
      <c r="AB499" s="294"/>
      <c r="AC499" s="294"/>
      <c r="AD499" s="294"/>
      <c r="AE499" s="294"/>
      <c r="AF499" s="294"/>
      <c r="AG499" s="294"/>
      <c r="AH499" s="294"/>
      <c r="AI499" s="294"/>
      <c r="AJ499" s="294"/>
      <c r="AK499" s="294"/>
      <c r="AL499" s="294"/>
      <c r="AM499" s="294"/>
      <c r="AN499" s="294"/>
      <c r="AO499" s="294"/>
      <c r="AP499" s="294"/>
      <c r="AQ499" s="294"/>
      <c r="AR499" s="294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1:100" s="7" customFormat="1" ht="38.25" customHeight="1" x14ac:dyDescent="0.2">
      <c r="A500" s="317" t="s">
        <v>966</v>
      </c>
      <c r="B500" s="316"/>
      <c r="C500" s="308"/>
      <c r="D500" s="315" t="s">
        <v>675</v>
      </c>
      <c r="E500" s="316" t="s">
        <v>80</v>
      </c>
      <c r="F500" s="300" t="s">
        <v>361</v>
      </c>
      <c r="G500" s="383" t="s">
        <v>676</v>
      </c>
      <c r="H500" s="383" t="s">
        <v>677</v>
      </c>
      <c r="I500" s="359" t="s">
        <v>1712</v>
      </c>
      <c r="J500" s="309">
        <f>-K1973/0.0833333333333333</f>
        <v>0</v>
      </c>
      <c r="K500" s="309"/>
      <c r="L500" s="310">
        <v>44160</v>
      </c>
      <c r="M500" s="310">
        <v>44150</v>
      </c>
      <c r="N500" s="310">
        <v>44453</v>
      </c>
      <c r="O500" s="321">
        <f>YEAR(N500)</f>
        <v>2021</v>
      </c>
      <c r="P500" s="312">
        <f>MONTH(N500)</f>
        <v>9</v>
      </c>
      <c r="Q500" s="322" t="str">
        <f>IF(P500&gt;9,CONCATENATE(O500,P500),CONCATENATE(O500,"0",P500))</f>
        <v>202109</v>
      </c>
      <c r="R500" s="266">
        <v>0</v>
      </c>
      <c r="S500" s="314">
        <v>0.27</v>
      </c>
      <c r="T500" s="314">
        <v>0.1</v>
      </c>
      <c r="U500" s="387"/>
      <c r="V500" s="293"/>
      <c r="W500" s="293"/>
      <c r="X500" s="293"/>
      <c r="Y50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339"/>
      <c r="AA500" s="293"/>
      <c r="AB500" s="293"/>
      <c r="AC500" s="293"/>
      <c r="AD500" s="293"/>
      <c r="AE500" s="293"/>
      <c r="AF500" s="293"/>
      <c r="AG500" s="293"/>
      <c r="AH500" s="293"/>
      <c r="AI500" s="293"/>
      <c r="AJ500" s="293"/>
      <c r="AK500" s="293"/>
      <c r="AL500" s="293"/>
      <c r="AM500" s="293"/>
      <c r="AN500" s="293"/>
      <c r="AO500" s="293"/>
      <c r="AP500" s="293"/>
      <c r="AQ500" s="293"/>
      <c r="AR500" s="294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1:100" s="7" customFormat="1" ht="38.25" customHeight="1" x14ac:dyDescent="0.2">
      <c r="A501" s="317" t="s">
        <v>966</v>
      </c>
      <c r="B501" s="307" t="s">
        <v>223</v>
      </c>
      <c r="C501" s="308" t="s">
        <v>225</v>
      </c>
      <c r="D501" s="302" t="s">
        <v>360</v>
      </c>
      <c r="E501" s="302" t="s">
        <v>362</v>
      </c>
      <c r="F501" s="262" t="s">
        <v>361</v>
      </c>
      <c r="G501" s="385" t="s">
        <v>97</v>
      </c>
      <c r="H501" s="385" t="s">
        <v>244</v>
      </c>
      <c r="I501" s="362">
        <v>12248000</v>
      </c>
      <c r="J501" s="264">
        <f>-K2661/0.0833333333333333</f>
        <v>0</v>
      </c>
      <c r="K501" s="264"/>
      <c r="L501" s="310">
        <v>44160</v>
      </c>
      <c r="M501" s="310">
        <v>44150</v>
      </c>
      <c r="N501" s="310">
        <v>44453</v>
      </c>
      <c r="O501" s="284">
        <f>YEAR(N501)</f>
        <v>2021</v>
      </c>
      <c r="P501" s="283">
        <f>MONTH(N501)</f>
        <v>9</v>
      </c>
      <c r="Q501" s="280" t="str">
        <f>IF(P501&gt;9,CONCATENATE(O501,P501),CONCATENATE(O501,"0",P501))</f>
        <v>202109</v>
      </c>
      <c r="R501" s="299">
        <v>0</v>
      </c>
      <c r="S501" s="267">
        <v>0.27</v>
      </c>
      <c r="T501" s="267">
        <v>0.1</v>
      </c>
      <c r="U501" s="387"/>
      <c r="V501" s="303"/>
      <c r="W501" s="301" t="s">
        <v>219</v>
      </c>
      <c r="X501" s="303"/>
      <c r="Y501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01" s="339"/>
      <c r="AA501" s="294"/>
      <c r="AB501" s="294"/>
      <c r="AC501" s="294"/>
      <c r="AD501" s="294"/>
      <c r="AE501" s="294"/>
      <c r="AF501" s="294"/>
      <c r="AG501" s="294"/>
      <c r="AH501" s="294"/>
      <c r="AI501" s="294"/>
      <c r="AJ501" s="294"/>
      <c r="AK501" s="294"/>
      <c r="AL501" s="294"/>
      <c r="AM501" s="294"/>
      <c r="AN501" s="294"/>
      <c r="AO501" s="294"/>
      <c r="AP501" s="294"/>
      <c r="AQ501" s="294"/>
      <c r="AR501" s="294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</row>
    <row r="502" spans="1:100" s="7" customFormat="1" ht="38.25" customHeight="1" x14ac:dyDescent="0.2">
      <c r="A502" s="316" t="s">
        <v>966</v>
      </c>
      <c r="B502" s="316"/>
      <c r="C502" s="308"/>
      <c r="D502" s="315" t="s">
        <v>1327</v>
      </c>
      <c r="E502" s="316" t="s">
        <v>82</v>
      </c>
      <c r="F502" s="300" t="s">
        <v>19</v>
      </c>
      <c r="G502" s="383" t="s">
        <v>1328</v>
      </c>
      <c r="H502" s="383" t="s">
        <v>1329</v>
      </c>
      <c r="I502" s="359">
        <v>142720</v>
      </c>
      <c r="J502" s="309">
        <f>-K2565/0.0833333333333333</f>
        <v>0</v>
      </c>
      <c r="K502" s="309"/>
      <c r="L502" s="310">
        <v>43726</v>
      </c>
      <c r="M502" s="310">
        <v>43727</v>
      </c>
      <c r="N502" s="310">
        <v>44457</v>
      </c>
      <c r="O502" s="321">
        <f>YEAR(N502)</f>
        <v>2021</v>
      </c>
      <c r="P502" s="312">
        <f>MONTH(N502)</f>
        <v>9</v>
      </c>
      <c r="Q502" s="322" t="str">
        <f>IF(P502&gt;9,CONCATENATE(O502,P502),CONCATENATE(O502,"0",P502))</f>
        <v>202109</v>
      </c>
      <c r="R502" s="299">
        <v>0</v>
      </c>
      <c r="S502" s="314">
        <v>0</v>
      </c>
      <c r="T502" s="314">
        <v>0</v>
      </c>
      <c r="U502" s="383"/>
      <c r="V502" s="294"/>
      <c r="W502" s="293"/>
      <c r="X502" s="294"/>
      <c r="Y50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339"/>
      <c r="AA502" s="294"/>
      <c r="AB502" s="294"/>
      <c r="AC502" s="294"/>
      <c r="AD502" s="294"/>
      <c r="AE502" s="294"/>
      <c r="AF502" s="294"/>
      <c r="AG502" s="294"/>
      <c r="AH502" s="294"/>
      <c r="AI502" s="294"/>
      <c r="AJ502" s="294"/>
      <c r="AK502" s="294"/>
      <c r="AL502" s="294"/>
      <c r="AM502" s="294"/>
      <c r="AN502" s="294"/>
      <c r="AO502" s="294"/>
      <c r="AP502" s="294"/>
      <c r="AQ502" s="294"/>
      <c r="AR502" s="293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1:100" s="7" customFormat="1" ht="38.25" customHeight="1" x14ac:dyDescent="0.2">
      <c r="A503" s="316" t="s">
        <v>966</v>
      </c>
      <c r="B503" s="316"/>
      <c r="C503" s="308"/>
      <c r="D503" s="405" t="s">
        <v>767</v>
      </c>
      <c r="E503" s="316" t="s">
        <v>80</v>
      </c>
      <c r="F503" s="300" t="s">
        <v>769</v>
      </c>
      <c r="G503" s="383" t="s">
        <v>768</v>
      </c>
      <c r="H503" s="383" t="s">
        <v>142</v>
      </c>
      <c r="I503" s="359">
        <v>692583</v>
      </c>
      <c r="J503" s="309">
        <f>-K2065/0.0833333333333333</f>
        <v>0</v>
      </c>
      <c r="K503" s="309"/>
      <c r="L503" s="310">
        <v>44188</v>
      </c>
      <c r="M503" s="310">
        <v>44094</v>
      </c>
      <c r="N503" s="311">
        <v>44458</v>
      </c>
      <c r="O503" s="312">
        <f>YEAR(N503)</f>
        <v>2021</v>
      </c>
      <c r="P503" s="312">
        <f>MONTH(N503)</f>
        <v>9</v>
      </c>
      <c r="Q503" s="313" t="str">
        <f>IF(P503&gt;9,CONCATENATE(O503,P503),CONCATENATE(O503,"0",P503))</f>
        <v>202109</v>
      </c>
      <c r="R503" s="299" t="s">
        <v>109</v>
      </c>
      <c r="S503" s="314">
        <v>0.11</v>
      </c>
      <c r="T503" s="314">
        <v>0.06</v>
      </c>
      <c r="U503" s="383"/>
      <c r="V503" s="294"/>
      <c r="W503" s="293"/>
      <c r="X503" s="294"/>
      <c r="Y50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339"/>
      <c r="AA503" s="294"/>
      <c r="AB503" s="294"/>
      <c r="AC503" s="294"/>
      <c r="AD503" s="294"/>
      <c r="AE503" s="294"/>
      <c r="AF503" s="294"/>
      <c r="AG503" s="294"/>
      <c r="AH503" s="294"/>
      <c r="AI503" s="294"/>
      <c r="AJ503" s="294"/>
      <c r="AK503" s="294"/>
      <c r="AL503" s="294"/>
      <c r="AM503" s="294"/>
      <c r="AN503" s="294"/>
      <c r="AO503" s="294"/>
      <c r="AP503" s="294"/>
      <c r="AQ503" s="294"/>
      <c r="AR503" s="293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</row>
    <row r="504" spans="1:100" s="7" customFormat="1" ht="38.25" customHeight="1" x14ac:dyDescent="0.2">
      <c r="A504" s="316" t="s">
        <v>966</v>
      </c>
      <c r="B504" s="316"/>
      <c r="C504" s="308"/>
      <c r="D504" s="405" t="s">
        <v>1469</v>
      </c>
      <c r="E504" s="316" t="s">
        <v>80</v>
      </c>
      <c r="F504" s="300" t="s">
        <v>769</v>
      </c>
      <c r="G504" s="383" t="s">
        <v>768</v>
      </c>
      <c r="H504" s="383" t="s">
        <v>1470</v>
      </c>
      <c r="I504" s="359">
        <v>1500000</v>
      </c>
      <c r="J504" s="309">
        <f>-K2555/0.0833333333333333</f>
        <v>0</v>
      </c>
      <c r="K504" s="309"/>
      <c r="L504" s="310">
        <v>44188</v>
      </c>
      <c r="M504" s="310">
        <v>44094</v>
      </c>
      <c r="N504" s="311">
        <v>44458</v>
      </c>
      <c r="O504" s="312">
        <f>YEAR(N504)</f>
        <v>2021</v>
      </c>
      <c r="P504" s="312">
        <f>MONTH(N504)</f>
        <v>9</v>
      </c>
      <c r="Q504" s="313" t="str">
        <f>IF(P504&gt;9,CONCATENATE(O504,P504),CONCATENATE(O504,"0",P504))</f>
        <v>202109</v>
      </c>
      <c r="R504" s="299" t="s">
        <v>109</v>
      </c>
      <c r="S504" s="314">
        <v>0.11</v>
      </c>
      <c r="T504" s="314">
        <v>0.06</v>
      </c>
      <c r="U504" s="383"/>
      <c r="V504" s="294"/>
      <c r="W504" s="293"/>
      <c r="X504" s="339"/>
      <c r="Y50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39"/>
      <c r="AA504" s="294"/>
      <c r="AB504" s="294"/>
      <c r="AC504" s="294"/>
      <c r="AD504" s="294"/>
      <c r="AE504" s="294"/>
      <c r="AF504" s="294"/>
      <c r="AG504" s="294"/>
      <c r="AH504" s="294"/>
      <c r="AI504" s="294"/>
      <c r="AJ504" s="294"/>
      <c r="AK504" s="294"/>
      <c r="AL504" s="294"/>
      <c r="AM504" s="294"/>
      <c r="AN504" s="294"/>
      <c r="AO504" s="294"/>
      <c r="AP504" s="294"/>
      <c r="AQ504" s="294"/>
      <c r="AR504" s="293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</row>
    <row r="505" spans="1:100" s="7" customFormat="1" ht="38.25" customHeight="1" x14ac:dyDescent="0.2">
      <c r="A505" s="316" t="s">
        <v>966</v>
      </c>
      <c r="B505" s="316"/>
      <c r="C505" s="308"/>
      <c r="D505" s="405" t="s">
        <v>770</v>
      </c>
      <c r="E505" s="316" t="s">
        <v>80</v>
      </c>
      <c r="F505" s="300" t="s">
        <v>769</v>
      </c>
      <c r="G505" s="383" t="s">
        <v>768</v>
      </c>
      <c r="H505" s="383" t="s">
        <v>771</v>
      </c>
      <c r="I505" s="359">
        <v>600000</v>
      </c>
      <c r="J505" s="309">
        <f>-K2068/0.0833333333333333</f>
        <v>0</v>
      </c>
      <c r="K505" s="309"/>
      <c r="L505" s="310">
        <v>44188</v>
      </c>
      <c r="M505" s="310">
        <v>44094</v>
      </c>
      <c r="N505" s="311">
        <v>44458</v>
      </c>
      <c r="O505" s="312">
        <f>YEAR(N505)</f>
        <v>2021</v>
      </c>
      <c r="P505" s="312">
        <f>MONTH(N505)</f>
        <v>9</v>
      </c>
      <c r="Q505" s="313" t="str">
        <f>IF(P505&gt;9,CONCATENATE(O505,P505),CONCATENATE(O505,"0",P505))</f>
        <v>202109</v>
      </c>
      <c r="R505" s="299" t="s">
        <v>109</v>
      </c>
      <c r="S505" s="314">
        <v>0.11</v>
      </c>
      <c r="T505" s="314">
        <v>0.06</v>
      </c>
      <c r="U505" s="383"/>
      <c r="V505" s="294"/>
      <c r="W505" s="293"/>
      <c r="X505" s="294"/>
      <c r="Y50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339"/>
      <c r="AA505" s="294"/>
      <c r="AB505" s="294"/>
      <c r="AC505" s="294"/>
      <c r="AD505" s="294"/>
      <c r="AE505" s="294"/>
      <c r="AF505" s="294"/>
      <c r="AG505" s="294"/>
      <c r="AH505" s="294"/>
      <c r="AI505" s="294"/>
      <c r="AJ505" s="294"/>
      <c r="AK505" s="294"/>
      <c r="AL505" s="294"/>
      <c r="AM505" s="294"/>
      <c r="AN505" s="294"/>
      <c r="AO505" s="294"/>
      <c r="AP505" s="294"/>
      <c r="AQ505" s="294"/>
      <c r="AR505" s="293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</row>
    <row r="506" spans="1:100" s="7" customFormat="1" ht="38.25" customHeight="1" x14ac:dyDescent="0.2">
      <c r="A506" s="316" t="s">
        <v>966</v>
      </c>
      <c r="B506" s="316" t="s">
        <v>224</v>
      </c>
      <c r="C506" s="316" t="s">
        <v>225</v>
      </c>
      <c r="D506" s="317" t="s">
        <v>350</v>
      </c>
      <c r="E506" s="287" t="s">
        <v>83</v>
      </c>
      <c r="F506" s="305" t="s">
        <v>275</v>
      </c>
      <c r="G506" s="387" t="s">
        <v>276</v>
      </c>
      <c r="H506" s="390" t="s">
        <v>32</v>
      </c>
      <c r="I506" s="364">
        <v>564414.17000000004</v>
      </c>
      <c r="J506" s="255">
        <f>-K2120/0.0833333333333333</f>
        <v>0</v>
      </c>
      <c r="K506" s="255"/>
      <c r="L506" s="253">
        <v>43698</v>
      </c>
      <c r="M506" s="253">
        <v>43739</v>
      </c>
      <c r="N506" s="253">
        <v>44469</v>
      </c>
      <c r="O506" s="278">
        <f>YEAR(N506)</f>
        <v>2021</v>
      </c>
      <c r="P506" s="275">
        <f>MONTH(N506)</f>
        <v>9</v>
      </c>
      <c r="Q506" s="279" t="str">
        <f>IF(P506&gt;9,CONCATENATE(O506,P506),CONCATENATE(O506,"0",P506))</f>
        <v>202109</v>
      </c>
      <c r="R506" s="266">
        <v>0</v>
      </c>
      <c r="S506" s="244">
        <v>0</v>
      </c>
      <c r="T506" s="244">
        <v>0</v>
      </c>
      <c r="U506" s="399"/>
      <c r="V506" s="292"/>
      <c r="W506" s="291"/>
      <c r="X506" s="292"/>
      <c r="Y506" s="2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293"/>
      <c r="AA506" s="293"/>
      <c r="AB506" s="293"/>
      <c r="AC506" s="293"/>
      <c r="AD506" s="293"/>
      <c r="AE506" s="293"/>
      <c r="AF506" s="293"/>
      <c r="AG506" s="293"/>
      <c r="AH506" s="293"/>
      <c r="AI506" s="293"/>
      <c r="AJ506" s="293"/>
      <c r="AK506" s="293"/>
      <c r="AL506" s="293"/>
      <c r="AM506" s="293"/>
      <c r="AN506" s="293"/>
      <c r="AO506" s="293"/>
      <c r="AP506" s="293"/>
      <c r="AQ506" s="293"/>
      <c r="AR506" s="293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</row>
    <row r="507" spans="1:100" s="7" customFormat="1" ht="38.25" customHeight="1" x14ac:dyDescent="0.2">
      <c r="A507" s="317" t="s">
        <v>966</v>
      </c>
      <c r="B507" s="316" t="s">
        <v>249</v>
      </c>
      <c r="C507" s="308" t="s">
        <v>225</v>
      </c>
      <c r="D507" s="317" t="s">
        <v>501</v>
      </c>
      <c r="E507" s="317" t="s">
        <v>83</v>
      </c>
      <c r="F507" s="305" t="s">
        <v>277</v>
      </c>
      <c r="G507" s="387" t="s">
        <v>278</v>
      </c>
      <c r="H507" s="387" t="s">
        <v>279</v>
      </c>
      <c r="I507" s="363">
        <v>150000</v>
      </c>
      <c r="J507" s="323">
        <f>-K2286/0.0833333333333333</f>
        <v>0</v>
      </c>
      <c r="K507" s="323"/>
      <c r="L507" s="306">
        <v>43733</v>
      </c>
      <c r="M507" s="306">
        <v>43739</v>
      </c>
      <c r="N507" s="306">
        <v>44469</v>
      </c>
      <c r="O507" s="324">
        <f>YEAR(N507)</f>
        <v>2021</v>
      </c>
      <c r="P507" s="312">
        <f>MONTH(N507)</f>
        <v>9</v>
      </c>
      <c r="Q507" s="325" t="str">
        <f>IF(P507&gt;9,CONCATENATE(O507,P507),CONCATENATE(O507,"0",P507))</f>
        <v>202109</v>
      </c>
      <c r="R507" s="299">
        <v>0</v>
      </c>
      <c r="S507" s="326">
        <v>0</v>
      </c>
      <c r="T507" s="326">
        <v>0</v>
      </c>
      <c r="U507" s="383"/>
      <c r="V507" s="294"/>
      <c r="W507" s="293"/>
      <c r="X507" s="339"/>
      <c r="Y50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293"/>
      <c r="AA507" s="293"/>
      <c r="AB507" s="293"/>
      <c r="AC507" s="293"/>
      <c r="AD507" s="293"/>
      <c r="AE507" s="293"/>
      <c r="AF507" s="293"/>
      <c r="AG507" s="293"/>
      <c r="AH507" s="293"/>
      <c r="AI507" s="293"/>
      <c r="AJ507" s="293"/>
      <c r="AK507" s="293"/>
      <c r="AL507" s="293"/>
      <c r="AM507" s="293"/>
      <c r="AN507" s="293"/>
      <c r="AO507" s="293"/>
      <c r="AP507" s="293"/>
      <c r="AQ507" s="293"/>
      <c r="AR507" s="294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</row>
    <row r="508" spans="1:100" s="232" customFormat="1" ht="38.25" customHeight="1" x14ac:dyDescent="0.2">
      <c r="A508" s="317" t="s">
        <v>966</v>
      </c>
      <c r="B508" s="317"/>
      <c r="C508" s="308"/>
      <c r="D508" s="315" t="s">
        <v>689</v>
      </c>
      <c r="E508" s="317" t="s">
        <v>84</v>
      </c>
      <c r="F508" s="305" t="s">
        <v>23</v>
      </c>
      <c r="G508" s="387" t="s">
        <v>690</v>
      </c>
      <c r="H508" s="387" t="s">
        <v>691</v>
      </c>
      <c r="I508" s="363">
        <v>600273</v>
      </c>
      <c r="J508" s="323">
        <f>-K2071/0.0833333333333333</f>
        <v>0</v>
      </c>
      <c r="K508" s="323"/>
      <c r="L508" s="306">
        <v>42644</v>
      </c>
      <c r="M508" s="306">
        <v>42644</v>
      </c>
      <c r="N508" s="306">
        <v>44469</v>
      </c>
      <c r="O508" s="324">
        <f>YEAR(N508)</f>
        <v>2021</v>
      </c>
      <c r="P508" s="312">
        <f>MONTH(N508)</f>
        <v>9</v>
      </c>
      <c r="Q508" s="325" t="str">
        <f>IF(P508&gt;9,CONCATENATE(O508,P508),CONCATENATE(O508,"0",P508))</f>
        <v>202109</v>
      </c>
      <c r="R508" s="299" t="s">
        <v>556</v>
      </c>
      <c r="S508" s="326">
        <v>0</v>
      </c>
      <c r="T508" s="326">
        <v>0</v>
      </c>
      <c r="U508" s="387"/>
      <c r="V508" s="293"/>
      <c r="W508" s="293"/>
      <c r="X508" s="293"/>
      <c r="Y50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39"/>
      <c r="AA508" s="294"/>
      <c r="AB508" s="294"/>
      <c r="AC508" s="294"/>
      <c r="AD508" s="294"/>
      <c r="AE508" s="294"/>
      <c r="AF508" s="294"/>
      <c r="AG508" s="294"/>
      <c r="AH508" s="294"/>
      <c r="AI508" s="294"/>
      <c r="AJ508" s="294"/>
      <c r="AK508" s="294"/>
      <c r="AL508" s="294"/>
      <c r="AM508" s="294"/>
      <c r="AN508" s="294"/>
      <c r="AO508" s="294"/>
      <c r="AP508" s="294"/>
      <c r="AQ508" s="294"/>
      <c r="AR508" s="294"/>
      <c r="AS508" s="233"/>
      <c r="AT508" s="233"/>
      <c r="AU508" s="233"/>
      <c r="AV508" s="233"/>
      <c r="AW508" s="233"/>
      <c r="AX508" s="233"/>
      <c r="AY508" s="233"/>
      <c r="AZ508" s="233"/>
      <c r="BA508" s="233"/>
      <c r="BB508" s="233"/>
      <c r="BC508" s="233"/>
      <c r="BD508" s="233"/>
      <c r="BE508" s="233"/>
      <c r="BF508" s="233"/>
      <c r="BG508" s="233"/>
      <c r="BH508" s="233"/>
      <c r="BI508" s="233"/>
      <c r="BJ508" s="233"/>
      <c r="BK508" s="233"/>
      <c r="BL508" s="233"/>
      <c r="BM508" s="233"/>
      <c r="BN508" s="233"/>
      <c r="BO508" s="233"/>
      <c r="BP508" s="233"/>
      <c r="BQ508" s="233"/>
      <c r="BR508" s="233"/>
      <c r="BS508" s="233"/>
      <c r="BT508" s="233"/>
      <c r="BU508" s="233"/>
      <c r="BV508" s="233"/>
      <c r="BW508" s="233"/>
      <c r="BX508" s="233"/>
      <c r="BY508" s="233"/>
      <c r="BZ508" s="233"/>
      <c r="CA508" s="233"/>
      <c r="CB508" s="233"/>
      <c r="CC508" s="233"/>
      <c r="CD508" s="233"/>
      <c r="CE508" s="233"/>
      <c r="CF508" s="233"/>
      <c r="CG508" s="233"/>
      <c r="CH508" s="233"/>
      <c r="CI508" s="233"/>
      <c r="CJ508" s="233"/>
      <c r="CK508" s="233"/>
      <c r="CL508" s="233"/>
      <c r="CM508" s="233"/>
      <c r="CN508" s="233"/>
      <c r="CO508" s="233"/>
      <c r="CP508" s="233"/>
      <c r="CQ508" s="233"/>
      <c r="CR508" s="233"/>
      <c r="CS508" s="233"/>
      <c r="CT508" s="233"/>
      <c r="CU508" s="233"/>
      <c r="CV508" s="233"/>
    </row>
    <row r="509" spans="1:100" s="7" customFormat="1" ht="38.25" customHeight="1" x14ac:dyDescent="0.2">
      <c r="A509" s="316" t="s">
        <v>966</v>
      </c>
      <c r="B509" s="316"/>
      <c r="C509" s="308"/>
      <c r="D509" s="315" t="s">
        <v>1076</v>
      </c>
      <c r="E509" s="316" t="s">
        <v>73</v>
      </c>
      <c r="F509" s="300" t="s">
        <v>19</v>
      </c>
      <c r="G509" s="383" t="s">
        <v>1077</v>
      </c>
      <c r="H509" s="383" t="s">
        <v>1078</v>
      </c>
      <c r="I509" s="359">
        <v>2495783</v>
      </c>
      <c r="J509" s="309">
        <f>-K2280/0.0833333333333333</f>
        <v>0</v>
      </c>
      <c r="K509" s="309"/>
      <c r="L509" s="310">
        <v>44132</v>
      </c>
      <c r="M509" s="310">
        <v>44105</v>
      </c>
      <c r="N509" s="310">
        <v>44469</v>
      </c>
      <c r="O509" s="321">
        <f>YEAR(N509)</f>
        <v>2021</v>
      </c>
      <c r="P509" s="312">
        <f>MONTH(N509)</f>
        <v>9</v>
      </c>
      <c r="Q509" s="322" t="str">
        <f>IF(P509&gt;9,CONCATENATE(O509,P509),CONCATENATE(O509,"0",P509))</f>
        <v>202109</v>
      </c>
      <c r="R509" s="299" t="s">
        <v>109</v>
      </c>
      <c r="S509" s="314">
        <v>0</v>
      </c>
      <c r="T509" s="314">
        <v>0</v>
      </c>
      <c r="U509" s="383"/>
      <c r="V509" s="294"/>
      <c r="W509" s="293"/>
      <c r="X509" s="294"/>
      <c r="Y50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293"/>
      <c r="AA509" s="293"/>
      <c r="AB509" s="293"/>
      <c r="AC509" s="293"/>
      <c r="AD509" s="293"/>
      <c r="AE509" s="293"/>
      <c r="AF509" s="293"/>
      <c r="AG509" s="293"/>
      <c r="AH509" s="293"/>
      <c r="AI509" s="293"/>
      <c r="AJ509" s="293"/>
      <c r="AK509" s="293"/>
      <c r="AL509" s="293"/>
      <c r="AM509" s="293"/>
      <c r="AN509" s="293"/>
      <c r="AO509" s="293"/>
      <c r="AP509" s="293"/>
      <c r="AQ509" s="293"/>
      <c r="AR509" s="294"/>
    </row>
    <row r="510" spans="1:100" s="7" customFormat="1" ht="38.25" customHeight="1" x14ac:dyDescent="0.2">
      <c r="A510" s="316" t="s">
        <v>966</v>
      </c>
      <c r="B510" s="316"/>
      <c r="C510" s="308"/>
      <c r="D510" s="315" t="s">
        <v>946</v>
      </c>
      <c r="E510" s="307" t="s">
        <v>80</v>
      </c>
      <c r="F510" s="305" t="s">
        <v>947</v>
      </c>
      <c r="G510" s="383" t="s">
        <v>948</v>
      </c>
      <c r="H510" s="383" t="s">
        <v>949</v>
      </c>
      <c r="I510" s="361">
        <v>480000</v>
      </c>
      <c r="J510" s="309">
        <f>-K2197/0.0833333333333333</f>
        <v>0</v>
      </c>
      <c r="K510" s="309"/>
      <c r="L510" s="310">
        <v>44370</v>
      </c>
      <c r="M510" s="310">
        <v>44328</v>
      </c>
      <c r="N510" s="311">
        <v>44500</v>
      </c>
      <c r="O510" s="312">
        <f>YEAR(N510)</f>
        <v>2021</v>
      </c>
      <c r="P510" s="312">
        <f>MONTH(N510)</f>
        <v>10</v>
      </c>
      <c r="Q510" s="313" t="str">
        <f>IF(P510&gt;9,CONCATENATE(O510,P510),CONCATENATE(O510,"0",P510))</f>
        <v>202110</v>
      </c>
      <c r="R510" s="299">
        <v>0</v>
      </c>
      <c r="S510" s="314">
        <v>0</v>
      </c>
      <c r="T510" s="314">
        <v>0</v>
      </c>
      <c r="U510" s="383"/>
      <c r="V510" s="294"/>
      <c r="W510" s="293"/>
      <c r="X510" s="294"/>
      <c r="Y51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339"/>
      <c r="AA510" s="294"/>
      <c r="AB510" s="294"/>
      <c r="AC510" s="294"/>
      <c r="AD510" s="294"/>
      <c r="AE510" s="294"/>
      <c r="AF510" s="294"/>
      <c r="AG510" s="294"/>
      <c r="AH510" s="294"/>
      <c r="AI510" s="294"/>
      <c r="AJ510" s="294"/>
      <c r="AK510" s="294"/>
      <c r="AL510" s="294"/>
      <c r="AM510" s="294"/>
      <c r="AN510" s="294"/>
      <c r="AO510" s="294"/>
      <c r="AP510" s="294"/>
      <c r="AQ510" s="294"/>
      <c r="AR510" s="293"/>
    </row>
    <row r="511" spans="1:100" s="7" customFormat="1" ht="38.25" customHeight="1" x14ac:dyDescent="0.2">
      <c r="A511" s="317" t="s">
        <v>966</v>
      </c>
      <c r="B511" s="316"/>
      <c r="C511" s="308"/>
      <c r="D511" s="315" t="s">
        <v>782</v>
      </c>
      <c r="E511" s="307" t="s">
        <v>246</v>
      </c>
      <c r="F511" s="300" t="s">
        <v>784</v>
      </c>
      <c r="G511" s="383" t="s">
        <v>783</v>
      </c>
      <c r="H511" s="383" t="s">
        <v>785</v>
      </c>
      <c r="I511" s="359">
        <v>3122912</v>
      </c>
      <c r="J511" s="309">
        <f>-K2289/0.0833333333333333</f>
        <v>0</v>
      </c>
      <c r="K511" s="309"/>
      <c r="L511" s="310">
        <v>44160</v>
      </c>
      <c r="M511" s="310">
        <v>44136</v>
      </c>
      <c r="N511" s="311">
        <v>44500</v>
      </c>
      <c r="O511" s="312">
        <f>YEAR(N511)</f>
        <v>2021</v>
      </c>
      <c r="P511" s="312">
        <f>MONTH(N511)</f>
        <v>10</v>
      </c>
      <c r="Q511" s="313" t="str">
        <f>IF(P511&gt;9,CONCATENATE(O511,P511),CONCATENATE(O511,"0",P511))</f>
        <v>202110</v>
      </c>
      <c r="R511" s="266" t="s">
        <v>212</v>
      </c>
      <c r="S511" s="314">
        <v>0.1</v>
      </c>
      <c r="T511" s="314">
        <v>0.04</v>
      </c>
      <c r="U511" s="383"/>
      <c r="V511" s="294"/>
      <c r="W511" s="293"/>
      <c r="X511" s="339"/>
      <c r="Y51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339"/>
      <c r="AA511" s="294"/>
      <c r="AB511" s="294"/>
      <c r="AC511" s="294"/>
      <c r="AD511" s="294"/>
      <c r="AE511" s="294"/>
      <c r="AF511" s="294"/>
      <c r="AG511" s="294"/>
      <c r="AH511" s="294"/>
      <c r="AI511" s="294"/>
      <c r="AJ511" s="294"/>
      <c r="AK511" s="294"/>
      <c r="AL511" s="294"/>
      <c r="AM511" s="294"/>
      <c r="AN511" s="294"/>
      <c r="AO511" s="294"/>
      <c r="AP511" s="294"/>
      <c r="AQ511" s="294"/>
      <c r="AR511" s="294"/>
    </row>
    <row r="512" spans="1:100" s="7" customFormat="1" ht="38.25" customHeight="1" x14ac:dyDescent="0.2">
      <c r="A512" s="317" t="s">
        <v>966</v>
      </c>
      <c r="B512" s="316"/>
      <c r="C512" s="308"/>
      <c r="D512" s="315" t="s">
        <v>786</v>
      </c>
      <c r="E512" s="307" t="s">
        <v>246</v>
      </c>
      <c r="F512" s="300" t="s">
        <v>784</v>
      </c>
      <c r="G512" s="383" t="s">
        <v>787</v>
      </c>
      <c r="H512" s="383" t="s">
        <v>788</v>
      </c>
      <c r="I512" s="359">
        <v>3158434</v>
      </c>
      <c r="J512" s="309">
        <f>-K2291/0.0833333333333333</f>
        <v>0</v>
      </c>
      <c r="K512" s="309"/>
      <c r="L512" s="310">
        <v>44160</v>
      </c>
      <c r="M512" s="310">
        <v>44136</v>
      </c>
      <c r="N512" s="311">
        <v>44500</v>
      </c>
      <c r="O512" s="312">
        <f>YEAR(N512)</f>
        <v>2021</v>
      </c>
      <c r="P512" s="312">
        <f>MONTH(N512)</f>
        <v>10</v>
      </c>
      <c r="Q512" s="313" t="str">
        <f>IF(P512&gt;9,CONCATENATE(O512,P512),CONCATENATE(O512,"0",P512))</f>
        <v>202110</v>
      </c>
      <c r="R512" s="299" t="s">
        <v>109</v>
      </c>
      <c r="S512" s="314">
        <v>0.1</v>
      </c>
      <c r="T512" s="314">
        <v>0.04</v>
      </c>
      <c r="U512" s="383"/>
      <c r="V512" s="294"/>
      <c r="W512" s="293"/>
      <c r="X512" s="339"/>
      <c r="Y51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339"/>
      <c r="AA512" s="294"/>
      <c r="AB512" s="294"/>
      <c r="AC512" s="294"/>
      <c r="AD512" s="294"/>
      <c r="AE512" s="294"/>
      <c r="AF512" s="294"/>
      <c r="AG512" s="294"/>
      <c r="AH512" s="294"/>
      <c r="AI512" s="294"/>
      <c r="AJ512" s="294"/>
      <c r="AK512" s="294"/>
      <c r="AL512" s="294"/>
      <c r="AM512" s="294"/>
      <c r="AN512" s="294"/>
      <c r="AO512" s="294"/>
      <c r="AP512" s="294"/>
      <c r="AQ512" s="294"/>
      <c r="AR512" s="294"/>
    </row>
    <row r="513" spans="1:44" s="7" customFormat="1" ht="38.25" customHeight="1" x14ac:dyDescent="0.2">
      <c r="A513" s="317" t="s">
        <v>966</v>
      </c>
      <c r="B513" s="316"/>
      <c r="C513" s="308"/>
      <c r="D513" s="315" t="s">
        <v>789</v>
      </c>
      <c r="E513" s="307" t="s">
        <v>246</v>
      </c>
      <c r="F513" s="300" t="s">
        <v>784</v>
      </c>
      <c r="G513" s="383" t="s">
        <v>790</v>
      </c>
      <c r="H513" s="383" t="s">
        <v>788</v>
      </c>
      <c r="I513" s="359">
        <v>2723501</v>
      </c>
      <c r="J513" s="309">
        <f>-K2292/0.0833333333333333</f>
        <v>0</v>
      </c>
      <c r="K513" s="309"/>
      <c r="L513" s="310">
        <v>44160</v>
      </c>
      <c r="M513" s="310">
        <v>44136</v>
      </c>
      <c r="N513" s="311">
        <v>44500</v>
      </c>
      <c r="O513" s="312">
        <f>YEAR(N513)</f>
        <v>2021</v>
      </c>
      <c r="P513" s="312">
        <f>MONTH(N513)</f>
        <v>10</v>
      </c>
      <c r="Q513" s="313" t="str">
        <f>IF(P513&gt;9,CONCATENATE(O513,P513),CONCATENATE(O513,"0",P513))</f>
        <v>202110</v>
      </c>
      <c r="R513" s="266" t="s">
        <v>212</v>
      </c>
      <c r="S513" s="314">
        <v>0.1</v>
      </c>
      <c r="T513" s="314">
        <v>0.04</v>
      </c>
      <c r="U513" s="383"/>
      <c r="V513" s="294"/>
      <c r="W513" s="293"/>
      <c r="X513" s="339"/>
      <c r="Y51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39"/>
      <c r="AA513" s="294"/>
      <c r="AB513" s="294"/>
      <c r="AC513" s="294"/>
      <c r="AD513" s="294"/>
      <c r="AE513" s="294"/>
      <c r="AF513" s="294"/>
      <c r="AG513" s="294"/>
      <c r="AH513" s="294"/>
      <c r="AI513" s="294"/>
      <c r="AJ513" s="294"/>
      <c r="AK513" s="294"/>
      <c r="AL513" s="294"/>
      <c r="AM513" s="294"/>
      <c r="AN513" s="294"/>
      <c r="AO513" s="294"/>
      <c r="AP513" s="294"/>
      <c r="AQ513" s="294"/>
      <c r="AR513" s="294"/>
    </row>
    <row r="514" spans="1:44" s="7" customFormat="1" ht="38.25" customHeight="1" x14ac:dyDescent="0.2">
      <c r="A514" s="316" t="s">
        <v>966</v>
      </c>
      <c r="B514" s="316"/>
      <c r="C514" s="308"/>
      <c r="D514" s="315" t="s">
        <v>1503</v>
      </c>
      <c r="E514" s="307" t="s">
        <v>79</v>
      </c>
      <c r="F514" s="300" t="s">
        <v>1477</v>
      </c>
      <c r="G514" s="383" t="s">
        <v>1478</v>
      </c>
      <c r="H514" s="383" t="s">
        <v>1479</v>
      </c>
      <c r="I514" s="359">
        <v>5500000</v>
      </c>
      <c r="J514" s="309">
        <f>-K2567/0.0833333333333333</f>
        <v>0</v>
      </c>
      <c r="K514" s="309"/>
      <c r="L514" s="310" t="s">
        <v>1504</v>
      </c>
      <c r="M514" s="310" t="s">
        <v>1504</v>
      </c>
      <c r="N514" s="311">
        <v>44500</v>
      </c>
      <c r="O514" s="312">
        <f>YEAR(N514)</f>
        <v>2021</v>
      </c>
      <c r="P514" s="312">
        <f>MONTH(N514)</f>
        <v>10</v>
      </c>
      <c r="Q514" s="313" t="str">
        <f>IF(P514&gt;9,CONCATENATE(O514,P514),CONCATENATE(O514,"0",P514))</f>
        <v>202110</v>
      </c>
      <c r="R514" s="299">
        <v>0</v>
      </c>
      <c r="S514" s="314">
        <v>7.0000000000000007E-2</v>
      </c>
      <c r="T514" s="314">
        <v>0.04</v>
      </c>
      <c r="U514" s="383"/>
      <c r="V514" s="294"/>
      <c r="W514" s="293"/>
      <c r="X514" s="294"/>
      <c r="Y51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339"/>
      <c r="AA514" s="294"/>
      <c r="AB514" s="294"/>
      <c r="AC514" s="294"/>
      <c r="AD514" s="294"/>
      <c r="AE514" s="294"/>
      <c r="AF514" s="294"/>
      <c r="AG514" s="294"/>
      <c r="AH514" s="294"/>
      <c r="AI514" s="294"/>
      <c r="AJ514" s="294"/>
      <c r="AK514" s="294"/>
      <c r="AL514" s="294"/>
      <c r="AM514" s="294"/>
      <c r="AN514" s="294"/>
      <c r="AO514" s="294"/>
      <c r="AP514" s="294"/>
      <c r="AQ514" s="294"/>
      <c r="AR514" s="293"/>
    </row>
    <row r="515" spans="1:44" s="7" customFormat="1" ht="38.25" customHeight="1" x14ac:dyDescent="0.2">
      <c r="A515" s="316" t="s">
        <v>966</v>
      </c>
      <c r="B515" s="316"/>
      <c r="C515" s="308"/>
      <c r="D515" s="315" t="s">
        <v>1476</v>
      </c>
      <c r="E515" s="307" t="s">
        <v>79</v>
      </c>
      <c r="F515" s="300" t="s">
        <v>1477</v>
      </c>
      <c r="G515" s="383" t="s">
        <v>1478</v>
      </c>
      <c r="H515" s="383" t="s">
        <v>1479</v>
      </c>
      <c r="I515" s="359">
        <v>5500000</v>
      </c>
      <c r="J515" s="309">
        <f>-K2566/0.0833333333333333</f>
        <v>0</v>
      </c>
      <c r="K515" s="309"/>
      <c r="L515" s="306">
        <v>43474</v>
      </c>
      <c r="M515" s="310">
        <v>43405</v>
      </c>
      <c r="N515" s="310">
        <v>44500</v>
      </c>
      <c r="O515" s="312">
        <f>YEAR(N515)</f>
        <v>2021</v>
      </c>
      <c r="P515" s="312">
        <f>MONTH(N515)</f>
        <v>10</v>
      </c>
      <c r="Q515" s="313" t="str">
        <f>IF(P515&gt;9,CONCATENATE(O515,P515),CONCATENATE(O515,"0",P515))</f>
        <v>202110</v>
      </c>
      <c r="R515" s="299">
        <v>0</v>
      </c>
      <c r="S515" s="314">
        <v>7.0000000000000007E-2</v>
      </c>
      <c r="T515" s="314">
        <v>0.04</v>
      </c>
      <c r="U515" s="383"/>
      <c r="V515" s="294"/>
      <c r="W515" s="293"/>
      <c r="X515" s="339"/>
      <c r="Y51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339"/>
      <c r="AA515" s="294"/>
      <c r="AB515" s="294"/>
      <c r="AC515" s="294"/>
      <c r="AD515" s="294"/>
      <c r="AE515" s="294"/>
      <c r="AF515" s="294"/>
      <c r="AG515" s="294"/>
      <c r="AH515" s="294"/>
      <c r="AI515" s="294"/>
      <c r="AJ515" s="294"/>
      <c r="AK515" s="294"/>
      <c r="AL515" s="294"/>
      <c r="AM515" s="294"/>
      <c r="AN515" s="294"/>
      <c r="AO515" s="294"/>
      <c r="AP515" s="294"/>
      <c r="AQ515" s="294"/>
      <c r="AR515" s="293"/>
    </row>
    <row r="516" spans="1:44" s="7" customFormat="1" ht="38.25" customHeight="1" x14ac:dyDescent="0.2">
      <c r="A516" s="316" t="s">
        <v>966</v>
      </c>
      <c r="B516" s="316"/>
      <c r="C516" s="308"/>
      <c r="D516" s="315" t="s">
        <v>989</v>
      </c>
      <c r="E516" s="307" t="s">
        <v>82</v>
      </c>
      <c r="F516" s="300" t="s">
        <v>990</v>
      </c>
      <c r="G516" s="383" t="s">
        <v>991</v>
      </c>
      <c r="H516" s="393" t="s">
        <v>992</v>
      </c>
      <c r="I516" s="359">
        <v>3055655</v>
      </c>
      <c r="J516" s="309">
        <f>-K2389/0.0833333333333333</f>
        <v>0</v>
      </c>
      <c r="K516" s="309"/>
      <c r="L516" s="310">
        <v>44188</v>
      </c>
      <c r="M516" s="310">
        <v>44153</v>
      </c>
      <c r="N516" s="311">
        <v>44517</v>
      </c>
      <c r="O516" s="312">
        <f>YEAR(N516)</f>
        <v>2021</v>
      </c>
      <c r="P516" s="312">
        <f>MONTH(N516)</f>
        <v>11</v>
      </c>
      <c r="Q516" s="313" t="str">
        <f>IF(P516&gt;9,CONCATENATE(O516,P516),CONCATENATE(O516,"0",P516))</f>
        <v>202111</v>
      </c>
      <c r="R516" s="299">
        <v>0</v>
      </c>
      <c r="S516" s="314">
        <v>0.05</v>
      </c>
      <c r="T516" s="314">
        <v>0.02</v>
      </c>
      <c r="U516" s="387"/>
      <c r="V516" s="293"/>
      <c r="W516" s="293"/>
      <c r="X516" s="293"/>
      <c r="Y51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293"/>
      <c r="AA516" s="293"/>
      <c r="AB516" s="293"/>
      <c r="AC516" s="293"/>
      <c r="AD516" s="293"/>
      <c r="AE516" s="293"/>
      <c r="AF516" s="293"/>
      <c r="AG516" s="293"/>
      <c r="AH516" s="293"/>
      <c r="AI516" s="293"/>
      <c r="AJ516" s="293"/>
      <c r="AK516" s="293"/>
      <c r="AL516" s="293"/>
      <c r="AM516" s="293"/>
      <c r="AN516" s="293"/>
      <c r="AO516" s="293"/>
      <c r="AP516" s="293"/>
      <c r="AQ516" s="293"/>
      <c r="AR516" s="294"/>
    </row>
    <row r="517" spans="1:44" s="7" customFormat="1" ht="38.25" customHeight="1" x14ac:dyDescent="0.2">
      <c r="A517" s="316" t="s">
        <v>966</v>
      </c>
      <c r="B517" s="316" t="s">
        <v>224</v>
      </c>
      <c r="C517" s="308" t="s">
        <v>225</v>
      </c>
      <c r="D517" s="315" t="s">
        <v>543</v>
      </c>
      <c r="E517" s="316" t="s">
        <v>83</v>
      </c>
      <c r="F517" s="300" t="s">
        <v>544</v>
      </c>
      <c r="G517" s="383" t="s">
        <v>545</v>
      </c>
      <c r="H517" s="383" t="s">
        <v>546</v>
      </c>
      <c r="I517" s="359">
        <v>3100000</v>
      </c>
      <c r="J517" s="251">
        <v>42795</v>
      </c>
      <c r="K517" s="251">
        <v>42796</v>
      </c>
      <c r="L517" s="251">
        <v>44546</v>
      </c>
      <c r="M517" s="310">
        <v>44170</v>
      </c>
      <c r="N517" s="310">
        <v>44534</v>
      </c>
      <c r="O517" s="321">
        <f>YEAR(N517)</f>
        <v>2021</v>
      </c>
      <c r="P517" s="356">
        <f>MONTH(N517)</f>
        <v>12</v>
      </c>
      <c r="Q517" s="322" t="str">
        <f>IF(P517&gt;9,CONCATENATE(O517,P517),CONCATENATE(O517,"0",P517))</f>
        <v>202112</v>
      </c>
      <c r="R517" s="299" t="s">
        <v>109</v>
      </c>
      <c r="S517" s="314">
        <v>0</v>
      </c>
      <c r="T517" s="314">
        <v>0</v>
      </c>
      <c r="U517" s="383"/>
      <c r="V517" s="294"/>
      <c r="W517" s="294"/>
      <c r="X517" s="339"/>
      <c r="Y51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339"/>
      <c r="AA517" s="294"/>
      <c r="AB517" s="294"/>
      <c r="AC517" s="294"/>
      <c r="AD517" s="294"/>
      <c r="AE517" s="294"/>
      <c r="AF517" s="294"/>
      <c r="AG517" s="294"/>
      <c r="AH517" s="294"/>
      <c r="AI517" s="294"/>
      <c r="AJ517" s="294"/>
      <c r="AK517" s="294"/>
      <c r="AL517" s="294"/>
      <c r="AM517" s="294"/>
      <c r="AN517" s="294"/>
      <c r="AO517" s="294"/>
      <c r="AP517" s="294"/>
      <c r="AQ517" s="294"/>
      <c r="AR517" s="294"/>
    </row>
    <row r="518" spans="1:44" s="7" customFormat="1" ht="38.25" customHeight="1" x14ac:dyDescent="0.2">
      <c r="A518" s="317" t="s">
        <v>966</v>
      </c>
      <c r="B518" s="316"/>
      <c r="C518" s="308"/>
      <c r="D518" s="315" t="s">
        <v>1573</v>
      </c>
      <c r="E518" s="316" t="s">
        <v>72</v>
      </c>
      <c r="F518" s="300" t="s">
        <v>1574</v>
      </c>
      <c r="G518" s="383" t="s">
        <v>1575</v>
      </c>
      <c r="H518" s="383" t="s">
        <v>333</v>
      </c>
      <c r="I518" s="359">
        <v>3921500</v>
      </c>
      <c r="J518" s="309">
        <f>-K2618/0.0833333333333333</f>
        <v>0</v>
      </c>
      <c r="K518" s="309"/>
      <c r="L518" s="310">
        <v>37585</v>
      </c>
      <c r="M518" s="310">
        <v>44177</v>
      </c>
      <c r="N518" s="311">
        <v>44541</v>
      </c>
      <c r="O518" s="312">
        <f>YEAR(N518)</f>
        <v>2021</v>
      </c>
      <c r="P518" s="312">
        <f>MONTH(N518)</f>
        <v>12</v>
      </c>
      <c r="Q518" s="313" t="str">
        <f>IF(P518&gt;9,CONCATENATE(O518,P518),CONCATENATE(O518,"0",P518))</f>
        <v>202112</v>
      </c>
      <c r="R518" s="299" t="s">
        <v>120</v>
      </c>
      <c r="S518" s="314">
        <v>0.02</v>
      </c>
      <c r="T518" s="314">
        <v>0.11</v>
      </c>
      <c r="U518" s="383"/>
      <c r="V518" s="294"/>
      <c r="W518" s="293"/>
      <c r="X518" s="339"/>
      <c r="Y51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339"/>
      <c r="AA518" s="294"/>
      <c r="AB518" s="294"/>
      <c r="AC518" s="294"/>
      <c r="AD518" s="294"/>
      <c r="AE518" s="294"/>
      <c r="AF518" s="294"/>
      <c r="AG518" s="294"/>
      <c r="AH518" s="294"/>
      <c r="AI518" s="294"/>
      <c r="AJ518" s="294"/>
      <c r="AK518" s="294"/>
      <c r="AL518" s="294"/>
      <c r="AM518" s="294"/>
      <c r="AN518" s="294"/>
      <c r="AO518" s="294"/>
      <c r="AP518" s="294"/>
      <c r="AQ518" s="294"/>
      <c r="AR518" s="294"/>
    </row>
    <row r="519" spans="1:44" s="7" customFormat="1" ht="38.25" customHeight="1" x14ac:dyDescent="0.2">
      <c r="A519" s="316" t="s">
        <v>966</v>
      </c>
      <c r="B519" s="316" t="s">
        <v>224</v>
      </c>
      <c r="C519" s="316" t="s">
        <v>225</v>
      </c>
      <c r="D519" s="424" t="s">
        <v>349</v>
      </c>
      <c r="E519" s="373" t="s">
        <v>82</v>
      </c>
      <c r="F519" s="239" t="s">
        <v>138</v>
      </c>
      <c r="G519" s="388" t="s">
        <v>139</v>
      </c>
      <c r="H519" s="389" t="s">
        <v>268</v>
      </c>
      <c r="I519" s="358">
        <v>1599705</v>
      </c>
      <c r="J519" s="254">
        <f>-K2309/0.0833333333333333</f>
        <v>0</v>
      </c>
      <c r="K519" s="254"/>
      <c r="L519" s="251">
        <v>44335</v>
      </c>
      <c r="M519" s="251">
        <v>44348</v>
      </c>
      <c r="N519" s="252">
        <v>44561</v>
      </c>
      <c r="O519" s="275">
        <f>YEAR(N519)</f>
        <v>2021</v>
      </c>
      <c r="P519" s="275">
        <f>MONTH(N519)</f>
        <v>12</v>
      </c>
      <c r="Q519" s="276" t="str">
        <f>IF(P519&gt;9,CONCATENATE(O519,P519),CONCATENATE(O519,"0",P519))</f>
        <v>202112</v>
      </c>
      <c r="R519" s="299">
        <v>0</v>
      </c>
      <c r="S519" s="243">
        <v>0</v>
      </c>
      <c r="T519" s="243">
        <v>0</v>
      </c>
      <c r="U519" s="400"/>
      <c r="V519" s="289"/>
      <c r="W519" s="291"/>
      <c r="X519" s="290"/>
      <c r="Y519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293"/>
      <c r="AA519" s="293"/>
      <c r="AB519" s="293"/>
      <c r="AC519" s="293"/>
      <c r="AD519" s="293"/>
      <c r="AE519" s="293"/>
      <c r="AF519" s="293"/>
      <c r="AG519" s="293"/>
      <c r="AH519" s="293"/>
      <c r="AI519" s="293"/>
      <c r="AJ519" s="293"/>
      <c r="AK519" s="293"/>
      <c r="AL519" s="293"/>
      <c r="AM519" s="293"/>
      <c r="AN519" s="293"/>
      <c r="AO519" s="293"/>
      <c r="AP519" s="293"/>
      <c r="AQ519" s="293"/>
      <c r="AR519" s="294"/>
    </row>
    <row r="520" spans="1:44" s="7" customFormat="1" ht="38.25" customHeight="1" x14ac:dyDescent="0.2">
      <c r="A520" s="316" t="s">
        <v>966</v>
      </c>
      <c r="B520" s="316"/>
      <c r="C520" s="308"/>
      <c r="D520" s="315" t="s">
        <v>1199</v>
      </c>
      <c r="E520" s="316" t="s">
        <v>1200</v>
      </c>
      <c r="F520" s="300" t="s">
        <v>23</v>
      </c>
      <c r="G520" s="383" t="s">
        <v>1201</v>
      </c>
      <c r="H520" s="393" t="s">
        <v>1202</v>
      </c>
      <c r="I520" s="359">
        <v>348974.53</v>
      </c>
      <c r="J520" s="309">
        <f>-K2477/0.0833333333333333</f>
        <v>0</v>
      </c>
      <c r="K520" s="309"/>
      <c r="L520" s="310">
        <v>44223</v>
      </c>
      <c r="M520" s="310">
        <v>44197</v>
      </c>
      <c r="N520" s="310">
        <v>44561</v>
      </c>
      <c r="O520" s="321">
        <f>YEAR(N520)</f>
        <v>2021</v>
      </c>
      <c r="P520" s="312">
        <f>MONTH(N520)</f>
        <v>12</v>
      </c>
      <c r="Q520" s="322" t="str">
        <f>IF(P520&gt;9,CONCATENATE(O520,P520),CONCATENATE(O520,"0",P520))</f>
        <v>202112</v>
      </c>
      <c r="R520" s="299">
        <v>0</v>
      </c>
      <c r="S520" s="314">
        <v>0</v>
      </c>
      <c r="T520" s="314">
        <v>0</v>
      </c>
      <c r="U520" s="387"/>
      <c r="V520" s="294"/>
      <c r="W520" s="293"/>
      <c r="X520" s="294"/>
      <c r="Y52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39"/>
      <c r="AA520" s="293"/>
      <c r="AB520" s="293"/>
      <c r="AC520" s="293"/>
      <c r="AD520" s="293"/>
      <c r="AE520" s="293"/>
      <c r="AF520" s="293"/>
      <c r="AG520" s="293"/>
      <c r="AH520" s="293"/>
      <c r="AI520" s="293"/>
      <c r="AJ520" s="293"/>
      <c r="AK520" s="293"/>
      <c r="AL520" s="293"/>
      <c r="AM520" s="293"/>
      <c r="AN520" s="293"/>
      <c r="AO520" s="293"/>
      <c r="AP520" s="293"/>
      <c r="AQ520" s="293"/>
      <c r="AR520" s="294"/>
    </row>
    <row r="521" spans="1:44" s="7" customFormat="1" ht="38.25" customHeight="1" x14ac:dyDescent="0.2">
      <c r="A521" s="317" t="s">
        <v>966</v>
      </c>
      <c r="B521" s="316" t="s">
        <v>224</v>
      </c>
      <c r="C521" s="316" t="s">
        <v>225</v>
      </c>
      <c r="D521" s="315" t="s">
        <v>550</v>
      </c>
      <c r="E521" s="373" t="s">
        <v>82</v>
      </c>
      <c r="F521" s="300" t="s">
        <v>551</v>
      </c>
      <c r="G521" s="388" t="s">
        <v>552</v>
      </c>
      <c r="H521" s="389" t="s">
        <v>328</v>
      </c>
      <c r="I521" s="358">
        <v>202168577</v>
      </c>
      <c r="J521" s="254">
        <f>-K2301/0.0833333333333333</f>
        <v>0</v>
      </c>
      <c r="K521" s="254"/>
      <c r="L521" s="310">
        <v>43101</v>
      </c>
      <c r="M521" s="251">
        <v>43101</v>
      </c>
      <c r="N521" s="252">
        <v>44561</v>
      </c>
      <c r="O521" s="275">
        <f>YEAR(N521)</f>
        <v>2021</v>
      </c>
      <c r="P521" s="275">
        <f>MONTH(N521)</f>
        <v>12</v>
      </c>
      <c r="Q521" s="276" t="str">
        <f>IF(P521&gt;9,CONCATENATE(O521,P521),CONCATENATE(O521,"0",P521))</f>
        <v>202112</v>
      </c>
      <c r="R521" s="299" t="s">
        <v>120</v>
      </c>
      <c r="S521" s="243">
        <v>0.14000000000000001</v>
      </c>
      <c r="T521" s="243">
        <v>0.05</v>
      </c>
      <c r="U521" s="383"/>
      <c r="V521" s="291"/>
      <c r="W521" s="291"/>
      <c r="X521" s="293" t="s">
        <v>218</v>
      </c>
      <c r="Y521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21" s="293"/>
      <c r="AA521" s="293"/>
      <c r="AB521" s="293"/>
      <c r="AC521" s="293"/>
      <c r="AD521" s="293"/>
      <c r="AE521" s="293"/>
      <c r="AF521" s="293"/>
      <c r="AG521" s="293"/>
      <c r="AH521" s="293"/>
      <c r="AI521" s="293"/>
      <c r="AJ521" s="293"/>
      <c r="AK521" s="293"/>
      <c r="AL521" s="293"/>
      <c r="AM521" s="293"/>
      <c r="AN521" s="293"/>
      <c r="AO521" s="293"/>
      <c r="AP521" s="293"/>
      <c r="AQ521" s="293"/>
      <c r="AR521" s="294"/>
    </row>
    <row r="522" spans="1:44" s="7" customFormat="1" ht="38.25" customHeight="1" x14ac:dyDescent="0.2">
      <c r="A522" s="316" t="s">
        <v>966</v>
      </c>
      <c r="B522" s="316"/>
      <c r="C522" s="308"/>
      <c r="D522" s="315" t="s">
        <v>1043</v>
      </c>
      <c r="E522" s="307" t="s">
        <v>79</v>
      </c>
      <c r="F522" s="300" t="s">
        <v>1039</v>
      </c>
      <c r="G522" s="383" t="s">
        <v>1118</v>
      </c>
      <c r="H522" s="383" t="s">
        <v>1042</v>
      </c>
      <c r="I522" s="359">
        <v>1015200</v>
      </c>
      <c r="J522" s="309">
        <f>-K2545/0.0833333333333333</f>
        <v>0</v>
      </c>
      <c r="K522" s="309"/>
      <c r="L522" s="310">
        <v>43481</v>
      </c>
      <c r="M522" s="310">
        <v>43484</v>
      </c>
      <c r="N522" s="310">
        <v>44579</v>
      </c>
      <c r="O522" s="321">
        <f>YEAR(N522)</f>
        <v>2022</v>
      </c>
      <c r="P522" s="312">
        <f>MONTH(N522)</f>
        <v>1</v>
      </c>
      <c r="Q522" s="322" t="str">
        <f>IF(P522&gt;9,CONCATENATE(O522,P522),CONCATENATE(O522,"0",P522))</f>
        <v>202201</v>
      </c>
      <c r="R522" s="299">
        <v>0</v>
      </c>
      <c r="S522" s="314">
        <v>0</v>
      </c>
      <c r="T522" s="314">
        <v>0</v>
      </c>
      <c r="U522" s="383"/>
      <c r="V522" s="294"/>
      <c r="W522" s="293"/>
      <c r="X522" s="294"/>
      <c r="Y522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339"/>
      <c r="AA522" s="294"/>
      <c r="AB522" s="294"/>
      <c r="AC522" s="294"/>
      <c r="AD522" s="294"/>
      <c r="AE522" s="294"/>
      <c r="AF522" s="294"/>
      <c r="AG522" s="294"/>
      <c r="AH522" s="294"/>
      <c r="AI522" s="294"/>
      <c r="AJ522" s="294"/>
      <c r="AK522" s="294"/>
      <c r="AL522" s="294"/>
      <c r="AM522" s="294"/>
      <c r="AN522" s="294"/>
      <c r="AO522" s="294"/>
      <c r="AP522" s="294"/>
      <c r="AQ522" s="294"/>
      <c r="AR522" s="293"/>
    </row>
    <row r="523" spans="1:44" s="7" customFormat="1" ht="38.25" customHeight="1" x14ac:dyDescent="0.2">
      <c r="A523" s="316" t="s">
        <v>966</v>
      </c>
      <c r="B523" s="316"/>
      <c r="C523" s="308"/>
      <c r="D523" s="315" t="s">
        <v>1044</v>
      </c>
      <c r="E523" s="307" t="s">
        <v>79</v>
      </c>
      <c r="F523" s="300" t="s">
        <v>1039</v>
      </c>
      <c r="G523" s="383" t="s">
        <v>1045</v>
      </c>
      <c r="H523" s="383" t="s">
        <v>1046</v>
      </c>
      <c r="I523" s="359">
        <v>1400040</v>
      </c>
      <c r="J523" s="309">
        <f>-K2541/0.0833333333333333</f>
        <v>0</v>
      </c>
      <c r="K523" s="309"/>
      <c r="L523" s="310">
        <v>43481</v>
      </c>
      <c r="M523" s="310">
        <v>43484</v>
      </c>
      <c r="N523" s="310">
        <v>44579</v>
      </c>
      <c r="O523" s="321">
        <f>YEAR(N523)</f>
        <v>2022</v>
      </c>
      <c r="P523" s="312">
        <f>MONTH(N523)</f>
        <v>1</v>
      </c>
      <c r="Q523" s="322" t="str">
        <f>IF(P523&gt;9,CONCATENATE(O523,P523),CONCATENATE(O523,"0",P523))</f>
        <v>202201</v>
      </c>
      <c r="R523" s="299">
        <v>0</v>
      </c>
      <c r="S523" s="314">
        <v>0</v>
      </c>
      <c r="T523" s="314">
        <v>0</v>
      </c>
      <c r="U523" s="383"/>
      <c r="V523" s="294"/>
      <c r="W523" s="293"/>
      <c r="X523" s="294"/>
      <c r="Y523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339"/>
      <c r="AA523" s="294"/>
      <c r="AB523" s="294"/>
      <c r="AC523" s="294"/>
      <c r="AD523" s="294"/>
      <c r="AE523" s="294"/>
      <c r="AF523" s="294"/>
      <c r="AG523" s="294"/>
      <c r="AH523" s="294"/>
      <c r="AI523" s="294"/>
      <c r="AJ523" s="294"/>
      <c r="AK523" s="294"/>
      <c r="AL523" s="294"/>
      <c r="AM523" s="294"/>
      <c r="AN523" s="294"/>
      <c r="AO523" s="294"/>
      <c r="AP523" s="294"/>
      <c r="AQ523" s="294"/>
      <c r="AR523" s="293"/>
    </row>
    <row r="524" spans="1:44" s="7" customFormat="1" ht="38.25" customHeight="1" x14ac:dyDescent="0.2">
      <c r="A524" s="316" t="s">
        <v>966</v>
      </c>
      <c r="B524" s="307"/>
      <c r="C524" s="328"/>
      <c r="D524" s="304" t="s">
        <v>1038</v>
      </c>
      <c r="E524" s="307" t="s">
        <v>79</v>
      </c>
      <c r="F524" s="268" t="s">
        <v>1039</v>
      </c>
      <c r="G524" s="384" t="s">
        <v>1040</v>
      </c>
      <c r="H524" s="384" t="s">
        <v>1041</v>
      </c>
      <c r="I524" s="361">
        <v>165120</v>
      </c>
      <c r="J524" s="269">
        <f>-K2546/0.0833333333333333</f>
        <v>0</v>
      </c>
      <c r="K524" s="269"/>
      <c r="L524" s="270">
        <v>43537</v>
      </c>
      <c r="M524" s="270">
        <v>43481</v>
      </c>
      <c r="N524" s="270">
        <v>44579</v>
      </c>
      <c r="O524" s="285">
        <f>YEAR(N524)</f>
        <v>2022</v>
      </c>
      <c r="P524" s="283">
        <f>MONTH(N524)</f>
        <v>1</v>
      </c>
      <c r="Q524" s="281" t="str">
        <f>IF(P524&gt;9,CONCATENATE(O524,P524),CONCATENATE(O524,"0",P524))</f>
        <v>202201</v>
      </c>
      <c r="R524" s="266">
        <v>0</v>
      </c>
      <c r="S524" s="272">
        <v>0</v>
      </c>
      <c r="T524" s="314">
        <v>0</v>
      </c>
      <c r="U524" s="384"/>
      <c r="V524" s="303"/>
      <c r="W524" s="301"/>
      <c r="X524" s="303"/>
      <c r="Y524" s="30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320"/>
      <c r="AA524" s="303"/>
      <c r="AB524" s="303"/>
      <c r="AC524" s="303"/>
      <c r="AD524" s="303"/>
      <c r="AE524" s="303"/>
      <c r="AF524" s="303"/>
      <c r="AG524" s="303"/>
      <c r="AH524" s="303"/>
      <c r="AI524" s="303"/>
      <c r="AJ524" s="303"/>
      <c r="AK524" s="303"/>
      <c r="AL524" s="303"/>
      <c r="AM524" s="303"/>
      <c r="AN524" s="303"/>
      <c r="AO524" s="303"/>
      <c r="AP524" s="303"/>
      <c r="AQ524" s="303"/>
      <c r="AR524" s="301"/>
    </row>
    <row r="525" spans="1:44" s="7" customFormat="1" ht="38.25" customHeight="1" x14ac:dyDescent="0.2">
      <c r="A525" s="316" t="s">
        <v>966</v>
      </c>
      <c r="B525" s="316"/>
      <c r="C525" s="308"/>
      <c r="D525" s="315" t="s">
        <v>1062</v>
      </c>
      <c r="E525" s="316" t="s">
        <v>76</v>
      </c>
      <c r="F525" s="300" t="s">
        <v>1063</v>
      </c>
      <c r="G525" s="383" t="s">
        <v>1064</v>
      </c>
      <c r="H525" s="383" t="s">
        <v>1065</v>
      </c>
      <c r="I525" s="359">
        <v>65275</v>
      </c>
      <c r="J525" s="309">
        <f>-K2490/0.0833333333333333</f>
        <v>0</v>
      </c>
      <c r="K525" s="309"/>
      <c r="L525" s="310">
        <v>44258</v>
      </c>
      <c r="M525" s="310">
        <v>43537</v>
      </c>
      <c r="N525" s="311">
        <v>44588</v>
      </c>
      <c r="O525" s="312">
        <f>YEAR(N525)</f>
        <v>2022</v>
      </c>
      <c r="P525" s="312">
        <f>MONTH(N525)</f>
        <v>1</v>
      </c>
      <c r="Q525" s="313" t="str">
        <f>IF(P525&gt;9,CONCATENATE(O525,P525),CONCATENATE(O525,"0",P525))</f>
        <v>202201</v>
      </c>
      <c r="R525" s="299">
        <v>0</v>
      </c>
      <c r="S525" s="314">
        <v>0.16</v>
      </c>
      <c r="T525" s="314">
        <v>0.04</v>
      </c>
      <c r="U525" s="383"/>
      <c r="V525" s="294"/>
      <c r="W525" s="293"/>
      <c r="X525" s="294"/>
      <c r="Y52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339"/>
      <c r="AA525" s="293"/>
      <c r="AB525" s="293"/>
      <c r="AC525" s="293"/>
      <c r="AD525" s="293"/>
      <c r="AE525" s="293"/>
      <c r="AF525" s="293"/>
      <c r="AG525" s="293"/>
      <c r="AH525" s="293"/>
      <c r="AI525" s="293"/>
      <c r="AJ525" s="293"/>
      <c r="AK525" s="293"/>
      <c r="AL525" s="293"/>
      <c r="AM525" s="293"/>
      <c r="AN525" s="293"/>
      <c r="AO525" s="293"/>
      <c r="AP525" s="293"/>
      <c r="AQ525" s="293"/>
      <c r="AR525" s="293"/>
    </row>
    <row r="526" spans="1:44" s="7" customFormat="1" ht="38.25" customHeight="1" x14ac:dyDescent="0.2">
      <c r="A526" s="317" t="s">
        <v>966</v>
      </c>
      <c r="B526" s="316"/>
      <c r="C526" s="308"/>
      <c r="D526" s="315" t="s">
        <v>1732</v>
      </c>
      <c r="E526" s="316" t="s">
        <v>76</v>
      </c>
      <c r="F526" s="300" t="s">
        <v>1063</v>
      </c>
      <c r="G526" s="383" t="s">
        <v>1064</v>
      </c>
      <c r="H526" s="383" t="s">
        <v>1126</v>
      </c>
      <c r="I526" s="359">
        <v>2875275</v>
      </c>
      <c r="J526" s="309">
        <f>-K2705/0.0833333333333333</f>
        <v>0</v>
      </c>
      <c r="K526" s="309"/>
      <c r="L526" s="310">
        <v>44258</v>
      </c>
      <c r="M526" s="310">
        <v>43992</v>
      </c>
      <c r="N526" s="310">
        <v>44588</v>
      </c>
      <c r="O526" s="321">
        <f>YEAR(N526)</f>
        <v>2022</v>
      </c>
      <c r="P526" s="356">
        <f>MONTH(N526)</f>
        <v>1</v>
      </c>
      <c r="Q526" s="322" t="str">
        <f>IF(P526&gt;9,CONCATENATE(O526,P526),CONCATENATE(O526,"0",P526))</f>
        <v>202201</v>
      </c>
      <c r="R526" s="299">
        <v>0</v>
      </c>
      <c r="S526" s="314">
        <v>0.16</v>
      </c>
      <c r="T526" s="314">
        <v>0.04</v>
      </c>
      <c r="U526" s="383"/>
      <c r="V526" s="294"/>
      <c r="W526" s="294"/>
      <c r="X526" s="339"/>
      <c r="Y52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339"/>
      <c r="AA526" s="294"/>
      <c r="AB526" s="294"/>
      <c r="AC526" s="294"/>
      <c r="AD526" s="294"/>
      <c r="AE526" s="294"/>
      <c r="AF526" s="294"/>
      <c r="AG526" s="294"/>
      <c r="AH526" s="294"/>
      <c r="AI526" s="294"/>
      <c r="AJ526" s="294"/>
      <c r="AK526" s="294"/>
      <c r="AL526" s="294"/>
      <c r="AM526" s="294"/>
      <c r="AN526" s="294"/>
      <c r="AO526" s="294"/>
      <c r="AP526" s="294"/>
      <c r="AQ526" s="294"/>
      <c r="AR526" s="294"/>
    </row>
    <row r="527" spans="1:44" s="7" customFormat="1" ht="38.25" customHeight="1" x14ac:dyDescent="0.2">
      <c r="A527" s="316" t="s">
        <v>966</v>
      </c>
      <c r="B527" s="307" t="s">
        <v>237</v>
      </c>
      <c r="C527" s="328" t="s">
        <v>225</v>
      </c>
      <c r="D527" s="304" t="s">
        <v>342</v>
      </c>
      <c r="E527" s="307" t="s">
        <v>73</v>
      </c>
      <c r="F527" s="262" t="s">
        <v>340</v>
      </c>
      <c r="G527" s="384" t="s">
        <v>341</v>
      </c>
      <c r="H527" s="384" t="s">
        <v>133</v>
      </c>
      <c r="I527" s="361">
        <v>7200000</v>
      </c>
      <c r="J527" s="269">
        <f>-K2372/0.0833333333333333</f>
        <v>0</v>
      </c>
      <c r="K527" s="269"/>
      <c r="L527" s="270">
        <v>44198</v>
      </c>
      <c r="M527" s="270">
        <v>44228</v>
      </c>
      <c r="N527" s="271">
        <v>44592</v>
      </c>
      <c r="O527" s="283">
        <f>YEAR(N527)</f>
        <v>2022</v>
      </c>
      <c r="P527" s="283">
        <f>MONTH(N527)</f>
        <v>1</v>
      </c>
      <c r="Q527" s="277" t="str">
        <f>IF(P527&gt;9,CONCATENATE(O527,P527),CONCATENATE(O527,"0",P527))</f>
        <v>202201</v>
      </c>
      <c r="R527" s="299">
        <v>0</v>
      </c>
      <c r="S527" s="272">
        <v>0.1</v>
      </c>
      <c r="T527" s="272">
        <v>0.05</v>
      </c>
      <c r="U527" s="384"/>
      <c r="V527" s="303"/>
      <c r="W527" s="301"/>
      <c r="X527" s="303"/>
      <c r="Y52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20"/>
      <c r="AA527" s="303"/>
      <c r="AB527" s="303"/>
      <c r="AC527" s="303"/>
      <c r="AD527" s="303"/>
      <c r="AE527" s="303"/>
      <c r="AF527" s="303"/>
      <c r="AG527" s="303"/>
      <c r="AH527" s="303"/>
      <c r="AI527" s="303"/>
      <c r="AJ527" s="303"/>
      <c r="AK527" s="303"/>
      <c r="AL527" s="303"/>
      <c r="AM527" s="303"/>
      <c r="AN527" s="303"/>
      <c r="AO527" s="303"/>
      <c r="AP527" s="303"/>
      <c r="AQ527" s="303"/>
      <c r="AR527" s="293"/>
    </row>
    <row r="528" spans="1:44" s="7" customFormat="1" ht="38.25" customHeight="1" x14ac:dyDescent="0.2">
      <c r="A528" s="316" t="s">
        <v>966</v>
      </c>
      <c r="B528" s="302"/>
      <c r="C528" s="328"/>
      <c r="D528" s="302" t="s">
        <v>1811</v>
      </c>
      <c r="E528" s="302" t="s">
        <v>84</v>
      </c>
      <c r="F528" s="262" t="s">
        <v>19</v>
      </c>
      <c r="G528" s="385" t="s">
        <v>1812</v>
      </c>
      <c r="H528" s="385" t="s">
        <v>1813</v>
      </c>
      <c r="I528" s="362">
        <v>375000</v>
      </c>
      <c r="J528" s="264">
        <f>-K2750/0.0833333333333333</f>
        <v>0</v>
      </c>
      <c r="K528" s="264"/>
      <c r="L528" s="265">
        <v>44223</v>
      </c>
      <c r="M528" s="265">
        <v>44226</v>
      </c>
      <c r="N528" s="265">
        <v>44592</v>
      </c>
      <c r="O528" s="284">
        <f>YEAR(N528)</f>
        <v>2022</v>
      </c>
      <c r="P528" s="283">
        <f>MONTH(N528)</f>
        <v>1</v>
      </c>
      <c r="Q528" s="280" t="str">
        <f>IF(P528&gt;9,CONCATENATE(O528,P528),CONCATENATE(O528,"0",P528))</f>
        <v>202201</v>
      </c>
      <c r="R528" s="266">
        <v>0</v>
      </c>
      <c r="S528" s="267">
        <v>0</v>
      </c>
      <c r="T528" s="267">
        <v>0</v>
      </c>
      <c r="U528" s="384"/>
      <c r="V528" s="301"/>
      <c r="W528" s="301"/>
      <c r="X528" s="301"/>
      <c r="Y52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320"/>
      <c r="AA528" s="303"/>
      <c r="AB528" s="303"/>
      <c r="AC528" s="303"/>
      <c r="AD528" s="303"/>
      <c r="AE528" s="303"/>
      <c r="AF528" s="303"/>
      <c r="AG528" s="303"/>
      <c r="AH528" s="303"/>
      <c r="AI528" s="303"/>
      <c r="AJ528" s="303"/>
      <c r="AK528" s="303"/>
      <c r="AL528" s="303"/>
      <c r="AM528" s="303"/>
      <c r="AN528" s="303"/>
      <c r="AO528" s="303"/>
      <c r="AP528" s="303"/>
      <c r="AQ528" s="303"/>
      <c r="AR528" s="303"/>
    </row>
    <row r="529" spans="1:44" s="7" customFormat="1" ht="38.25" customHeight="1" x14ac:dyDescent="0.2">
      <c r="A529" s="316" t="s">
        <v>966</v>
      </c>
      <c r="B529" s="316"/>
      <c r="C529" s="308"/>
      <c r="D529" s="315" t="s">
        <v>1089</v>
      </c>
      <c r="E529" s="316" t="s">
        <v>84</v>
      </c>
      <c r="F529" s="300" t="s">
        <v>19</v>
      </c>
      <c r="G529" s="383" t="s">
        <v>1090</v>
      </c>
      <c r="H529" s="393" t="s">
        <v>1091</v>
      </c>
      <c r="I529" s="359">
        <v>375000</v>
      </c>
      <c r="J529" s="309">
        <f>-K2440/0.0833333333333333</f>
        <v>0</v>
      </c>
      <c r="K529" s="309"/>
      <c r="L529" s="310">
        <v>44230</v>
      </c>
      <c r="M529" s="310">
        <v>44226</v>
      </c>
      <c r="N529" s="310">
        <v>44592</v>
      </c>
      <c r="O529" s="321">
        <f>YEAR(N529)</f>
        <v>2022</v>
      </c>
      <c r="P529" s="312">
        <f>MONTH(N529)</f>
        <v>1</v>
      </c>
      <c r="Q529" s="322" t="str">
        <f>IF(P529&gt;9,CONCATENATE(O529,P529),CONCATENATE(O529,"0",P529))</f>
        <v>202201</v>
      </c>
      <c r="R529" s="299" t="s">
        <v>109</v>
      </c>
      <c r="S529" s="314">
        <v>0</v>
      </c>
      <c r="T529" s="314">
        <v>0</v>
      </c>
      <c r="U529" s="387"/>
      <c r="V529" s="294"/>
      <c r="W529" s="293"/>
      <c r="X529" s="294"/>
      <c r="Y52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339"/>
      <c r="AA529" s="293"/>
      <c r="AB529" s="293"/>
      <c r="AC529" s="293"/>
      <c r="AD529" s="293"/>
      <c r="AE529" s="293"/>
      <c r="AF529" s="293"/>
      <c r="AG529" s="293"/>
      <c r="AH529" s="293"/>
      <c r="AI529" s="293"/>
      <c r="AJ529" s="293"/>
      <c r="AK529" s="293"/>
      <c r="AL529" s="293"/>
      <c r="AM529" s="293"/>
      <c r="AN529" s="293"/>
      <c r="AO529" s="293"/>
      <c r="AP529" s="293"/>
      <c r="AQ529" s="293"/>
      <c r="AR529" s="294"/>
    </row>
    <row r="530" spans="1:44" s="7" customFormat="1" ht="38.25" customHeight="1" x14ac:dyDescent="0.2">
      <c r="A530" s="317" t="s">
        <v>966</v>
      </c>
      <c r="B530" s="316"/>
      <c r="C530" s="308"/>
      <c r="D530" s="315" t="s">
        <v>1736</v>
      </c>
      <c r="E530" s="316" t="s">
        <v>314</v>
      </c>
      <c r="F530" s="300" t="s">
        <v>1737</v>
      </c>
      <c r="G530" s="383" t="s">
        <v>1738</v>
      </c>
      <c r="H530" s="383" t="s">
        <v>1739</v>
      </c>
      <c r="I530" s="359">
        <v>715135</v>
      </c>
      <c r="J530" s="309">
        <f>-K2710/0.0833333333333333</f>
        <v>0</v>
      </c>
      <c r="K530" s="309"/>
      <c r="L530" s="310">
        <v>44335</v>
      </c>
      <c r="M530" s="310">
        <v>44357</v>
      </c>
      <c r="N530" s="311">
        <v>44620</v>
      </c>
      <c r="O530" s="312">
        <f>YEAR(N530)</f>
        <v>2022</v>
      </c>
      <c r="P530" s="312">
        <f>MONTH(N530)</f>
        <v>2</v>
      </c>
      <c r="Q530" s="313" t="str">
        <f>IF(P530&gt;9,CONCATENATE(O530,P530),CONCATENATE(O530,"0",P530))</f>
        <v>202202</v>
      </c>
      <c r="R530" s="299">
        <v>0</v>
      </c>
      <c r="S530" s="314">
        <v>0.2</v>
      </c>
      <c r="T530" s="314">
        <v>0</v>
      </c>
      <c r="U530" s="387"/>
      <c r="V530" s="293"/>
      <c r="W530" s="293"/>
      <c r="X530" s="293"/>
      <c r="Y530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339"/>
      <c r="AA530" s="294"/>
      <c r="AB530" s="294"/>
      <c r="AC530" s="294"/>
      <c r="AD530" s="294"/>
      <c r="AE530" s="294"/>
      <c r="AF530" s="294"/>
      <c r="AG530" s="294"/>
      <c r="AH530" s="294"/>
      <c r="AI530" s="294"/>
      <c r="AJ530" s="294"/>
      <c r="AK530" s="294"/>
      <c r="AL530" s="294"/>
      <c r="AM530" s="294"/>
      <c r="AN530" s="294"/>
      <c r="AO530" s="294"/>
      <c r="AP530" s="294"/>
      <c r="AQ530" s="294"/>
      <c r="AR530" s="294"/>
    </row>
    <row r="531" spans="1:44" s="7" customFormat="1" ht="38.25" customHeight="1" x14ac:dyDescent="0.2">
      <c r="A531" s="317" t="s">
        <v>966</v>
      </c>
      <c r="B531" s="317"/>
      <c r="C531" s="308"/>
      <c r="D531" s="317" t="s">
        <v>1782</v>
      </c>
      <c r="E531" s="317" t="s">
        <v>74</v>
      </c>
      <c r="F531" s="305" t="s">
        <v>19</v>
      </c>
      <c r="G531" s="387" t="s">
        <v>1783</v>
      </c>
      <c r="H531" s="387" t="s">
        <v>483</v>
      </c>
      <c r="I531" s="363">
        <v>48999.99</v>
      </c>
      <c r="J531" s="323">
        <f>-K2738/0.0833333333333333</f>
        <v>0</v>
      </c>
      <c r="K531" s="323"/>
      <c r="L531" s="306">
        <v>44034</v>
      </c>
      <c r="M531" s="306">
        <v>43899</v>
      </c>
      <c r="N531" s="306">
        <v>44630</v>
      </c>
      <c r="O531" s="324">
        <f>YEAR(N531)</f>
        <v>2022</v>
      </c>
      <c r="P531" s="312">
        <f>MONTH(N531)</f>
        <v>3</v>
      </c>
      <c r="Q531" s="325" t="str">
        <f>IF(P531&gt;9,CONCATENATE(O531,P531),CONCATENATE(O531,"0",P531))</f>
        <v>202203</v>
      </c>
      <c r="R531" s="299">
        <v>0</v>
      </c>
      <c r="S531" s="326">
        <v>0</v>
      </c>
      <c r="T531" s="326">
        <v>0</v>
      </c>
      <c r="U531" s="383"/>
      <c r="V531" s="294"/>
      <c r="W531" s="293"/>
      <c r="X531" s="294"/>
      <c r="Y531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39"/>
      <c r="AA531" s="293"/>
      <c r="AB531" s="293"/>
      <c r="AC531" s="293"/>
      <c r="AD531" s="293"/>
      <c r="AE531" s="293"/>
      <c r="AF531" s="293"/>
      <c r="AG531" s="293"/>
      <c r="AH531" s="293"/>
      <c r="AI531" s="293"/>
      <c r="AJ531" s="293"/>
      <c r="AK531" s="293"/>
      <c r="AL531" s="293"/>
      <c r="AM531" s="293"/>
      <c r="AN531" s="293"/>
      <c r="AO531" s="293"/>
      <c r="AP531" s="293"/>
      <c r="AQ531" s="293"/>
      <c r="AR531" s="293"/>
    </row>
    <row r="532" spans="1:44" s="7" customFormat="1" ht="38.25" customHeight="1" x14ac:dyDescent="0.2">
      <c r="A532" s="316" t="s">
        <v>966</v>
      </c>
      <c r="B532" s="316"/>
      <c r="C532" s="308"/>
      <c r="D532" s="315" t="s">
        <v>643</v>
      </c>
      <c r="E532" s="316" t="s">
        <v>83</v>
      </c>
      <c r="F532" s="300" t="s">
        <v>19</v>
      </c>
      <c r="G532" s="383" t="s">
        <v>644</v>
      </c>
      <c r="H532" s="383" t="s">
        <v>31</v>
      </c>
      <c r="I532" s="359">
        <v>12008795</v>
      </c>
      <c r="J532" s="309">
        <f>-K2260/0.0833333333333333</f>
        <v>0</v>
      </c>
      <c r="K532" s="309"/>
      <c r="L532" s="310">
        <v>44286</v>
      </c>
      <c r="M532" s="310">
        <v>44274</v>
      </c>
      <c r="N532" s="311">
        <v>44638</v>
      </c>
      <c r="O532" s="312">
        <f>YEAR(N532)</f>
        <v>2022</v>
      </c>
      <c r="P532" s="312">
        <f>MONTH(N532)</f>
        <v>3</v>
      </c>
      <c r="Q532" s="313" t="str">
        <f>IF(P532&gt;9,CONCATENATE(O532,P532),CONCATENATE(O532,"0",P532))</f>
        <v>202203</v>
      </c>
      <c r="R532" s="299" t="s">
        <v>109</v>
      </c>
      <c r="S532" s="272">
        <v>0</v>
      </c>
      <c r="T532" s="272">
        <v>0</v>
      </c>
      <c r="U532" s="383"/>
      <c r="V532" s="294"/>
      <c r="W532" s="293"/>
      <c r="X532" s="294"/>
      <c r="Y53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39"/>
      <c r="AA532" s="339"/>
      <c r="AB532" s="294"/>
      <c r="AC532" s="294"/>
      <c r="AD532" s="294"/>
      <c r="AE532" s="294"/>
      <c r="AF532" s="294"/>
      <c r="AG532" s="294"/>
      <c r="AH532" s="294"/>
      <c r="AI532" s="294"/>
      <c r="AJ532" s="294"/>
      <c r="AK532" s="294"/>
      <c r="AL532" s="294"/>
      <c r="AM532" s="294"/>
      <c r="AN532" s="294"/>
      <c r="AO532" s="294"/>
      <c r="AP532" s="294"/>
      <c r="AQ532" s="294"/>
      <c r="AR532" s="294"/>
    </row>
    <row r="533" spans="1:44" s="7" customFormat="1" ht="38.25" customHeight="1" x14ac:dyDescent="0.2">
      <c r="A533" s="317" t="s">
        <v>966</v>
      </c>
      <c r="B533" s="316"/>
      <c r="C533" s="308"/>
      <c r="D533" s="315" t="s">
        <v>1457</v>
      </c>
      <c r="E533" s="316" t="s">
        <v>876</v>
      </c>
      <c r="F533" s="300" t="s">
        <v>23</v>
      </c>
      <c r="G533" s="383" t="s">
        <v>1458</v>
      </c>
      <c r="H533" s="383" t="s">
        <v>1459</v>
      </c>
      <c r="I533" s="359">
        <v>1750000</v>
      </c>
      <c r="J533" s="309">
        <f>-K2599/0.0833333333333333</f>
        <v>0</v>
      </c>
      <c r="K533" s="309"/>
      <c r="L533" s="306">
        <v>44328</v>
      </c>
      <c r="M533" s="310">
        <v>44287</v>
      </c>
      <c r="N533" s="310">
        <v>44651</v>
      </c>
      <c r="O533" s="321">
        <f>YEAR(N533)</f>
        <v>2022</v>
      </c>
      <c r="P533" s="356">
        <f>MONTH(N533)</f>
        <v>3</v>
      </c>
      <c r="Q533" s="322" t="str">
        <f>IF(P533&gt;9,CONCATENATE(O533,P533),CONCATENATE(O533,"0",P533))</f>
        <v>202203</v>
      </c>
      <c r="R533" s="299">
        <v>0</v>
      </c>
      <c r="S533" s="314">
        <v>0</v>
      </c>
      <c r="T533" s="314">
        <v>0</v>
      </c>
      <c r="U533" s="383"/>
      <c r="V533" s="294"/>
      <c r="W533" s="294"/>
      <c r="X533" s="339"/>
      <c r="Y53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39"/>
      <c r="AA533" s="294"/>
      <c r="AB533" s="294"/>
      <c r="AC533" s="294"/>
      <c r="AD533" s="294"/>
      <c r="AE533" s="294"/>
      <c r="AF533" s="294"/>
      <c r="AG533" s="294"/>
      <c r="AH533" s="294"/>
      <c r="AI533" s="294"/>
      <c r="AJ533" s="294"/>
      <c r="AK533" s="294"/>
      <c r="AL533" s="294"/>
      <c r="AM533" s="294"/>
      <c r="AN533" s="294"/>
      <c r="AO533" s="294"/>
      <c r="AP533" s="294"/>
      <c r="AQ533" s="294"/>
      <c r="AR533" s="294"/>
    </row>
    <row r="534" spans="1:44" s="7" customFormat="1" ht="38.25" customHeight="1" x14ac:dyDescent="0.2">
      <c r="A534" s="316" t="s">
        <v>966</v>
      </c>
      <c r="B534" s="307" t="s">
        <v>224</v>
      </c>
      <c r="C534" s="328" t="s">
        <v>227</v>
      </c>
      <c r="D534" s="315" t="s">
        <v>569</v>
      </c>
      <c r="E534" s="307" t="s">
        <v>74</v>
      </c>
      <c r="F534" s="268" t="s">
        <v>485</v>
      </c>
      <c r="G534" s="384" t="s">
        <v>487</v>
      </c>
      <c r="H534" s="384" t="s">
        <v>486</v>
      </c>
      <c r="I534" s="361">
        <v>4336120</v>
      </c>
      <c r="J534" s="269">
        <f>-K2139/0.0833333333333333</f>
        <v>0</v>
      </c>
      <c r="K534" s="269"/>
      <c r="L534" s="270">
        <v>44335</v>
      </c>
      <c r="M534" s="270">
        <v>44311</v>
      </c>
      <c r="N534" s="270">
        <v>44675</v>
      </c>
      <c r="O534" s="285">
        <f>YEAR(N534)</f>
        <v>2022</v>
      </c>
      <c r="P534" s="283">
        <f>MONTH(N534)</f>
        <v>4</v>
      </c>
      <c r="Q534" s="281" t="str">
        <f>IF(P534&gt;9,CONCATENATE(O534,P534),CONCATENATE(O534,"0",P534))</f>
        <v>202204</v>
      </c>
      <c r="R534" s="299">
        <v>0</v>
      </c>
      <c r="S534" s="272">
        <v>0.27</v>
      </c>
      <c r="T534" s="272">
        <v>0.09</v>
      </c>
      <c r="U534" s="385"/>
      <c r="V534" s="303"/>
      <c r="W534" s="301"/>
      <c r="X534" s="303"/>
      <c r="Y534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20"/>
      <c r="AA534" s="303"/>
      <c r="AB534" s="303"/>
      <c r="AC534" s="303"/>
      <c r="AD534" s="303"/>
      <c r="AE534" s="303"/>
      <c r="AF534" s="303"/>
      <c r="AG534" s="303"/>
      <c r="AH534" s="303"/>
      <c r="AI534" s="303"/>
      <c r="AJ534" s="303"/>
      <c r="AK534" s="303"/>
      <c r="AL534" s="303"/>
      <c r="AM534" s="303"/>
      <c r="AN534" s="303"/>
      <c r="AO534" s="303"/>
      <c r="AP534" s="303"/>
      <c r="AQ534" s="303"/>
      <c r="AR534" s="294"/>
    </row>
    <row r="535" spans="1:44" s="7" customFormat="1" ht="38.25" customHeight="1" x14ac:dyDescent="0.2">
      <c r="A535" s="316" t="s">
        <v>966</v>
      </c>
      <c r="B535" s="316"/>
      <c r="C535" s="308"/>
      <c r="D535" s="315" t="s">
        <v>919</v>
      </c>
      <c r="E535" s="316" t="s">
        <v>74</v>
      </c>
      <c r="F535" s="300" t="s">
        <v>485</v>
      </c>
      <c r="G535" s="383" t="s">
        <v>920</v>
      </c>
      <c r="H535" s="393" t="s">
        <v>332</v>
      </c>
      <c r="I535" s="359">
        <v>3370000</v>
      </c>
      <c r="J535" s="309">
        <f>-K2215/0.0833333333333333</f>
        <v>0</v>
      </c>
      <c r="K535" s="309"/>
      <c r="L535" s="270">
        <v>44335</v>
      </c>
      <c r="M535" s="270">
        <v>44311</v>
      </c>
      <c r="N535" s="270">
        <v>44675</v>
      </c>
      <c r="O535" s="312">
        <f>YEAR(N535)</f>
        <v>2022</v>
      </c>
      <c r="P535" s="312">
        <f>MONTH(N535)</f>
        <v>4</v>
      </c>
      <c r="Q535" s="313" t="str">
        <f>IF(P535&gt;9,CONCATENATE(O535,P535),CONCATENATE(O535,"0",P535))</f>
        <v>202204</v>
      </c>
      <c r="R535" s="299">
        <v>0</v>
      </c>
      <c r="S535" s="314">
        <v>0.27</v>
      </c>
      <c r="T535" s="314">
        <v>0.09</v>
      </c>
      <c r="U535" s="387"/>
      <c r="V535" s="293"/>
      <c r="W535" s="293"/>
      <c r="X535" s="293"/>
      <c r="Y535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293"/>
      <c r="AA535" s="293"/>
      <c r="AB535" s="293"/>
      <c r="AC535" s="293"/>
      <c r="AD535" s="293"/>
      <c r="AE535" s="293"/>
      <c r="AF535" s="293"/>
      <c r="AG535" s="293"/>
      <c r="AH535" s="293"/>
      <c r="AI535" s="293"/>
      <c r="AJ535" s="293"/>
      <c r="AK535" s="293"/>
      <c r="AL535" s="293"/>
      <c r="AM535" s="293"/>
      <c r="AN535" s="293"/>
      <c r="AO535" s="293"/>
      <c r="AP535" s="293"/>
      <c r="AQ535" s="293"/>
      <c r="AR535" s="294"/>
    </row>
    <row r="536" spans="1:44" s="7" customFormat="1" ht="38.25" customHeight="1" x14ac:dyDescent="0.2">
      <c r="A536" s="316" t="s">
        <v>966</v>
      </c>
      <c r="B536" s="316"/>
      <c r="C536" s="308"/>
      <c r="D536" s="315" t="s">
        <v>683</v>
      </c>
      <c r="E536" s="316" t="s">
        <v>84</v>
      </c>
      <c r="F536" s="300" t="s">
        <v>353</v>
      </c>
      <c r="G536" s="383" t="s">
        <v>684</v>
      </c>
      <c r="H536" s="383" t="s">
        <v>685</v>
      </c>
      <c r="I536" s="359">
        <v>1</v>
      </c>
      <c r="J536" s="309">
        <f>-K2098/0.0833333333333333</f>
        <v>0</v>
      </c>
      <c r="K536" s="309"/>
      <c r="L536" s="310">
        <v>43943</v>
      </c>
      <c r="M536" s="310">
        <v>43952</v>
      </c>
      <c r="N536" s="310">
        <v>44681</v>
      </c>
      <c r="O536" s="321">
        <f>YEAR(N536)</f>
        <v>2022</v>
      </c>
      <c r="P536" s="312">
        <f>MONTH(N536)</f>
        <v>4</v>
      </c>
      <c r="Q536" s="322" t="str">
        <f>IF(P536&gt;9,CONCATENATE(O536,P536),CONCATENATE(O536,"0",P536))</f>
        <v>202204</v>
      </c>
      <c r="R536" s="266">
        <v>0</v>
      </c>
      <c r="S536" s="314">
        <v>0</v>
      </c>
      <c r="T536" s="314">
        <v>0</v>
      </c>
      <c r="U536" s="383"/>
      <c r="V536" s="294"/>
      <c r="W536" s="293"/>
      <c r="X536" s="294"/>
      <c r="Y53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293"/>
      <c r="AA536" s="293"/>
      <c r="AB536" s="293"/>
      <c r="AC536" s="293"/>
      <c r="AD536" s="293"/>
      <c r="AE536" s="293"/>
      <c r="AF536" s="293"/>
      <c r="AG536" s="293"/>
      <c r="AH536" s="293"/>
      <c r="AI536" s="293"/>
      <c r="AJ536" s="293"/>
      <c r="AK536" s="293"/>
      <c r="AL536" s="293"/>
      <c r="AM536" s="293"/>
      <c r="AN536" s="293"/>
      <c r="AO536" s="293"/>
      <c r="AP536" s="293"/>
      <c r="AQ536" s="293"/>
      <c r="AR536" s="294"/>
    </row>
    <row r="537" spans="1:44" s="7" customFormat="1" ht="38.25" customHeight="1" x14ac:dyDescent="0.2">
      <c r="A537" s="316" t="s">
        <v>966</v>
      </c>
      <c r="B537" s="307" t="s">
        <v>223</v>
      </c>
      <c r="C537" s="328" t="s">
        <v>225</v>
      </c>
      <c r="D537" s="315" t="s">
        <v>633</v>
      </c>
      <c r="E537" s="307" t="s">
        <v>73</v>
      </c>
      <c r="F537" s="268" t="s">
        <v>353</v>
      </c>
      <c r="G537" s="384" t="s">
        <v>354</v>
      </c>
      <c r="H537" s="384" t="s">
        <v>64</v>
      </c>
      <c r="I537" s="361">
        <v>470194</v>
      </c>
      <c r="J537" s="269">
        <f>-K2176/0.0833333333333333</f>
        <v>0</v>
      </c>
      <c r="K537" s="269"/>
      <c r="L537" s="270">
        <v>43943</v>
      </c>
      <c r="M537" s="270">
        <v>43952</v>
      </c>
      <c r="N537" s="271">
        <v>44681</v>
      </c>
      <c r="O537" s="283">
        <f>YEAR(N537)</f>
        <v>2022</v>
      </c>
      <c r="P537" s="283">
        <f>MONTH(N537)</f>
        <v>4</v>
      </c>
      <c r="Q537" s="277" t="str">
        <f>IF(P537&gt;9,CONCATENATE(O537,P537),CONCATENATE(O537,"0",P537))</f>
        <v>202204</v>
      </c>
      <c r="R537" s="299">
        <v>0</v>
      </c>
      <c r="S537" s="272">
        <v>0</v>
      </c>
      <c r="T537" s="272">
        <v>0</v>
      </c>
      <c r="U537" s="386"/>
      <c r="V537" s="303"/>
      <c r="W537" s="301"/>
      <c r="X537" s="320"/>
      <c r="Y537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320"/>
      <c r="AA537" s="303"/>
      <c r="AB537" s="303"/>
      <c r="AC537" s="303"/>
      <c r="AD537" s="303"/>
      <c r="AE537" s="303"/>
      <c r="AF537" s="303"/>
      <c r="AG537" s="303"/>
      <c r="AH537" s="303"/>
      <c r="AI537" s="303"/>
      <c r="AJ537" s="303"/>
      <c r="AK537" s="303"/>
      <c r="AL537" s="303"/>
      <c r="AM537" s="303"/>
      <c r="AN537" s="303"/>
      <c r="AO537" s="303"/>
      <c r="AP537" s="303"/>
      <c r="AQ537" s="303"/>
      <c r="AR537" s="294"/>
    </row>
    <row r="538" spans="1:44" s="7" customFormat="1" ht="38.25" customHeight="1" x14ac:dyDescent="0.2">
      <c r="A538" s="317" t="s">
        <v>966</v>
      </c>
      <c r="B538" s="307" t="s">
        <v>224</v>
      </c>
      <c r="C538" s="316" t="s">
        <v>225</v>
      </c>
      <c r="D538" s="304" t="s">
        <v>488</v>
      </c>
      <c r="E538" s="307" t="s">
        <v>82</v>
      </c>
      <c r="F538" s="268" t="s">
        <v>489</v>
      </c>
      <c r="G538" s="384" t="s">
        <v>490</v>
      </c>
      <c r="H538" s="384" t="s">
        <v>491</v>
      </c>
      <c r="I538" s="361">
        <v>144000</v>
      </c>
      <c r="J538" s="269">
        <f>-K2449/0.0833333333333333</f>
        <v>0</v>
      </c>
      <c r="K538" s="269"/>
      <c r="L538" s="270">
        <v>44328</v>
      </c>
      <c r="M538" s="270">
        <v>43962</v>
      </c>
      <c r="N538" s="271">
        <v>44691</v>
      </c>
      <c r="O538" s="283">
        <f>YEAR(N538)</f>
        <v>2022</v>
      </c>
      <c r="P538" s="283">
        <f>MONTH(N538)</f>
        <v>5</v>
      </c>
      <c r="Q538" s="277" t="str">
        <f>IF(P538&gt;9,CONCATENATE(O538,P538),CONCATENATE(O538,"0",P538))</f>
        <v>202205</v>
      </c>
      <c r="R538" s="299">
        <v>0</v>
      </c>
      <c r="S538" s="272">
        <v>0</v>
      </c>
      <c r="T538" s="272">
        <v>0</v>
      </c>
      <c r="U538" s="386"/>
      <c r="V538" s="303"/>
      <c r="W538" s="301"/>
      <c r="X538" s="303"/>
      <c r="Y538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8" s="320"/>
      <c r="AA538" s="301"/>
      <c r="AB538" s="301"/>
      <c r="AC538" s="301"/>
      <c r="AD538" s="301"/>
      <c r="AE538" s="301"/>
      <c r="AF538" s="301"/>
      <c r="AG538" s="301"/>
      <c r="AH538" s="301"/>
      <c r="AI538" s="301"/>
      <c r="AJ538" s="301"/>
      <c r="AK538" s="301"/>
      <c r="AL538" s="301"/>
      <c r="AM538" s="301"/>
      <c r="AN538" s="301"/>
      <c r="AO538" s="301"/>
      <c r="AP538" s="301"/>
      <c r="AQ538" s="301"/>
      <c r="AR538" s="293"/>
    </row>
    <row r="539" spans="1:44" s="7" customFormat="1" ht="38.25" customHeight="1" x14ac:dyDescent="0.2">
      <c r="A539" s="317" t="s">
        <v>966</v>
      </c>
      <c r="B539" s="316"/>
      <c r="C539" s="308"/>
      <c r="D539" s="315" t="s">
        <v>2076</v>
      </c>
      <c r="E539" s="307" t="s">
        <v>246</v>
      </c>
      <c r="F539" s="300" t="s">
        <v>2077</v>
      </c>
      <c r="G539" s="383" t="s">
        <v>2078</v>
      </c>
      <c r="H539" s="383" t="s">
        <v>785</v>
      </c>
      <c r="I539" s="359">
        <v>7500036</v>
      </c>
      <c r="J539" s="309">
        <f>-K2718/0.0833333333333333</f>
        <v>0</v>
      </c>
      <c r="K539" s="309"/>
      <c r="L539" s="310">
        <v>44370</v>
      </c>
      <c r="M539" s="310">
        <v>43617</v>
      </c>
      <c r="N539" s="311">
        <v>44712</v>
      </c>
      <c r="O539" s="312">
        <f>YEAR(N539)</f>
        <v>2022</v>
      </c>
      <c r="P539" s="312">
        <f>MONTH(N539)</f>
        <v>5</v>
      </c>
      <c r="Q539" s="313" t="str">
        <f>IF(P539&gt;9,CONCATENATE(O539,P539),CONCATENATE(O539,"0",P539))</f>
        <v>202205</v>
      </c>
      <c r="R539" s="299" t="s">
        <v>212</v>
      </c>
      <c r="S539" s="314">
        <v>0.1</v>
      </c>
      <c r="T539" s="314">
        <v>0.04</v>
      </c>
      <c r="U539" s="393"/>
      <c r="V539" s="294"/>
      <c r="W539" s="293"/>
      <c r="X539" s="294"/>
      <c r="Y53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339"/>
      <c r="AA539" s="294"/>
      <c r="AB539" s="294"/>
      <c r="AC539" s="294"/>
      <c r="AD539" s="294"/>
      <c r="AE539" s="294"/>
      <c r="AF539" s="294"/>
      <c r="AG539" s="294"/>
      <c r="AH539" s="294"/>
      <c r="AI539" s="294"/>
      <c r="AJ539" s="294"/>
      <c r="AK539" s="294"/>
      <c r="AL539" s="294"/>
      <c r="AM539" s="294"/>
      <c r="AN539" s="294"/>
      <c r="AO539" s="294"/>
      <c r="AP539" s="294"/>
      <c r="AQ539" s="294"/>
      <c r="AR539" s="293"/>
    </row>
    <row r="540" spans="1:44" s="7" customFormat="1" ht="38.25" customHeight="1" x14ac:dyDescent="0.2">
      <c r="A540" s="317" t="s">
        <v>966</v>
      </c>
      <c r="B540" s="316"/>
      <c r="C540" s="308"/>
      <c r="D540" s="315" t="s">
        <v>1874</v>
      </c>
      <c r="E540" s="316" t="s">
        <v>1673</v>
      </c>
      <c r="F540" s="300" t="s">
        <v>19</v>
      </c>
      <c r="G540" s="383" t="s">
        <v>1875</v>
      </c>
      <c r="H540" s="383" t="s">
        <v>1876</v>
      </c>
      <c r="I540" s="359">
        <v>10000000</v>
      </c>
      <c r="J540" s="309">
        <f>-K2788/0.0833333333333333</f>
        <v>0</v>
      </c>
      <c r="K540" s="309"/>
      <c r="L540" s="310">
        <v>44132</v>
      </c>
      <c r="M540" s="310">
        <v>43586</v>
      </c>
      <c r="N540" s="310">
        <v>44712</v>
      </c>
      <c r="O540" s="321">
        <f>YEAR(N540)</f>
        <v>2022</v>
      </c>
      <c r="P540" s="312">
        <f>MONTH(N540)</f>
        <v>5</v>
      </c>
      <c r="Q540" s="322" t="str">
        <f>IF(P540&gt;9,CONCATENATE(O540,P540),CONCATENATE(O540,"0",P540))</f>
        <v>202205</v>
      </c>
      <c r="R540" s="299">
        <v>0</v>
      </c>
      <c r="S540" s="314">
        <v>0</v>
      </c>
      <c r="T540" s="314">
        <v>0</v>
      </c>
      <c r="U540" s="393"/>
      <c r="V540" s="294"/>
      <c r="W540" s="293"/>
      <c r="X540" s="339"/>
      <c r="Y54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339"/>
      <c r="AA540" s="339"/>
      <c r="AB540" s="294"/>
      <c r="AC540" s="294"/>
      <c r="AD540" s="294"/>
      <c r="AE540" s="294"/>
      <c r="AF540" s="294"/>
      <c r="AG540" s="294"/>
      <c r="AH540" s="294"/>
      <c r="AI540" s="294"/>
      <c r="AJ540" s="294"/>
      <c r="AK540" s="294"/>
      <c r="AL540" s="294"/>
      <c r="AM540" s="294"/>
      <c r="AN540" s="294"/>
      <c r="AO540" s="294"/>
      <c r="AP540" s="294"/>
      <c r="AQ540" s="294"/>
      <c r="AR540" s="293"/>
    </row>
    <row r="541" spans="1:44" s="7" customFormat="1" ht="38.25" customHeight="1" x14ac:dyDescent="0.2">
      <c r="A541" s="316" t="s">
        <v>966</v>
      </c>
      <c r="B541" s="316"/>
      <c r="C541" s="308"/>
      <c r="D541" s="315" t="s">
        <v>1233</v>
      </c>
      <c r="E541" s="316" t="s">
        <v>876</v>
      </c>
      <c r="F541" s="316" t="s">
        <v>1234</v>
      </c>
      <c r="G541" s="383" t="s">
        <v>1235</v>
      </c>
      <c r="H541" s="383" t="s">
        <v>326</v>
      </c>
      <c r="I541" s="359">
        <v>24060192.300000001</v>
      </c>
      <c r="J541" s="309">
        <f>-K2464/0.0833333333333333</f>
        <v>0</v>
      </c>
      <c r="K541" s="309"/>
      <c r="L541" s="310">
        <v>44188</v>
      </c>
      <c r="M541" s="310">
        <v>43629</v>
      </c>
      <c r="N541" s="310">
        <v>44724</v>
      </c>
      <c r="O541" s="321">
        <f>YEAR(N541)</f>
        <v>2022</v>
      </c>
      <c r="P541" s="312">
        <f>MONTH(N541)</f>
        <v>6</v>
      </c>
      <c r="Q541" s="322" t="str">
        <f>IF(P541&gt;9,CONCATENATE(O541,P541),CONCATENATE(O541,"0",P541))</f>
        <v>202206</v>
      </c>
      <c r="R541" s="299" t="s">
        <v>212</v>
      </c>
      <c r="S541" s="314">
        <v>0.15</v>
      </c>
      <c r="T541" s="314">
        <v>0.16</v>
      </c>
      <c r="U541" s="393"/>
      <c r="V541" s="294"/>
      <c r="W541" s="293"/>
      <c r="X541" s="294"/>
      <c r="Y54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293"/>
      <c r="AA541" s="293"/>
      <c r="AB541" s="293"/>
      <c r="AC541" s="293"/>
      <c r="AD541" s="293"/>
      <c r="AE541" s="293"/>
      <c r="AF541" s="293"/>
      <c r="AG541" s="293"/>
      <c r="AH541" s="293"/>
      <c r="AI541" s="293"/>
      <c r="AJ541" s="293"/>
      <c r="AK541" s="293"/>
      <c r="AL541" s="293"/>
      <c r="AM541" s="293"/>
      <c r="AN541" s="293"/>
      <c r="AO541" s="293"/>
      <c r="AP541" s="293"/>
      <c r="AQ541" s="293"/>
      <c r="AR541" s="294"/>
    </row>
    <row r="542" spans="1:44" s="7" customFormat="1" ht="38.25" customHeight="1" x14ac:dyDescent="0.2">
      <c r="A542" s="316" t="s">
        <v>966</v>
      </c>
      <c r="B542" s="316"/>
      <c r="C542" s="308"/>
      <c r="D542" s="315" t="s">
        <v>1236</v>
      </c>
      <c r="E542" s="316" t="s">
        <v>876</v>
      </c>
      <c r="F542" s="316" t="s">
        <v>1234</v>
      </c>
      <c r="G542" s="383" t="s">
        <v>1235</v>
      </c>
      <c r="H542" s="383" t="s">
        <v>1238</v>
      </c>
      <c r="I542" s="359">
        <v>14412692.300000001</v>
      </c>
      <c r="J542" s="309">
        <f>-K2465/0.0833333333333333</f>
        <v>0</v>
      </c>
      <c r="K542" s="309"/>
      <c r="L542" s="310">
        <v>44188</v>
      </c>
      <c r="M542" s="310">
        <v>43629</v>
      </c>
      <c r="N542" s="310">
        <v>44724</v>
      </c>
      <c r="O542" s="321">
        <f>YEAR(N542)</f>
        <v>2022</v>
      </c>
      <c r="P542" s="312">
        <f>MONTH(N542)</f>
        <v>6</v>
      </c>
      <c r="Q542" s="322" t="str">
        <f>IF(P542&gt;9,CONCATENATE(O542,P542),CONCATENATE(O542,"0",P542))</f>
        <v>202206</v>
      </c>
      <c r="R542" s="299" t="s">
        <v>212</v>
      </c>
      <c r="S542" s="314">
        <v>0.15</v>
      </c>
      <c r="T542" s="314">
        <v>0.16</v>
      </c>
      <c r="U542" s="393"/>
      <c r="V542" s="294"/>
      <c r="W542" s="293"/>
      <c r="X542" s="294"/>
      <c r="Y54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293"/>
      <c r="AA542" s="293"/>
      <c r="AB542" s="293"/>
      <c r="AC542" s="293"/>
      <c r="AD542" s="293"/>
      <c r="AE542" s="293"/>
      <c r="AF542" s="293"/>
      <c r="AG542" s="293"/>
      <c r="AH542" s="293"/>
      <c r="AI542" s="293"/>
      <c r="AJ542" s="293"/>
      <c r="AK542" s="293"/>
      <c r="AL542" s="293"/>
      <c r="AM542" s="293"/>
      <c r="AN542" s="293"/>
      <c r="AO542" s="293"/>
      <c r="AP542" s="293"/>
      <c r="AQ542" s="293"/>
      <c r="AR542" s="294"/>
    </row>
    <row r="543" spans="1:44" s="7" customFormat="1" ht="38.25" customHeight="1" x14ac:dyDescent="0.2">
      <c r="A543" s="316" t="s">
        <v>966</v>
      </c>
      <c r="B543" s="316"/>
      <c r="C543" s="308"/>
      <c r="D543" s="315" t="s">
        <v>1245</v>
      </c>
      <c r="E543" s="316" t="s">
        <v>876</v>
      </c>
      <c r="F543" s="316" t="s">
        <v>1234</v>
      </c>
      <c r="G543" s="383" t="s">
        <v>1235</v>
      </c>
      <c r="H543" s="383" t="s">
        <v>1244</v>
      </c>
      <c r="I543" s="359">
        <v>1084590.46</v>
      </c>
      <c r="J543" s="309">
        <f>-K2462/0.0833333333333333</f>
        <v>0</v>
      </c>
      <c r="K543" s="309"/>
      <c r="L543" s="310">
        <v>44188</v>
      </c>
      <c r="M543" s="310">
        <v>43629</v>
      </c>
      <c r="N543" s="310">
        <v>44724</v>
      </c>
      <c r="O543" s="321">
        <f>YEAR(N543)</f>
        <v>2022</v>
      </c>
      <c r="P543" s="312">
        <f>MONTH(N543)</f>
        <v>6</v>
      </c>
      <c r="Q543" s="322" t="str">
        <f>IF(P543&gt;9,CONCATENATE(O543,P543),CONCATENATE(O543,"0",P543))</f>
        <v>202206</v>
      </c>
      <c r="R543" s="299" t="s">
        <v>212</v>
      </c>
      <c r="S543" s="314">
        <v>0.15</v>
      </c>
      <c r="T543" s="314">
        <v>0.16</v>
      </c>
      <c r="U543" s="393"/>
      <c r="V543" s="294"/>
      <c r="W543" s="293"/>
      <c r="X543" s="294"/>
      <c r="Y54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3"/>
      <c r="AN543" s="293"/>
      <c r="AO543" s="293"/>
      <c r="AP543" s="293"/>
      <c r="AQ543" s="293"/>
      <c r="AR543" s="294"/>
    </row>
    <row r="544" spans="1:44" s="7" customFormat="1" ht="38.25" customHeight="1" x14ac:dyDescent="0.2">
      <c r="A544" s="316" t="s">
        <v>966</v>
      </c>
      <c r="B544" s="316"/>
      <c r="C544" s="308"/>
      <c r="D544" s="315" t="s">
        <v>1243</v>
      </c>
      <c r="E544" s="316" t="s">
        <v>876</v>
      </c>
      <c r="F544" s="316" t="s">
        <v>1234</v>
      </c>
      <c r="G544" s="383" t="s">
        <v>1235</v>
      </c>
      <c r="H544" s="383" t="s">
        <v>1242</v>
      </c>
      <c r="I544" s="359">
        <v>178056.3</v>
      </c>
      <c r="J544" s="309">
        <f>-K2466/0.0833333333333333</f>
        <v>0</v>
      </c>
      <c r="K544" s="309"/>
      <c r="L544" s="310">
        <v>44188</v>
      </c>
      <c r="M544" s="310">
        <v>43629</v>
      </c>
      <c r="N544" s="310">
        <v>44724</v>
      </c>
      <c r="O544" s="321">
        <f>YEAR(N544)</f>
        <v>2022</v>
      </c>
      <c r="P544" s="312">
        <f>MONTH(N544)</f>
        <v>6</v>
      </c>
      <c r="Q544" s="322" t="str">
        <f>IF(P544&gt;9,CONCATENATE(O544,P544),CONCATENATE(O544,"0",P544))</f>
        <v>202206</v>
      </c>
      <c r="R544" s="299" t="s">
        <v>212</v>
      </c>
      <c r="S544" s="314">
        <v>0.15</v>
      </c>
      <c r="T544" s="314">
        <v>0.16</v>
      </c>
      <c r="U544" s="393"/>
      <c r="V544" s="294"/>
      <c r="W544" s="293"/>
      <c r="X544" s="294"/>
      <c r="Y54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293"/>
      <c r="AA544" s="293"/>
      <c r="AB544" s="293"/>
      <c r="AC544" s="293"/>
      <c r="AD544" s="293"/>
      <c r="AE544" s="293"/>
      <c r="AF544" s="293"/>
      <c r="AG544" s="293"/>
      <c r="AH544" s="293"/>
      <c r="AI544" s="293"/>
      <c r="AJ544" s="293"/>
      <c r="AK544" s="293"/>
      <c r="AL544" s="293"/>
      <c r="AM544" s="293"/>
      <c r="AN544" s="293"/>
      <c r="AO544" s="293"/>
      <c r="AP544" s="293"/>
      <c r="AQ544" s="293"/>
      <c r="AR544" s="294"/>
    </row>
    <row r="545" spans="1:430" s="7" customFormat="1" ht="38.25" customHeight="1" x14ac:dyDescent="0.2">
      <c r="A545" s="316" t="s">
        <v>966</v>
      </c>
      <c r="B545" s="316"/>
      <c r="C545" s="308"/>
      <c r="D545" s="315" t="s">
        <v>1240</v>
      </c>
      <c r="E545" s="316" t="s">
        <v>876</v>
      </c>
      <c r="F545" s="316" t="s">
        <v>1234</v>
      </c>
      <c r="G545" s="383" t="s">
        <v>1235</v>
      </c>
      <c r="H545" s="383" t="s">
        <v>1241</v>
      </c>
      <c r="I545" s="359">
        <v>1549692.3</v>
      </c>
      <c r="J545" s="309">
        <f>-K2467/0.0833333333333333</f>
        <v>0</v>
      </c>
      <c r="K545" s="309"/>
      <c r="L545" s="310">
        <v>44188</v>
      </c>
      <c r="M545" s="310">
        <v>43629</v>
      </c>
      <c r="N545" s="310">
        <v>44724</v>
      </c>
      <c r="O545" s="321">
        <f>YEAR(N545)</f>
        <v>2022</v>
      </c>
      <c r="P545" s="312">
        <f>MONTH(N545)</f>
        <v>6</v>
      </c>
      <c r="Q545" s="322" t="str">
        <f>IF(P545&gt;9,CONCATENATE(O545,P545),CONCATENATE(O545,"0",P545))</f>
        <v>202206</v>
      </c>
      <c r="R545" s="299" t="s">
        <v>212</v>
      </c>
      <c r="S545" s="314">
        <v>0.15</v>
      </c>
      <c r="T545" s="314">
        <v>0.16</v>
      </c>
      <c r="U545" s="393"/>
      <c r="V545" s="294"/>
      <c r="W545" s="293"/>
      <c r="X545" s="294"/>
      <c r="Y54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293"/>
      <c r="AA545" s="293"/>
      <c r="AB545" s="293"/>
      <c r="AC545" s="293"/>
      <c r="AD545" s="293"/>
      <c r="AE545" s="293"/>
      <c r="AF545" s="293"/>
      <c r="AG545" s="293"/>
      <c r="AH545" s="293"/>
      <c r="AI545" s="293"/>
      <c r="AJ545" s="293"/>
      <c r="AK545" s="293"/>
      <c r="AL545" s="293"/>
      <c r="AM545" s="293"/>
      <c r="AN545" s="293"/>
      <c r="AO545" s="293"/>
      <c r="AP545" s="293"/>
      <c r="AQ545" s="293"/>
      <c r="AR545" s="294"/>
    </row>
    <row r="546" spans="1:430" s="8" customFormat="1" ht="38.25" customHeight="1" x14ac:dyDescent="0.2">
      <c r="A546" s="316" t="s">
        <v>966</v>
      </c>
      <c r="B546" s="316"/>
      <c r="C546" s="308"/>
      <c r="D546" s="315" t="s">
        <v>1252</v>
      </c>
      <c r="E546" s="316" t="s">
        <v>876</v>
      </c>
      <c r="F546" s="316" t="s">
        <v>1234</v>
      </c>
      <c r="G546" s="383" t="s">
        <v>1235</v>
      </c>
      <c r="H546" s="383" t="s">
        <v>1251</v>
      </c>
      <c r="I546" s="359">
        <v>2790692.3</v>
      </c>
      <c r="J546" s="309">
        <f>-K2460/0.0833333333333333</f>
        <v>0</v>
      </c>
      <c r="K546" s="309"/>
      <c r="L546" s="310">
        <v>44188</v>
      </c>
      <c r="M546" s="310">
        <v>43629</v>
      </c>
      <c r="N546" s="310">
        <v>44724</v>
      </c>
      <c r="O546" s="321">
        <f>YEAR(N546)</f>
        <v>2022</v>
      </c>
      <c r="P546" s="312">
        <f>MONTH(N546)</f>
        <v>6</v>
      </c>
      <c r="Q546" s="322" t="str">
        <f>IF(P546&gt;9,CONCATENATE(O546,P546),CONCATENATE(O546,"0",P546))</f>
        <v>202206</v>
      </c>
      <c r="R546" s="299" t="s">
        <v>212</v>
      </c>
      <c r="S546" s="314">
        <v>0.15</v>
      </c>
      <c r="T546" s="314">
        <v>0.16</v>
      </c>
      <c r="U546" s="393"/>
      <c r="V546" s="294"/>
      <c r="W546" s="293"/>
      <c r="X546" s="294"/>
      <c r="Y54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293"/>
      <c r="AA546" s="293"/>
      <c r="AB546" s="293"/>
      <c r="AC546" s="293"/>
      <c r="AD546" s="293"/>
      <c r="AE546" s="293"/>
      <c r="AF546" s="293"/>
      <c r="AG546" s="293"/>
      <c r="AH546" s="293"/>
      <c r="AI546" s="293"/>
      <c r="AJ546" s="293"/>
      <c r="AK546" s="293"/>
      <c r="AL546" s="293"/>
      <c r="AM546" s="293"/>
      <c r="AN546" s="293"/>
      <c r="AO546" s="293"/>
      <c r="AP546" s="293"/>
      <c r="AQ546" s="293"/>
      <c r="AR546" s="294"/>
    </row>
    <row r="547" spans="1:430" s="8" customFormat="1" ht="38.25" customHeight="1" x14ac:dyDescent="0.2">
      <c r="A547" s="316" t="s">
        <v>966</v>
      </c>
      <c r="B547" s="316"/>
      <c r="C547" s="308"/>
      <c r="D547" s="315" t="s">
        <v>1247</v>
      </c>
      <c r="E547" s="316" t="s">
        <v>876</v>
      </c>
      <c r="F547" s="316" t="s">
        <v>1234</v>
      </c>
      <c r="G547" s="383" t="s">
        <v>1235</v>
      </c>
      <c r="H547" s="383" t="s">
        <v>1246</v>
      </c>
      <c r="I547" s="359">
        <v>17692.3</v>
      </c>
      <c r="J547" s="309">
        <f>-K2464/0.0833333333333333</f>
        <v>0</v>
      </c>
      <c r="K547" s="309"/>
      <c r="L547" s="310">
        <v>44188</v>
      </c>
      <c r="M547" s="310">
        <v>43629</v>
      </c>
      <c r="N547" s="310">
        <v>44724</v>
      </c>
      <c r="O547" s="321">
        <f>YEAR(N547)</f>
        <v>2022</v>
      </c>
      <c r="P547" s="312">
        <f>MONTH(N547)</f>
        <v>6</v>
      </c>
      <c r="Q547" s="322" t="str">
        <f>IF(P547&gt;9,CONCATENATE(O547,P547),CONCATENATE(O547,"0",P547))</f>
        <v>202206</v>
      </c>
      <c r="R547" s="299" t="s">
        <v>212</v>
      </c>
      <c r="S547" s="314">
        <v>0.15</v>
      </c>
      <c r="T547" s="314">
        <v>0.16</v>
      </c>
      <c r="U547" s="393"/>
      <c r="V547" s="294"/>
      <c r="W547" s="293"/>
      <c r="X547" s="294"/>
      <c r="Y54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293"/>
      <c r="AA547" s="293"/>
      <c r="AB547" s="293"/>
      <c r="AC547" s="293"/>
      <c r="AD547" s="293"/>
      <c r="AE547" s="293"/>
      <c r="AF547" s="293"/>
      <c r="AG547" s="293"/>
      <c r="AH547" s="293"/>
      <c r="AI547" s="293"/>
      <c r="AJ547" s="293"/>
      <c r="AK547" s="293"/>
      <c r="AL547" s="293"/>
      <c r="AM547" s="293"/>
      <c r="AN547" s="293"/>
      <c r="AO547" s="293"/>
      <c r="AP547" s="293"/>
      <c r="AQ547" s="293"/>
      <c r="AR547" s="294"/>
    </row>
    <row r="548" spans="1:430" s="8" customFormat="1" ht="38.25" customHeight="1" x14ac:dyDescent="0.2">
      <c r="A548" s="316" t="s">
        <v>966</v>
      </c>
      <c r="B548" s="316"/>
      <c r="C548" s="308"/>
      <c r="D548" s="315" t="s">
        <v>1237</v>
      </c>
      <c r="E548" s="316" t="s">
        <v>876</v>
      </c>
      <c r="F548" s="316" t="s">
        <v>1234</v>
      </c>
      <c r="G548" s="383" t="s">
        <v>1235</v>
      </c>
      <c r="H548" s="383" t="s">
        <v>1239</v>
      </c>
      <c r="I548" s="359">
        <v>1287692.3</v>
      </c>
      <c r="J548" s="309">
        <f>-K2471/0.0833333333333333</f>
        <v>0</v>
      </c>
      <c r="K548" s="309"/>
      <c r="L548" s="310">
        <v>44188</v>
      </c>
      <c r="M548" s="310">
        <v>43629</v>
      </c>
      <c r="N548" s="310">
        <v>44724</v>
      </c>
      <c r="O548" s="321">
        <f>YEAR(N548)</f>
        <v>2022</v>
      </c>
      <c r="P548" s="312">
        <f>MONTH(N548)</f>
        <v>6</v>
      </c>
      <c r="Q548" s="322" t="str">
        <f>IF(P548&gt;9,CONCATENATE(O548,P548),CONCATENATE(O548,"0",P548))</f>
        <v>202206</v>
      </c>
      <c r="R548" s="299" t="s">
        <v>212</v>
      </c>
      <c r="S548" s="314">
        <v>0.15</v>
      </c>
      <c r="T548" s="314">
        <v>0.16</v>
      </c>
      <c r="U548" s="393"/>
      <c r="V548" s="294"/>
      <c r="W548" s="293"/>
      <c r="X548" s="294"/>
      <c r="Y54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293"/>
      <c r="AA548" s="293"/>
      <c r="AB548" s="293"/>
      <c r="AC548" s="293"/>
      <c r="AD548" s="293"/>
      <c r="AE548" s="293"/>
      <c r="AF548" s="293"/>
      <c r="AG548" s="293"/>
      <c r="AH548" s="293"/>
      <c r="AI548" s="293"/>
      <c r="AJ548" s="293"/>
      <c r="AK548" s="293"/>
      <c r="AL548" s="293"/>
      <c r="AM548" s="293"/>
      <c r="AN548" s="293"/>
      <c r="AO548" s="293"/>
      <c r="AP548" s="293"/>
      <c r="AQ548" s="293"/>
      <c r="AR548" s="294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</row>
    <row r="549" spans="1:430" s="8" customFormat="1" ht="38.25" customHeight="1" x14ac:dyDescent="0.2">
      <c r="A549" s="316" t="s">
        <v>966</v>
      </c>
      <c r="B549" s="316"/>
      <c r="C549" s="308"/>
      <c r="D549" s="315" t="s">
        <v>1249</v>
      </c>
      <c r="E549" s="316" t="s">
        <v>876</v>
      </c>
      <c r="F549" s="316" t="s">
        <v>1234</v>
      </c>
      <c r="G549" s="383" t="s">
        <v>1235</v>
      </c>
      <c r="H549" s="383" t="s">
        <v>1248</v>
      </c>
      <c r="I549" s="359">
        <v>1861462.3</v>
      </c>
      <c r="J549" s="309">
        <f>-K2466/0.0833333333333333</f>
        <v>0</v>
      </c>
      <c r="K549" s="309"/>
      <c r="L549" s="310">
        <v>44188</v>
      </c>
      <c r="M549" s="310">
        <v>43629</v>
      </c>
      <c r="N549" s="310">
        <v>44724</v>
      </c>
      <c r="O549" s="321">
        <f>YEAR(N549)</f>
        <v>2022</v>
      </c>
      <c r="P549" s="312">
        <f>MONTH(N549)</f>
        <v>6</v>
      </c>
      <c r="Q549" s="322" t="str">
        <f>IF(P549&gt;9,CONCATENATE(O549,P549),CONCATENATE(O549,"0",P549))</f>
        <v>202206</v>
      </c>
      <c r="R549" s="299" t="s">
        <v>212</v>
      </c>
      <c r="S549" s="314">
        <v>0.15</v>
      </c>
      <c r="T549" s="314">
        <v>0.16</v>
      </c>
      <c r="U549" s="393"/>
      <c r="V549" s="294"/>
      <c r="W549" s="293"/>
      <c r="X549" s="294"/>
      <c r="Y54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293"/>
      <c r="AA549" s="293"/>
      <c r="AB549" s="293"/>
      <c r="AC549" s="293"/>
      <c r="AD549" s="293"/>
      <c r="AE549" s="293"/>
      <c r="AF549" s="293"/>
      <c r="AG549" s="293"/>
      <c r="AH549" s="293"/>
      <c r="AI549" s="293"/>
      <c r="AJ549" s="293"/>
      <c r="AK549" s="293"/>
      <c r="AL549" s="293"/>
      <c r="AM549" s="293"/>
      <c r="AN549" s="293"/>
      <c r="AO549" s="293"/>
      <c r="AP549" s="293"/>
      <c r="AQ549" s="293"/>
      <c r="AR549" s="294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</row>
    <row r="550" spans="1:430" s="8" customFormat="1" ht="38.25" customHeight="1" x14ac:dyDescent="0.2">
      <c r="A550" s="316" t="s">
        <v>966</v>
      </c>
      <c r="B550" s="316"/>
      <c r="C550" s="308"/>
      <c r="D550" s="315" t="s">
        <v>1257</v>
      </c>
      <c r="E550" s="316" t="s">
        <v>876</v>
      </c>
      <c r="F550" s="316" t="s">
        <v>1234</v>
      </c>
      <c r="G550" s="383" t="s">
        <v>1235</v>
      </c>
      <c r="H550" s="383" t="s">
        <v>1256</v>
      </c>
      <c r="I550" s="359">
        <v>532492.30000000005</v>
      </c>
      <c r="J550" s="309">
        <f>-K2467/0.0833333333333333</f>
        <v>0</v>
      </c>
      <c r="K550" s="309"/>
      <c r="L550" s="310">
        <v>44188</v>
      </c>
      <c r="M550" s="310">
        <v>43629</v>
      </c>
      <c r="N550" s="310">
        <v>44724</v>
      </c>
      <c r="O550" s="321">
        <f>YEAR(N550)</f>
        <v>2022</v>
      </c>
      <c r="P550" s="312">
        <f>MONTH(N550)</f>
        <v>6</v>
      </c>
      <c r="Q550" s="322" t="str">
        <f>IF(P550&gt;9,CONCATENATE(O550,P550),CONCATENATE(O550,"0",P550))</f>
        <v>202206</v>
      </c>
      <c r="R550" s="299" t="s">
        <v>212</v>
      </c>
      <c r="S550" s="314">
        <v>0.15</v>
      </c>
      <c r="T550" s="314">
        <v>0.16</v>
      </c>
      <c r="U550" s="393"/>
      <c r="V550" s="294"/>
      <c r="W550" s="293"/>
      <c r="X550" s="294"/>
      <c r="Y55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293"/>
      <c r="AA550" s="293"/>
      <c r="AB550" s="293"/>
      <c r="AC550" s="293"/>
      <c r="AD550" s="293"/>
      <c r="AE550" s="293"/>
      <c r="AF550" s="293"/>
      <c r="AG550" s="293"/>
      <c r="AH550" s="293"/>
      <c r="AI550" s="293"/>
      <c r="AJ550" s="293"/>
      <c r="AK550" s="293"/>
      <c r="AL550" s="293"/>
      <c r="AM550" s="293"/>
      <c r="AN550" s="293"/>
      <c r="AO550" s="293"/>
      <c r="AP550" s="293"/>
      <c r="AQ550" s="293"/>
      <c r="AR550" s="294"/>
    </row>
    <row r="551" spans="1:430" s="8" customFormat="1" ht="38.25" customHeight="1" x14ac:dyDescent="0.2">
      <c r="A551" s="316" t="s">
        <v>966</v>
      </c>
      <c r="B551" s="316"/>
      <c r="C551" s="308"/>
      <c r="D551" s="315" t="s">
        <v>1250</v>
      </c>
      <c r="E551" s="316" t="s">
        <v>876</v>
      </c>
      <c r="F551" s="316" t="s">
        <v>1234</v>
      </c>
      <c r="G551" s="383" t="s">
        <v>1235</v>
      </c>
      <c r="H551" s="383" t="s">
        <v>1153</v>
      </c>
      <c r="I551" s="359">
        <v>821992.3</v>
      </c>
      <c r="J551" s="309">
        <f>-K2468/0.0833333333333333</f>
        <v>0</v>
      </c>
      <c r="K551" s="309"/>
      <c r="L551" s="310">
        <v>44188</v>
      </c>
      <c r="M551" s="310">
        <v>43629</v>
      </c>
      <c r="N551" s="310">
        <v>44724</v>
      </c>
      <c r="O551" s="321">
        <f>YEAR(N551)</f>
        <v>2022</v>
      </c>
      <c r="P551" s="312">
        <f>MONTH(N551)</f>
        <v>6</v>
      </c>
      <c r="Q551" s="322" t="str">
        <f>IF(P551&gt;9,CONCATENATE(O551,P551),CONCATENATE(O551,"0",P551))</f>
        <v>202206</v>
      </c>
      <c r="R551" s="299" t="s">
        <v>212</v>
      </c>
      <c r="S551" s="314">
        <v>0.15</v>
      </c>
      <c r="T551" s="314">
        <v>0.16</v>
      </c>
      <c r="U551" s="383"/>
      <c r="V551" s="294"/>
      <c r="W551" s="293"/>
      <c r="X551" s="294"/>
      <c r="Y55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293"/>
      <c r="AA551" s="293"/>
      <c r="AB551" s="293"/>
      <c r="AC551" s="293"/>
      <c r="AD551" s="293"/>
      <c r="AE551" s="293"/>
      <c r="AF551" s="293"/>
      <c r="AG551" s="293"/>
      <c r="AH551" s="293"/>
      <c r="AI551" s="293"/>
      <c r="AJ551" s="293"/>
      <c r="AK551" s="293"/>
      <c r="AL551" s="293"/>
      <c r="AM551" s="293"/>
      <c r="AN551" s="293"/>
      <c r="AO551" s="293"/>
      <c r="AP551" s="293"/>
      <c r="AQ551" s="293"/>
      <c r="AR551" s="294"/>
    </row>
    <row r="552" spans="1:430" s="8" customFormat="1" ht="38.25" customHeight="1" x14ac:dyDescent="0.2">
      <c r="A552" s="316" t="s">
        <v>966</v>
      </c>
      <c r="B552" s="316"/>
      <c r="C552" s="308"/>
      <c r="D552" s="315" t="s">
        <v>1255</v>
      </c>
      <c r="E552" s="316" t="s">
        <v>876</v>
      </c>
      <c r="F552" s="316" t="s">
        <v>1234</v>
      </c>
      <c r="G552" s="383" t="s">
        <v>1235</v>
      </c>
      <c r="H552" s="383" t="s">
        <v>1254</v>
      </c>
      <c r="I552" s="359">
        <v>658492.30000000005</v>
      </c>
      <c r="J552" s="309">
        <f>-K2469/0.0833333333333333</f>
        <v>0</v>
      </c>
      <c r="K552" s="309"/>
      <c r="L552" s="310">
        <v>44188</v>
      </c>
      <c r="M552" s="310">
        <v>43629</v>
      </c>
      <c r="N552" s="310">
        <v>44724</v>
      </c>
      <c r="O552" s="321">
        <f>YEAR(N552)</f>
        <v>2022</v>
      </c>
      <c r="P552" s="312">
        <f>MONTH(N552)</f>
        <v>6</v>
      </c>
      <c r="Q552" s="322" t="str">
        <f>IF(P552&gt;9,CONCATENATE(O552,P552),CONCATENATE(O552,"0",P552))</f>
        <v>202206</v>
      </c>
      <c r="R552" s="299" t="s">
        <v>212</v>
      </c>
      <c r="S552" s="314">
        <v>0.15</v>
      </c>
      <c r="T552" s="314">
        <v>0.16</v>
      </c>
      <c r="U552" s="383"/>
      <c r="V552" s="294"/>
      <c r="W552" s="293"/>
      <c r="X552" s="294"/>
      <c r="Y55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293"/>
      <c r="AA552" s="293"/>
      <c r="AB552" s="293"/>
      <c r="AC552" s="293"/>
      <c r="AD552" s="293"/>
      <c r="AE552" s="293"/>
      <c r="AF552" s="293"/>
      <c r="AG552" s="293"/>
      <c r="AH552" s="293"/>
      <c r="AI552" s="293"/>
      <c r="AJ552" s="293"/>
      <c r="AK552" s="293"/>
      <c r="AL552" s="293"/>
      <c r="AM552" s="293"/>
      <c r="AN552" s="293"/>
      <c r="AO552" s="293"/>
      <c r="AP552" s="293"/>
      <c r="AQ552" s="293"/>
      <c r="AR552" s="294"/>
    </row>
    <row r="553" spans="1:430" s="330" customFormat="1" ht="38.25" customHeight="1" x14ac:dyDescent="0.2">
      <c r="A553" s="316" t="s">
        <v>966</v>
      </c>
      <c r="B553" s="316"/>
      <c r="C553" s="308"/>
      <c r="D553" s="315" t="s">
        <v>1452</v>
      </c>
      <c r="E553" s="316" t="s">
        <v>876</v>
      </c>
      <c r="F553" s="316" t="s">
        <v>1234</v>
      </c>
      <c r="G553" s="383" t="s">
        <v>1235</v>
      </c>
      <c r="H553" s="383" t="s">
        <v>1253</v>
      </c>
      <c r="I553" s="359">
        <v>495692.3</v>
      </c>
      <c r="J553" s="309">
        <f>-K2470/0.0833333333333333</f>
        <v>0</v>
      </c>
      <c r="K553" s="309"/>
      <c r="L553" s="310">
        <v>44188</v>
      </c>
      <c r="M553" s="310">
        <v>43629</v>
      </c>
      <c r="N553" s="310">
        <v>44724</v>
      </c>
      <c r="O553" s="321">
        <f>YEAR(N553)</f>
        <v>2022</v>
      </c>
      <c r="P553" s="312">
        <f>MONTH(N553)</f>
        <v>6</v>
      </c>
      <c r="Q553" s="322" t="str">
        <f>IF(P553&gt;9,CONCATENATE(O553,P553),CONCATENATE(O553,"0",P553))</f>
        <v>202206</v>
      </c>
      <c r="R553" s="299" t="s">
        <v>212</v>
      </c>
      <c r="S553" s="314">
        <v>0.15</v>
      </c>
      <c r="T553" s="314">
        <v>0.16</v>
      </c>
      <c r="U553" s="383"/>
      <c r="V553" s="294"/>
      <c r="W553" s="293"/>
      <c r="X553" s="294"/>
      <c r="Y55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293"/>
      <c r="AA553" s="293"/>
      <c r="AB553" s="293"/>
      <c r="AC553" s="293"/>
      <c r="AD553" s="293"/>
      <c r="AE553" s="293"/>
      <c r="AF553" s="293"/>
      <c r="AG553" s="293"/>
      <c r="AH553" s="293"/>
      <c r="AI553" s="293"/>
      <c r="AJ553" s="293"/>
      <c r="AK553" s="293"/>
      <c r="AL553" s="293"/>
      <c r="AM553" s="293"/>
      <c r="AN553" s="293"/>
      <c r="AO553" s="293"/>
      <c r="AP553" s="293"/>
      <c r="AQ553" s="293"/>
      <c r="AR553" s="294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  <c r="IL553" s="8"/>
      <c r="IM553" s="8"/>
      <c r="IN553" s="8"/>
      <c r="IO553" s="8"/>
      <c r="IP553" s="8"/>
      <c r="IQ553" s="8"/>
      <c r="IR553" s="8"/>
      <c r="IS553" s="8"/>
      <c r="IT553" s="8"/>
      <c r="IU553" s="8"/>
      <c r="IV553" s="8"/>
      <c r="IW553" s="8"/>
      <c r="IX553" s="8"/>
      <c r="IY553" s="8"/>
      <c r="IZ553" s="8"/>
      <c r="JA553" s="8"/>
      <c r="JB553" s="8"/>
      <c r="JC553" s="8"/>
      <c r="JD553" s="8"/>
      <c r="JE553" s="8"/>
      <c r="JF553" s="8"/>
      <c r="JG553" s="8"/>
      <c r="JH553" s="8"/>
      <c r="JI553" s="8"/>
      <c r="JJ553" s="8"/>
      <c r="JK553" s="8"/>
      <c r="JL553" s="8"/>
      <c r="JM553" s="8"/>
      <c r="JN553" s="8"/>
      <c r="JO553" s="8"/>
      <c r="JP553" s="8"/>
      <c r="JQ553" s="8"/>
      <c r="JR553" s="8"/>
      <c r="JS553" s="8"/>
      <c r="JT553" s="8"/>
      <c r="JU553" s="8"/>
      <c r="JV553" s="8"/>
      <c r="JW553" s="8"/>
      <c r="JX553" s="8"/>
      <c r="JY553" s="8"/>
      <c r="JZ553" s="8"/>
      <c r="KA553" s="8"/>
      <c r="KB553" s="8"/>
      <c r="KC553" s="8"/>
      <c r="KD553" s="8"/>
      <c r="KE553" s="8"/>
      <c r="KF553" s="8"/>
      <c r="KG553" s="8"/>
      <c r="KH553" s="8"/>
      <c r="KI553" s="8"/>
      <c r="KJ553" s="8"/>
      <c r="KK553" s="8"/>
      <c r="KL553" s="8"/>
      <c r="KM553" s="8"/>
      <c r="KN553" s="8"/>
      <c r="KO553" s="8"/>
      <c r="KP553" s="8"/>
      <c r="KQ553" s="8"/>
      <c r="KR553" s="8"/>
      <c r="KS553" s="8"/>
      <c r="KT553" s="8"/>
      <c r="KU553" s="8"/>
      <c r="KV553" s="8"/>
      <c r="KW553" s="8"/>
      <c r="KX553" s="8"/>
      <c r="KY553" s="8"/>
      <c r="KZ553" s="8"/>
      <c r="LA553" s="8"/>
      <c r="LB553" s="8"/>
      <c r="LC553" s="8"/>
      <c r="LD553" s="8"/>
      <c r="LE553" s="8"/>
      <c r="LF553" s="8"/>
      <c r="LG553" s="8"/>
      <c r="LH553" s="8"/>
      <c r="LI553" s="8"/>
      <c r="LJ553" s="8"/>
      <c r="LK553" s="8"/>
      <c r="LL553" s="8"/>
      <c r="LM553" s="8"/>
      <c r="LN553" s="8"/>
      <c r="LO553" s="8"/>
      <c r="LP553" s="8"/>
      <c r="LQ553" s="8"/>
      <c r="LR553" s="8"/>
      <c r="LS553" s="8"/>
      <c r="LT553" s="8"/>
      <c r="LU553" s="8"/>
      <c r="LV553" s="8"/>
      <c r="LW553" s="8"/>
      <c r="LX553" s="8"/>
      <c r="LY553" s="8"/>
      <c r="LZ553" s="8"/>
      <c r="MA553" s="8"/>
      <c r="MB553" s="8"/>
      <c r="MC553" s="8"/>
      <c r="MD553" s="8"/>
      <c r="ME553" s="8"/>
      <c r="MF553" s="8"/>
      <c r="MG553" s="8"/>
      <c r="MH553" s="8"/>
      <c r="MI553" s="8"/>
      <c r="MJ553" s="8"/>
      <c r="MK553" s="8"/>
      <c r="ML553" s="8"/>
      <c r="MM553" s="8"/>
      <c r="MN553" s="8"/>
      <c r="MO553" s="8"/>
      <c r="MP553" s="8"/>
      <c r="MQ553" s="8"/>
      <c r="MR553" s="8"/>
      <c r="MS553" s="8"/>
      <c r="MT553" s="8"/>
      <c r="MU553" s="8"/>
      <c r="MV553" s="8"/>
      <c r="MW553" s="8"/>
      <c r="MX553" s="8"/>
      <c r="MY553" s="8"/>
      <c r="MZ553" s="8"/>
      <c r="NA553" s="8"/>
      <c r="NB553" s="8"/>
      <c r="NC553" s="8"/>
      <c r="ND553" s="8"/>
      <c r="NE553" s="8"/>
      <c r="NF553" s="8"/>
      <c r="NG553" s="8"/>
      <c r="NH553" s="8"/>
      <c r="NI553" s="8"/>
      <c r="NJ553" s="8"/>
      <c r="NK553" s="8"/>
      <c r="NL553" s="8"/>
      <c r="NM553" s="8"/>
      <c r="NN553" s="8"/>
      <c r="NO553" s="8"/>
      <c r="NP553" s="8"/>
      <c r="NQ553" s="8"/>
      <c r="NR553" s="8"/>
      <c r="NS553" s="8"/>
      <c r="NT553" s="8"/>
      <c r="NU553" s="8"/>
      <c r="NV553" s="8"/>
      <c r="NW553" s="8"/>
      <c r="NX553" s="8"/>
      <c r="NY553" s="8"/>
      <c r="NZ553" s="8"/>
      <c r="OA553" s="8"/>
      <c r="OB553" s="8"/>
      <c r="OC553" s="8"/>
      <c r="OD553" s="8"/>
      <c r="OE553" s="8"/>
      <c r="OF553" s="8"/>
      <c r="OG553" s="8"/>
      <c r="OH553" s="8"/>
      <c r="OI553" s="8"/>
      <c r="OJ553" s="8"/>
      <c r="OK553" s="8"/>
      <c r="OL553" s="8"/>
      <c r="OM553" s="8"/>
      <c r="ON553" s="8"/>
      <c r="OO553" s="8"/>
      <c r="OP553" s="8"/>
      <c r="OQ553" s="8"/>
      <c r="OR553" s="8"/>
      <c r="OS553" s="8"/>
      <c r="OT553" s="8"/>
      <c r="OU553" s="8"/>
      <c r="OV553" s="8"/>
      <c r="OW553" s="8"/>
      <c r="OX553" s="8"/>
      <c r="OY553" s="8"/>
      <c r="OZ553" s="8"/>
      <c r="PA553" s="8"/>
      <c r="PB553" s="8"/>
      <c r="PC553" s="8"/>
      <c r="PD553" s="8"/>
      <c r="PE553" s="8"/>
      <c r="PF553" s="8"/>
      <c r="PG553" s="8"/>
      <c r="PH553" s="8"/>
      <c r="PI553" s="8"/>
      <c r="PJ553" s="8"/>
      <c r="PK553" s="8"/>
      <c r="PL553" s="8"/>
      <c r="PM553" s="8"/>
      <c r="PN553" s="8"/>
    </row>
    <row r="554" spans="1:430" s="330" customFormat="1" ht="38.25" customHeight="1" x14ac:dyDescent="0.2">
      <c r="A554" s="316" t="s">
        <v>966</v>
      </c>
      <c r="B554" s="316"/>
      <c r="C554" s="308"/>
      <c r="D554" s="316" t="s">
        <v>1413</v>
      </c>
      <c r="E554" s="316" t="s">
        <v>76</v>
      </c>
      <c r="F554" s="300" t="s">
        <v>1414</v>
      </c>
      <c r="G554" s="383" t="s">
        <v>1415</v>
      </c>
      <c r="H554" s="383" t="s">
        <v>1416</v>
      </c>
      <c r="I554" s="359">
        <v>265250</v>
      </c>
      <c r="J554" s="309">
        <f>-K2623/0.0833333333333333</f>
        <v>0</v>
      </c>
      <c r="K554" s="309"/>
      <c r="L554" s="310">
        <v>43642</v>
      </c>
      <c r="M554" s="310">
        <v>43643</v>
      </c>
      <c r="N554" s="310">
        <v>44734</v>
      </c>
      <c r="O554" s="321">
        <f>YEAR(N554)</f>
        <v>2022</v>
      </c>
      <c r="P554" s="312">
        <f>MONTH(N554)</f>
        <v>6</v>
      </c>
      <c r="Q554" s="322" t="str">
        <f>IF(P554&gt;9,CONCATENATE(O554,P554),CONCATENATE(O554,"0",P554))</f>
        <v>202206</v>
      </c>
      <c r="R554" s="299">
        <v>0</v>
      </c>
      <c r="S554" s="314">
        <v>0.08</v>
      </c>
      <c r="T554" s="314">
        <v>0.03</v>
      </c>
      <c r="U554" s="383"/>
      <c r="V554" s="294"/>
      <c r="W554" s="293"/>
      <c r="X554" s="294"/>
      <c r="Y554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339"/>
      <c r="AA554" s="294"/>
      <c r="AB554" s="294"/>
      <c r="AC554" s="294"/>
      <c r="AD554" s="294"/>
      <c r="AE554" s="294"/>
      <c r="AF554" s="294"/>
      <c r="AG554" s="294"/>
      <c r="AH554" s="294"/>
      <c r="AI554" s="294"/>
      <c r="AJ554" s="294"/>
      <c r="AK554" s="294"/>
      <c r="AL554" s="294"/>
      <c r="AM554" s="294"/>
      <c r="AN554" s="294"/>
      <c r="AO554" s="294"/>
      <c r="AP554" s="294"/>
      <c r="AQ554" s="294"/>
      <c r="AR554" s="293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  <c r="IL554" s="8"/>
      <c r="IM554" s="8"/>
      <c r="IN554" s="8"/>
      <c r="IO554" s="8"/>
      <c r="IP554" s="8"/>
      <c r="IQ554" s="8"/>
      <c r="IR554" s="8"/>
      <c r="IS554" s="8"/>
      <c r="IT554" s="8"/>
      <c r="IU554" s="8"/>
      <c r="IV554" s="8"/>
      <c r="IW554" s="8"/>
      <c r="IX554" s="8"/>
      <c r="IY554" s="8"/>
      <c r="IZ554" s="8"/>
      <c r="JA554" s="8"/>
      <c r="JB554" s="8"/>
      <c r="JC554" s="8"/>
      <c r="JD554" s="8"/>
      <c r="JE554" s="8"/>
      <c r="JF554" s="8"/>
      <c r="JG554" s="8"/>
      <c r="JH554" s="8"/>
      <c r="JI554" s="8"/>
      <c r="JJ554" s="8"/>
      <c r="JK554" s="8"/>
      <c r="JL554" s="8"/>
      <c r="JM554" s="8"/>
      <c r="JN554" s="8"/>
      <c r="JO554" s="8"/>
      <c r="JP554" s="8"/>
      <c r="JQ554" s="8"/>
      <c r="JR554" s="8"/>
      <c r="JS554" s="8"/>
      <c r="JT554" s="8"/>
      <c r="JU554" s="8"/>
      <c r="JV554" s="8"/>
      <c r="JW554" s="8"/>
      <c r="JX554" s="8"/>
      <c r="JY554" s="8"/>
      <c r="JZ554" s="8"/>
      <c r="KA554" s="8"/>
      <c r="KB554" s="8"/>
      <c r="KC554" s="8"/>
      <c r="KD554" s="8"/>
      <c r="KE554" s="8"/>
      <c r="KF554" s="8"/>
      <c r="KG554" s="8"/>
      <c r="KH554" s="8"/>
      <c r="KI554" s="8"/>
      <c r="KJ554" s="8"/>
      <c r="KK554" s="8"/>
      <c r="KL554" s="8"/>
      <c r="KM554" s="8"/>
      <c r="KN554" s="8"/>
      <c r="KO554" s="8"/>
      <c r="KP554" s="8"/>
      <c r="KQ554" s="8"/>
      <c r="KR554" s="8"/>
      <c r="KS554" s="8"/>
      <c r="KT554" s="8"/>
      <c r="KU554" s="8"/>
      <c r="KV554" s="8"/>
      <c r="KW554" s="8"/>
      <c r="KX554" s="8"/>
      <c r="KY554" s="8"/>
      <c r="KZ554" s="8"/>
      <c r="LA554" s="8"/>
      <c r="LB554" s="8"/>
      <c r="LC554" s="8"/>
      <c r="LD554" s="8"/>
      <c r="LE554" s="8"/>
      <c r="LF554" s="8"/>
      <c r="LG554" s="8"/>
      <c r="LH554" s="8"/>
      <c r="LI554" s="8"/>
      <c r="LJ554" s="8"/>
      <c r="LK554" s="8"/>
      <c r="LL554" s="8"/>
      <c r="LM554" s="8"/>
      <c r="LN554" s="8"/>
      <c r="LO554" s="8"/>
      <c r="LP554" s="8"/>
      <c r="LQ554" s="8"/>
      <c r="LR554" s="8"/>
      <c r="LS554" s="8"/>
      <c r="LT554" s="8"/>
      <c r="LU554" s="8"/>
      <c r="LV554" s="8"/>
      <c r="LW554" s="8"/>
      <c r="LX554" s="8"/>
      <c r="LY554" s="8"/>
      <c r="LZ554" s="8"/>
      <c r="MA554" s="8"/>
      <c r="MB554" s="8"/>
      <c r="MC554" s="8"/>
      <c r="MD554" s="8"/>
      <c r="ME554" s="8"/>
      <c r="MF554" s="8"/>
      <c r="MG554" s="8"/>
      <c r="MH554" s="8"/>
      <c r="MI554" s="8"/>
      <c r="MJ554" s="8"/>
      <c r="MK554" s="8"/>
      <c r="ML554" s="8"/>
      <c r="MM554" s="8"/>
      <c r="MN554" s="8"/>
      <c r="MO554" s="8"/>
      <c r="MP554" s="8"/>
      <c r="MQ554" s="8"/>
      <c r="MR554" s="8"/>
      <c r="MS554" s="8"/>
      <c r="MT554" s="8"/>
      <c r="MU554" s="8"/>
      <c r="MV554" s="8"/>
      <c r="MW554" s="8"/>
      <c r="MX554" s="8"/>
      <c r="MY554" s="8"/>
      <c r="MZ554" s="8"/>
      <c r="NA554" s="8"/>
      <c r="NB554" s="8"/>
      <c r="NC554" s="8"/>
      <c r="ND554" s="8"/>
      <c r="NE554" s="8"/>
      <c r="NF554" s="8"/>
      <c r="NG554" s="8"/>
      <c r="NH554" s="8"/>
      <c r="NI554" s="8"/>
      <c r="NJ554" s="8"/>
      <c r="NK554" s="8"/>
      <c r="NL554" s="8"/>
      <c r="NM554" s="8"/>
      <c r="NN554" s="8"/>
      <c r="NO554" s="8"/>
      <c r="NP554" s="8"/>
      <c r="NQ554" s="8"/>
      <c r="NR554" s="8"/>
      <c r="NS554" s="8"/>
      <c r="NT554" s="8"/>
      <c r="NU554" s="8"/>
      <c r="NV554" s="8"/>
      <c r="NW554" s="8"/>
      <c r="NX554" s="8"/>
      <c r="NY554" s="8"/>
      <c r="NZ554" s="8"/>
      <c r="OA554" s="8"/>
      <c r="OB554" s="8"/>
      <c r="OC554" s="8"/>
      <c r="OD554" s="8"/>
      <c r="OE554" s="8"/>
      <c r="OF554" s="8"/>
      <c r="OG554" s="8"/>
      <c r="OH554" s="8"/>
      <c r="OI554" s="8"/>
      <c r="OJ554" s="8"/>
      <c r="OK554" s="8"/>
      <c r="OL554" s="8"/>
      <c r="OM554" s="8"/>
      <c r="ON554" s="8"/>
      <c r="OO554" s="8"/>
      <c r="OP554" s="8"/>
      <c r="OQ554" s="8"/>
      <c r="OR554" s="8"/>
      <c r="OS554" s="8"/>
      <c r="OT554" s="8"/>
      <c r="OU554" s="8"/>
      <c r="OV554" s="8"/>
      <c r="OW554" s="8"/>
      <c r="OX554" s="8"/>
      <c r="OY554" s="8"/>
      <c r="OZ554" s="8"/>
      <c r="PA554" s="8"/>
      <c r="PB554" s="8"/>
      <c r="PC554" s="8"/>
      <c r="PD554" s="8"/>
      <c r="PE554" s="8"/>
      <c r="PF554" s="8"/>
      <c r="PG554" s="8"/>
      <c r="PH554" s="8"/>
      <c r="PI554" s="8"/>
      <c r="PJ554" s="8"/>
      <c r="PK554" s="8"/>
      <c r="PL554" s="8"/>
      <c r="PM554" s="8"/>
      <c r="PN554" s="8"/>
    </row>
    <row r="555" spans="1:430" s="330" customFormat="1" ht="38.25" customHeight="1" x14ac:dyDescent="0.2">
      <c r="A555" s="316" t="s">
        <v>966</v>
      </c>
      <c r="B555" s="316"/>
      <c r="C555" s="308"/>
      <c r="D555" s="315" t="s">
        <v>1023</v>
      </c>
      <c r="E555" s="316" t="s">
        <v>73</v>
      </c>
      <c r="F555" s="300" t="s">
        <v>1024</v>
      </c>
      <c r="G555" s="383" t="s">
        <v>1025</v>
      </c>
      <c r="H555" s="383" t="s">
        <v>1026</v>
      </c>
      <c r="I555" s="359">
        <v>23300000</v>
      </c>
      <c r="J555" s="309">
        <f>-K2287/0.0833333333333333</f>
        <v>0</v>
      </c>
      <c r="K555" s="309"/>
      <c r="L555" s="310">
        <v>44363</v>
      </c>
      <c r="M555" s="310">
        <v>44378</v>
      </c>
      <c r="N555" s="311">
        <v>44742</v>
      </c>
      <c r="O555" s="312">
        <f>YEAR(N555)</f>
        <v>2022</v>
      </c>
      <c r="P555" s="312">
        <f>MONTH(N555)</f>
        <v>6</v>
      </c>
      <c r="Q555" s="313" t="str">
        <f>IF(P555&gt;9,CONCATENATE(O555,P555),CONCATENATE(O555,"0",P555))</f>
        <v>202206</v>
      </c>
      <c r="R555" s="299" t="s">
        <v>109</v>
      </c>
      <c r="S555" s="314">
        <v>0.11</v>
      </c>
      <c r="T555" s="314">
        <v>0.02</v>
      </c>
      <c r="U555" s="383"/>
      <c r="V555" s="294"/>
      <c r="W555" s="293"/>
      <c r="X555" s="294"/>
      <c r="Y55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5" s="339"/>
      <c r="AA555" s="294"/>
      <c r="AB555" s="294"/>
      <c r="AC555" s="294"/>
      <c r="AD555" s="294"/>
      <c r="AE555" s="294"/>
      <c r="AF555" s="294"/>
      <c r="AG555" s="294"/>
      <c r="AH555" s="294"/>
      <c r="AI555" s="294"/>
      <c r="AJ555" s="294"/>
      <c r="AK555" s="294"/>
      <c r="AL555" s="294"/>
      <c r="AM555" s="294"/>
      <c r="AN555" s="294"/>
      <c r="AO555" s="294"/>
      <c r="AP555" s="294"/>
      <c r="AQ555" s="294"/>
      <c r="AR555" s="294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  <c r="IL555" s="8"/>
      <c r="IM555" s="8"/>
      <c r="IN555" s="8"/>
      <c r="IO555" s="8"/>
      <c r="IP555" s="8"/>
      <c r="IQ555" s="8"/>
      <c r="IR555" s="8"/>
      <c r="IS555" s="8"/>
      <c r="IT555" s="8"/>
      <c r="IU555" s="8"/>
      <c r="IV555" s="8"/>
      <c r="IW555" s="8"/>
      <c r="IX555" s="8"/>
      <c r="IY555" s="8"/>
      <c r="IZ555" s="8"/>
      <c r="JA555" s="8"/>
      <c r="JB555" s="8"/>
      <c r="JC555" s="8"/>
      <c r="JD555" s="8"/>
      <c r="JE555" s="8"/>
      <c r="JF555" s="8"/>
      <c r="JG555" s="8"/>
      <c r="JH555" s="8"/>
      <c r="JI555" s="8"/>
      <c r="JJ555" s="8"/>
      <c r="JK555" s="8"/>
      <c r="JL555" s="8"/>
      <c r="JM555" s="8"/>
      <c r="JN555" s="8"/>
      <c r="JO555" s="8"/>
      <c r="JP555" s="8"/>
      <c r="JQ555" s="8"/>
      <c r="JR555" s="8"/>
      <c r="JS555" s="8"/>
      <c r="JT555" s="8"/>
      <c r="JU555" s="8"/>
      <c r="JV555" s="8"/>
      <c r="JW555" s="8"/>
      <c r="JX555" s="8"/>
      <c r="JY555" s="8"/>
      <c r="JZ555" s="8"/>
      <c r="KA555" s="8"/>
      <c r="KB555" s="8"/>
      <c r="KC555" s="8"/>
      <c r="KD555" s="8"/>
      <c r="KE555" s="8"/>
      <c r="KF555" s="8"/>
      <c r="KG555" s="8"/>
      <c r="KH555" s="8"/>
      <c r="KI555" s="8"/>
      <c r="KJ555" s="8"/>
      <c r="KK555" s="8"/>
      <c r="KL555" s="8"/>
      <c r="KM555" s="8"/>
      <c r="KN555" s="8"/>
      <c r="KO555" s="8"/>
      <c r="KP555" s="8"/>
      <c r="KQ555" s="8"/>
      <c r="KR555" s="8"/>
      <c r="KS555" s="8"/>
      <c r="KT555" s="8"/>
      <c r="KU555" s="8"/>
      <c r="KV555" s="8"/>
      <c r="KW555" s="8"/>
      <c r="KX555" s="8"/>
      <c r="KY555" s="8"/>
      <c r="KZ555" s="8"/>
      <c r="LA555" s="8"/>
      <c r="LB555" s="8"/>
      <c r="LC555" s="8"/>
      <c r="LD555" s="8"/>
      <c r="LE555" s="8"/>
      <c r="LF555" s="8"/>
      <c r="LG555" s="8"/>
      <c r="LH555" s="8"/>
      <c r="LI555" s="8"/>
      <c r="LJ555" s="8"/>
      <c r="LK555" s="8"/>
      <c r="LL555" s="8"/>
      <c r="LM555" s="8"/>
      <c r="LN555" s="8"/>
      <c r="LO555" s="8"/>
      <c r="LP555" s="8"/>
      <c r="LQ555" s="8"/>
      <c r="LR555" s="8"/>
      <c r="LS555" s="8"/>
      <c r="LT555" s="8"/>
      <c r="LU555" s="8"/>
      <c r="LV555" s="8"/>
      <c r="LW555" s="8"/>
      <c r="LX555" s="8"/>
      <c r="LY555" s="8"/>
      <c r="LZ555" s="8"/>
      <c r="MA555" s="8"/>
      <c r="MB555" s="8"/>
      <c r="MC555" s="8"/>
      <c r="MD555" s="8"/>
      <c r="ME555" s="8"/>
      <c r="MF555" s="8"/>
      <c r="MG555" s="8"/>
      <c r="MH555" s="8"/>
      <c r="MI555" s="8"/>
      <c r="MJ555" s="8"/>
      <c r="MK555" s="8"/>
      <c r="ML555" s="8"/>
      <c r="MM555" s="8"/>
      <c r="MN555" s="8"/>
      <c r="MO555" s="8"/>
      <c r="MP555" s="8"/>
      <c r="MQ555" s="8"/>
      <c r="MR555" s="8"/>
      <c r="MS555" s="8"/>
      <c r="MT555" s="8"/>
      <c r="MU555" s="8"/>
      <c r="MV555" s="8"/>
      <c r="MW555" s="8"/>
      <c r="MX555" s="8"/>
      <c r="MY555" s="8"/>
      <c r="MZ555" s="8"/>
      <c r="NA555" s="8"/>
      <c r="NB555" s="8"/>
      <c r="NC555" s="8"/>
      <c r="ND555" s="8"/>
      <c r="NE555" s="8"/>
      <c r="NF555" s="8"/>
      <c r="NG555" s="8"/>
      <c r="NH555" s="8"/>
      <c r="NI555" s="8"/>
      <c r="NJ555" s="8"/>
      <c r="NK555" s="8"/>
      <c r="NL555" s="8"/>
      <c r="NM555" s="8"/>
      <c r="NN555" s="8"/>
      <c r="NO555" s="8"/>
      <c r="NP555" s="8"/>
      <c r="NQ555" s="8"/>
      <c r="NR555" s="8"/>
      <c r="NS555" s="8"/>
      <c r="NT555" s="8"/>
      <c r="NU555" s="8"/>
      <c r="NV555" s="8"/>
      <c r="NW555" s="8"/>
      <c r="NX555" s="8"/>
      <c r="NY555" s="8"/>
      <c r="NZ555" s="8"/>
      <c r="OA555" s="8"/>
      <c r="OB555" s="8"/>
      <c r="OC555" s="8"/>
      <c r="OD555" s="8"/>
      <c r="OE555" s="8"/>
      <c r="OF555" s="8"/>
      <c r="OG555" s="8"/>
      <c r="OH555" s="8"/>
      <c r="OI555" s="8"/>
      <c r="OJ555" s="8"/>
      <c r="OK555" s="8"/>
      <c r="OL555" s="8"/>
      <c r="OM555" s="8"/>
      <c r="ON555" s="8"/>
      <c r="OO555" s="8"/>
      <c r="OP555" s="8"/>
      <c r="OQ555" s="8"/>
      <c r="OR555" s="8"/>
      <c r="OS555" s="8"/>
      <c r="OT555" s="8"/>
      <c r="OU555" s="8"/>
      <c r="OV555" s="8"/>
      <c r="OW555" s="8"/>
      <c r="OX555" s="8"/>
      <c r="OY555" s="8"/>
      <c r="OZ555" s="8"/>
      <c r="PA555" s="8"/>
      <c r="PB555" s="8"/>
      <c r="PC555" s="8"/>
      <c r="PD555" s="8"/>
      <c r="PE555" s="8"/>
      <c r="PF555" s="8"/>
      <c r="PG555" s="8"/>
      <c r="PH555" s="8"/>
      <c r="PI555" s="8"/>
      <c r="PJ555" s="8"/>
      <c r="PK555" s="8"/>
      <c r="PL555" s="8"/>
      <c r="PM555" s="8"/>
      <c r="PN555" s="8"/>
    </row>
    <row r="556" spans="1:430" ht="38.25" customHeight="1" x14ac:dyDescent="0.2">
      <c r="A556" s="316" t="s">
        <v>966</v>
      </c>
      <c r="B556" s="316"/>
      <c r="C556" s="308"/>
      <c r="D556" s="316" t="s">
        <v>1392</v>
      </c>
      <c r="E556" s="316" t="s">
        <v>76</v>
      </c>
      <c r="F556" s="300" t="s">
        <v>1393</v>
      </c>
      <c r="G556" s="383" t="s">
        <v>1394</v>
      </c>
      <c r="H556" s="383" t="s">
        <v>1395</v>
      </c>
      <c r="I556" s="359">
        <v>4498025</v>
      </c>
      <c r="J556" s="309">
        <f>-K2624/0.0833333333333333</f>
        <v>0</v>
      </c>
      <c r="K556" s="309"/>
      <c r="L556" s="310">
        <v>43642</v>
      </c>
      <c r="M556" s="310">
        <v>43647</v>
      </c>
      <c r="N556" s="310">
        <v>44742</v>
      </c>
      <c r="O556" s="321">
        <f>YEAR(N556)</f>
        <v>2022</v>
      </c>
      <c r="P556" s="312">
        <f>MONTH(N556)</f>
        <v>6</v>
      </c>
      <c r="Q556" s="322" t="str">
        <f>IF(P556&gt;9,CONCATENATE(O556,P556),CONCATENATE(O556,"0",P556))</f>
        <v>202206</v>
      </c>
      <c r="R556" s="299">
        <v>0</v>
      </c>
      <c r="S556" s="314">
        <v>0.15</v>
      </c>
      <c r="T556" s="314">
        <v>0.11</v>
      </c>
      <c r="U556" s="383"/>
      <c r="V556" s="294"/>
      <c r="W556" s="293"/>
      <c r="X556" s="294"/>
      <c r="Y556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6" s="339"/>
      <c r="AA556" s="294"/>
      <c r="AB556" s="294"/>
      <c r="AC556" s="294"/>
      <c r="AD556" s="294"/>
      <c r="AE556" s="294"/>
      <c r="AF556" s="294"/>
      <c r="AG556" s="294"/>
      <c r="AH556" s="294"/>
      <c r="AI556" s="294"/>
      <c r="AJ556" s="294"/>
      <c r="AK556" s="294"/>
      <c r="AL556" s="294"/>
      <c r="AM556" s="294"/>
      <c r="AN556" s="294"/>
      <c r="AO556" s="294"/>
      <c r="AP556" s="294"/>
      <c r="AQ556" s="294"/>
      <c r="AR556" s="293"/>
    </row>
    <row r="557" spans="1:430" s="231" customFormat="1" ht="38.25" customHeight="1" x14ac:dyDescent="0.2">
      <c r="A557" s="316" t="s">
        <v>966</v>
      </c>
      <c r="B557" s="316"/>
      <c r="C557" s="308"/>
      <c r="D557" s="315" t="s">
        <v>1313</v>
      </c>
      <c r="E557" s="316" t="s">
        <v>79</v>
      </c>
      <c r="F557" s="300" t="s">
        <v>23</v>
      </c>
      <c r="G557" s="383" t="s">
        <v>1314</v>
      </c>
      <c r="H557" s="383" t="s">
        <v>1315</v>
      </c>
      <c r="I557" s="359">
        <v>100000</v>
      </c>
      <c r="J557" s="309">
        <f>-K2614/0.0833333333333333</f>
        <v>0</v>
      </c>
      <c r="K557" s="309"/>
      <c r="L557" s="310">
        <v>43663</v>
      </c>
      <c r="M557" s="310">
        <v>43656</v>
      </c>
      <c r="N557" s="310">
        <v>44751</v>
      </c>
      <c r="O557" s="321">
        <f>YEAR(N557)</f>
        <v>2022</v>
      </c>
      <c r="P557" s="312">
        <f>MONTH(N557)</f>
        <v>7</v>
      </c>
      <c r="Q557" s="322" t="str">
        <f>IF(P557&gt;9,CONCATENATE(O557,P557),CONCATENATE(O557,"0",P557))</f>
        <v>202207</v>
      </c>
      <c r="R557" s="299" t="s">
        <v>102</v>
      </c>
      <c r="S557" s="314">
        <v>0</v>
      </c>
      <c r="T557" s="314">
        <v>0</v>
      </c>
      <c r="U557" s="383"/>
      <c r="V557" s="294"/>
      <c r="W557" s="293"/>
      <c r="X557" s="294"/>
      <c r="Y557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339"/>
      <c r="AA557" s="294"/>
      <c r="AB557" s="294"/>
      <c r="AC557" s="294"/>
      <c r="AD557" s="294"/>
      <c r="AE557" s="294"/>
      <c r="AF557" s="294"/>
      <c r="AG557" s="294"/>
      <c r="AH557" s="294"/>
      <c r="AI557" s="294"/>
      <c r="AJ557" s="294"/>
      <c r="AK557" s="294"/>
      <c r="AL557" s="294"/>
      <c r="AM557" s="294"/>
      <c r="AN557" s="294"/>
      <c r="AO557" s="294"/>
      <c r="AP557" s="294"/>
      <c r="AQ557" s="294"/>
      <c r="AR557" s="293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</row>
    <row r="558" spans="1:430" s="231" customFormat="1" ht="38.25" customHeight="1" x14ac:dyDescent="0.2">
      <c r="A558" s="316" t="s">
        <v>966</v>
      </c>
      <c r="B558" s="316"/>
      <c r="C558" s="308"/>
      <c r="D558" s="315" t="s">
        <v>1307</v>
      </c>
      <c r="E558" s="316" t="s">
        <v>74</v>
      </c>
      <c r="F558" s="300" t="s">
        <v>1308</v>
      </c>
      <c r="G558" s="383" t="s">
        <v>1309</v>
      </c>
      <c r="H558" s="383" t="s">
        <v>1094</v>
      </c>
      <c r="I558" s="359">
        <v>298400</v>
      </c>
      <c r="J558" s="309">
        <f>-K2611/0.0833333333333333</f>
        <v>0</v>
      </c>
      <c r="K558" s="309"/>
      <c r="L558" s="310">
        <v>43656</v>
      </c>
      <c r="M558" s="310">
        <v>43657</v>
      </c>
      <c r="N558" s="310">
        <v>44752</v>
      </c>
      <c r="O558" s="321">
        <f>YEAR(N558)</f>
        <v>2022</v>
      </c>
      <c r="P558" s="312">
        <f>MONTH(N558)</f>
        <v>7</v>
      </c>
      <c r="Q558" s="322" t="str">
        <f>IF(P558&gt;9,CONCATENATE(O558,P558),CONCATENATE(O558,"0",P558))</f>
        <v>202207</v>
      </c>
      <c r="R558" s="299">
        <v>0</v>
      </c>
      <c r="S558" s="314">
        <v>0.23</v>
      </c>
      <c r="T558" s="314">
        <v>0.25</v>
      </c>
      <c r="U558" s="383"/>
      <c r="V558" s="294"/>
      <c r="W558" s="293"/>
      <c r="X558" s="294"/>
      <c r="Y558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339"/>
      <c r="AA558" s="294"/>
      <c r="AB558" s="294"/>
      <c r="AC558" s="294"/>
      <c r="AD558" s="294"/>
      <c r="AE558" s="294"/>
      <c r="AF558" s="294"/>
      <c r="AG558" s="294"/>
      <c r="AH558" s="294"/>
      <c r="AI558" s="294"/>
      <c r="AJ558" s="294"/>
      <c r="AK558" s="294"/>
      <c r="AL558" s="294"/>
      <c r="AM558" s="294"/>
      <c r="AN558" s="294"/>
      <c r="AO558" s="294"/>
      <c r="AP558" s="294"/>
      <c r="AQ558" s="294"/>
      <c r="AR558" s="293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</row>
    <row r="559" spans="1:430" ht="38.25" customHeight="1" x14ac:dyDescent="0.2">
      <c r="A559" s="316" t="s">
        <v>966</v>
      </c>
      <c r="B559" s="316"/>
      <c r="C559" s="308"/>
      <c r="D559" s="315" t="s">
        <v>1264</v>
      </c>
      <c r="E559" s="316" t="s">
        <v>82</v>
      </c>
      <c r="F559" s="300" t="s">
        <v>1265</v>
      </c>
      <c r="G559" s="383" t="s">
        <v>988</v>
      </c>
      <c r="H559" s="383" t="s">
        <v>1266</v>
      </c>
      <c r="I559" s="359">
        <v>105948</v>
      </c>
      <c r="J559" s="309">
        <f>-K2533/0.0833333333333333</f>
        <v>0</v>
      </c>
      <c r="K559" s="309"/>
      <c r="L559" s="310">
        <v>43663</v>
      </c>
      <c r="M559" s="310">
        <v>43663</v>
      </c>
      <c r="N559" s="311">
        <v>44758</v>
      </c>
      <c r="O559" s="312">
        <f>YEAR(N559)</f>
        <v>2022</v>
      </c>
      <c r="P559" s="312">
        <f>MONTH(N559)</f>
        <v>7</v>
      </c>
      <c r="Q559" s="313" t="str">
        <f>IF(P559&gt;9,CONCATENATE(O559,P559),CONCATENATE(O559,"0",P559))</f>
        <v>202207</v>
      </c>
      <c r="R559" s="299" t="s">
        <v>212</v>
      </c>
      <c r="S559" s="314">
        <v>0</v>
      </c>
      <c r="T559" s="314">
        <v>0</v>
      </c>
      <c r="U559" s="383"/>
      <c r="V559" s="293"/>
      <c r="W559" s="293"/>
      <c r="X559" s="293"/>
      <c r="Y55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293"/>
      <c r="AA559" s="293"/>
      <c r="AB559" s="293"/>
      <c r="AC559" s="293"/>
      <c r="AD559" s="293"/>
      <c r="AE559" s="293"/>
      <c r="AF559" s="293"/>
      <c r="AG559" s="293"/>
      <c r="AH559" s="293"/>
      <c r="AI559" s="293"/>
      <c r="AJ559" s="293"/>
      <c r="AK559" s="293"/>
      <c r="AL559" s="293"/>
      <c r="AM559" s="293"/>
      <c r="AN559" s="293"/>
      <c r="AO559" s="293"/>
      <c r="AP559" s="293"/>
      <c r="AQ559" s="293"/>
      <c r="AR559" s="294"/>
    </row>
    <row r="560" spans="1:430" ht="38.25" customHeight="1" x14ac:dyDescent="0.2">
      <c r="A560" s="316" t="s">
        <v>966</v>
      </c>
      <c r="B560" s="307"/>
      <c r="C560" s="328"/>
      <c r="D560" s="304" t="s">
        <v>1610</v>
      </c>
      <c r="E560" s="316" t="s">
        <v>72</v>
      </c>
      <c r="F560" s="268" t="s">
        <v>1460</v>
      </c>
      <c r="G560" s="384" t="s">
        <v>1461</v>
      </c>
      <c r="H560" s="384" t="s">
        <v>1462</v>
      </c>
      <c r="I560" s="361">
        <v>2500000</v>
      </c>
      <c r="J560" s="269">
        <f>-K2607/0.0833333333333333</f>
        <v>0</v>
      </c>
      <c r="K560" s="269"/>
      <c r="L560" s="265">
        <v>43670</v>
      </c>
      <c r="M560" s="270">
        <v>43672</v>
      </c>
      <c r="N560" s="270">
        <v>44767</v>
      </c>
      <c r="O560" s="283">
        <f>YEAR(N560)</f>
        <v>2022</v>
      </c>
      <c r="P560" s="283">
        <f>MONTH(N560)</f>
        <v>7</v>
      </c>
      <c r="Q560" s="277" t="str">
        <f>IF(P560&gt;9,CONCATENATE(O560,P560),CONCATENATE(O560,"0",P560))</f>
        <v>202207</v>
      </c>
      <c r="R560" s="299" t="s">
        <v>212</v>
      </c>
      <c r="S560" s="272">
        <v>0</v>
      </c>
      <c r="T560" s="272">
        <v>0</v>
      </c>
      <c r="U560" s="384"/>
      <c r="V560" s="303"/>
      <c r="W560" s="301"/>
      <c r="X560" s="320"/>
      <c r="Y560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320"/>
      <c r="AA560" s="303"/>
      <c r="AB560" s="303"/>
      <c r="AC560" s="303"/>
      <c r="AD560" s="303"/>
      <c r="AE560" s="303"/>
      <c r="AF560" s="303"/>
      <c r="AG560" s="303"/>
      <c r="AH560" s="303"/>
      <c r="AI560" s="303"/>
      <c r="AJ560" s="303"/>
      <c r="AK560" s="303"/>
      <c r="AL560" s="303"/>
      <c r="AM560" s="303"/>
      <c r="AN560" s="303"/>
      <c r="AO560" s="303"/>
      <c r="AP560" s="303"/>
      <c r="AQ560" s="303"/>
      <c r="AR560" s="301"/>
    </row>
    <row r="561" spans="1:44" ht="38.25" customHeight="1" thickBot="1" x14ac:dyDescent="0.25">
      <c r="A561" s="317" t="s">
        <v>966</v>
      </c>
      <c r="B561" s="317"/>
      <c r="C561" s="308"/>
      <c r="D561" s="404" t="s">
        <v>862</v>
      </c>
      <c r="E561" s="317" t="s">
        <v>80</v>
      </c>
      <c r="F561" s="305" t="s">
        <v>863</v>
      </c>
      <c r="G561" s="387" t="s">
        <v>864</v>
      </c>
      <c r="H561" s="387" t="s">
        <v>865</v>
      </c>
      <c r="I561" s="363">
        <v>10946698</v>
      </c>
      <c r="J561" s="323">
        <f>-K2170/0.0833333333333333</f>
        <v>0</v>
      </c>
      <c r="K561" s="323"/>
      <c r="L561" s="306">
        <v>44335</v>
      </c>
      <c r="M561" s="306">
        <v>44274</v>
      </c>
      <c r="N561" s="306">
        <v>44805</v>
      </c>
      <c r="O561" s="324">
        <f>YEAR(N561)</f>
        <v>2022</v>
      </c>
      <c r="P561" s="312">
        <f>MONTH(N561)</f>
        <v>9</v>
      </c>
      <c r="Q561" s="325" t="str">
        <f>IF(P561&gt;9,CONCATENATE(O561,P561),CONCATENATE(O561,"0",P561))</f>
        <v>202209</v>
      </c>
      <c r="R561" s="299" t="s">
        <v>109</v>
      </c>
      <c r="S561" s="326">
        <v>0.14000000000000001</v>
      </c>
      <c r="T561" s="326">
        <v>0.09</v>
      </c>
      <c r="U561" s="387"/>
      <c r="V561" s="293"/>
      <c r="W561" s="293"/>
      <c r="X561" s="293"/>
      <c r="Y56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339"/>
      <c r="AA561" s="294"/>
      <c r="AB561" s="294"/>
      <c r="AC561" s="294"/>
      <c r="AD561" s="294"/>
      <c r="AE561" s="294"/>
      <c r="AF561" s="294"/>
      <c r="AG561" s="294"/>
      <c r="AH561" s="294"/>
      <c r="AI561" s="294"/>
      <c r="AJ561" s="294"/>
      <c r="AK561" s="294"/>
      <c r="AL561" s="294"/>
      <c r="AM561" s="294"/>
      <c r="AN561" s="294"/>
      <c r="AO561" s="294"/>
      <c r="AP561" s="294"/>
      <c r="AQ561" s="294"/>
      <c r="AR561" s="294"/>
    </row>
    <row r="562" spans="1:44" ht="38.25" customHeight="1" x14ac:dyDescent="0.2">
      <c r="A562" s="317" t="s">
        <v>966</v>
      </c>
      <c r="B562" s="316"/>
      <c r="C562" s="308"/>
      <c r="D562" s="315" t="s">
        <v>351</v>
      </c>
      <c r="E562" s="317" t="s">
        <v>84</v>
      </c>
      <c r="F562" s="300" t="s">
        <v>890</v>
      </c>
      <c r="G562" s="383" t="s">
        <v>669</v>
      </c>
      <c r="H562" s="383" t="s">
        <v>670</v>
      </c>
      <c r="I562" s="363">
        <v>8818614.6500000004</v>
      </c>
      <c r="J562" s="323">
        <f>-K2279/0.0833333333333333</f>
        <v>0</v>
      </c>
      <c r="K562" s="323"/>
      <c r="L562" s="310">
        <v>43005</v>
      </c>
      <c r="M562" s="306">
        <v>43011</v>
      </c>
      <c r="N562" s="311">
        <v>44836</v>
      </c>
      <c r="O562" s="312">
        <f>YEAR(N562)</f>
        <v>2022</v>
      </c>
      <c r="P562" s="312">
        <f>MONTH(N562)</f>
        <v>10</v>
      </c>
      <c r="Q562" s="313" t="str">
        <f>IF(P562&gt;9,CONCATENATE(O562,P562),CONCATENATE(O562,"0",P562))</f>
        <v>202210</v>
      </c>
      <c r="R562" s="299" t="s">
        <v>556</v>
      </c>
      <c r="S562" s="314">
        <v>0.03</v>
      </c>
      <c r="T562" s="314">
        <v>0.02</v>
      </c>
      <c r="U562" s="387"/>
      <c r="V562" s="293"/>
      <c r="W562" s="293"/>
      <c r="X562" s="293"/>
      <c r="Y562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293"/>
      <c r="AA562" s="293"/>
      <c r="AB562" s="293"/>
      <c r="AC562" s="293"/>
      <c r="AD562" s="293"/>
      <c r="AE562" s="293"/>
      <c r="AF562" s="293"/>
      <c r="AG562" s="293"/>
      <c r="AH562" s="293"/>
      <c r="AI562" s="293"/>
      <c r="AJ562" s="293"/>
      <c r="AK562" s="293"/>
      <c r="AL562" s="293"/>
      <c r="AM562" s="293"/>
      <c r="AN562" s="293"/>
      <c r="AO562" s="293"/>
      <c r="AP562" s="293"/>
      <c r="AQ562" s="293"/>
      <c r="AR562" s="294"/>
    </row>
    <row r="563" spans="1:44" ht="38.25" customHeight="1" x14ac:dyDescent="0.2">
      <c r="A563" s="316" t="s">
        <v>966</v>
      </c>
      <c r="B563" s="316"/>
      <c r="C563" s="308"/>
      <c r="D563" s="405" t="s">
        <v>967</v>
      </c>
      <c r="E563" s="302" t="s">
        <v>72</v>
      </c>
      <c r="F563" s="305" t="s">
        <v>23</v>
      </c>
      <c r="G563" s="387" t="s">
        <v>968</v>
      </c>
      <c r="H563" s="387" t="s">
        <v>969</v>
      </c>
      <c r="I563" s="363">
        <v>255976</v>
      </c>
      <c r="J563" s="323">
        <f>-K2259/0.0833333333333333</f>
        <v>0</v>
      </c>
      <c r="K563" s="323"/>
      <c r="L563" s="306">
        <v>44132</v>
      </c>
      <c r="M563" s="310">
        <v>44144</v>
      </c>
      <c r="N563" s="310">
        <v>44873</v>
      </c>
      <c r="O563" s="324">
        <f>YEAR(N563)</f>
        <v>2022</v>
      </c>
      <c r="P563" s="312">
        <f>MONTH(N563)</f>
        <v>11</v>
      </c>
      <c r="Q563" s="325" t="str">
        <f>IF(P563&gt;9,CONCATENATE(O563,P563),CONCATENATE(O563,"0",P563))</f>
        <v>202211</v>
      </c>
      <c r="R563" s="299">
        <v>0</v>
      </c>
      <c r="S563" s="326">
        <v>0</v>
      </c>
      <c r="T563" s="326">
        <v>0</v>
      </c>
      <c r="U563" s="387"/>
      <c r="V563" s="293"/>
      <c r="W563" s="293"/>
      <c r="X563" s="293"/>
      <c r="Y56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39"/>
      <c r="AA563" s="294"/>
      <c r="AB563" s="294"/>
      <c r="AC563" s="294"/>
      <c r="AD563" s="294"/>
      <c r="AE563" s="294"/>
      <c r="AF563" s="294"/>
      <c r="AG563" s="294"/>
      <c r="AH563" s="294"/>
      <c r="AI563" s="294"/>
      <c r="AJ563" s="294"/>
      <c r="AK563" s="294"/>
      <c r="AL563" s="294"/>
      <c r="AM563" s="294"/>
      <c r="AN563" s="294"/>
      <c r="AO563" s="294"/>
      <c r="AP563" s="294"/>
      <c r="AQ563" s="294"/>
      <c r="AR563" s="294"/>
    </row>
    <row r="564" spans="1:44" ht="38.25" customHeight="1" thickBot="1" x14ac:dyDescent="0.25">
      <c r="A564" s="317" t="s">
        <v>966</v>
      </c>
      <c r="B564" s="316" t="s">
        <v>224</v>
      </c>
      <c r="C564" s="316" t="s">
        <v>225</v>
      </c>
      <c r="D564" s="410" t="s">
        <v>352</v>
      </c>
      <c r="E564" s="287" t="s">
        <v>117</v>
      </c>
      <c r="F564" s="305" t="s">
        <v>232</v>
      </c>
      <c r="G564" s="387" t="s">
        <v>233</v>
      </c>
      <c r="H564" s="390" t="s">
        <v>49</v>
      </c>
      <c r="I564" s="366" t="s">
        <v>51</v>
      </c>
      <c r="J564" s="255">
        <f>-K2342/0.0833333333333333</f>
        <v>0</v>
      </c>
      <c r="K564" s="255"/>
      <c r="L564" s="253">
        <v>42704</v>
      </c>
      <c r="M564" s="253">
        <v>41275</v>
      </c>
      <c r="N564" s="253">
        <v>44926</v>
      </c>
      <c r="O564" s="278">
        <f>YEAR(N564)</f>
        <v>2022</v>
      </c>
      <c r="P564" s="275">
        <f>MONTH(N564)</f>
        <v>12</v>
      </c>
      <c r="Q564" s="279" t="str">
        <f>IF(P564&gt;9,CONCATENATE(O564,P564),CONCATENATE(O564,"0",P564))</f>
        <v>202212</v>
      </c>
      <c r="R564" s="299">
        <v>0</v>
      </c>
      <c r="S564" s="244">
        <v>0.08</v>
      </c>
      <c r="T564" s="244">
        <v>0.03</v>
      </c>
      <c r="U564" s="399"/>
      <c r="V564" s="291"/>
      <c r="W564" s="291"/>
      <c r="X564" s="291" t="s">
        <v>218</v>
      </c>
      <c r="Y564" s="2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64" s="339"/>
      <c r="AA564" s="339"/>
      <c r="AB564" s="294"/>
      <c r="AC564" s="294"/>
      <c r="AD564" s="294"/>
      <c r="AE564" s="294"/>
      <c r="AF564" s="294"/>
      <c r="AG564" s="294"/>
      <c r="AH564" s="294"/>
      <c r="AI564" s="294"/>
      <c r="AJ564" s="294"/>
      <c r="AK564" s="294"/>
      <c r="AL564" s="294"/>
      <c r="AM564" s="294"/>
      <c r="AN564" s="294"/>
      <c r="AO564" s="294"/>
      <c r="AP564" s="294"/>
      <c r="AQ564" s="294"/>
      <c r="AR564" s="294"/>
    </row>
    <row r="565" spans="1:44" ht="38.25" customHeight="1" thickBot="1" x14ac:dyDescent="0.25">
      <c r="A565" s="316" t="s">
        <v>966</v>
      </c>
      <c r="B565" s="307" t="s">
        <v>224</v>
      </c>
      <c r="C565" s="328" t="s">
        <v>225</v>
      </c>
      <c r="D565" s="402" t="s">
        <v>478</v>
      </c>
      <c r="E565" s="302" t="s">
        <v>79</v>
      </c>
      <c r="F565" s="268" t="s">
        <v>479</v>
      </c>
      <c r="G565" s="384" t="s">
        <v>480</v>
      </c>
      <c r="H565" s="384" t="s">
        <v>481</v>
      </c>
      <c r="I565" s="362">
        <v>145935.21</v>
      </c>
      <c r="J565" s="264">
        <f>-K2475/0.0833333333333333</f>
        <v>0</v>
      </c>
      <c r="K565" s="264"/>
      <c r="L565" s="270">
        <v>44370</v>
      </c>
      <c r="M565" s="270">
        <v>44367</v>
      </c>
      <c r="N565" s="271">
        <v>44926</v>
      </c>
      <c r="O565" s="283">
        <f>YEAR(N565)</f>
        <v>2022</v>
      </c>
      <c r="P565" s="283">
        <f>MONTH(N565)</f>
        <v>12</v>
      </c>
      <c r="Q565" s="277" t="str">
        <f>IF(P565&gt;9,CONCATENATE(O565,P565),CONCATENATE(O565,"0",P565))</f>
        <v>202212</v>
      </c>
      <c r="R565" s="299">
        <v>0</v>
      </c>
      <c r="S565" s="267">
        <v>0</v>
      </c>
      <c r="T565" s="267">
        <v>0</v>
      </c>
      <c r="U565" s="384"/>
      <c r="V565" s="303"/>
      <c r="W565" s="301"/>
      <c r="X565" s="303"/>
      <c r="Y56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20"/>
      <c r="AA565" s="303"/>
      <c r="AB565" s="303"/>
      <c r="AC565" s="303"/>
      <c r="AD565" s="303"/>
      <c r="AE565" s="303"/>
      <c r="AF565" s="303"/>
      <c r="AG565" s="303"/>
      <c r="AH565" s="303"/>
      <c r="AI565" s="303"/>
      <c r="AJ565" s="303"/>
      <c r="AK565" s="303"/>
      <c r="AL565" s="303"/>
      <c r="AM565" s="303"/>
      <c r="AN565" s="303"/>
      <c r="AO565" s="303"/>
      <c r="AP565" s="303"/>
      <c r="AQ565" s="303"/>
      <c r="AR565" s="294"/>
    </row>
    <row r="566" spans="1:44" ht="38.25" customHeight="1" thickBot="1" x14ac:dyDescent="0.25">
      <c r="A566" s="317" t="s">
        <v>966</v>
      </c>
      <c r="B566" s="317"/>
      <c r="C566" s="308"/>
      <c r="D566" s="410" t="s">
        <v>1631</v>
      </c>
      <c r="E566" s="317" t="s">
        <v>74</v>
      </c>
      <c r="F566" s="305" t="s">
        <v>1632</v>
      </c>
      <c r="G566" s="387" t="s">
        <v>1633</v>
      </c>
      <c r="H566" s="387" t="s">
        <v>1080</v>
      </c>
      <c r="I566" s="363">
        <v>724513</v>
      </c>
      <c r="J566" s="323">
        <f>-K2690/0.0833333333333333</f>
        <v>0</v>
      </c>
      <c r="K566" s="323"/>
      <c r="L566" s="306">
        <v>43852</v>
      </c>
      <c r="M566" s="306">
        <v>43845</v>
      </c>
      <c r="N566" s="306">
        <v>44940</v>
      </c>
      <c r="O566" s="324">
        <f>YEAR(N566)</f>
        <v>2023</v>
      </c>
      <c r="P566" s="312">
        <f>MONTH(N566)</f>
        <v>1</v>
      </c>
      <c r="Q566" s="325" t="str">
        <f>IF(P566&gt;9,CONCATENATE(O566,P566),CONCATENATE(O566,"0",P566))</f>
        <v>202301</v>
      </c>
      <c r="R566" s="299">
        <v>0</v>
      </c>
      <c r="S566" s="326">
        <v>0</v>
      </c>
      <c r="T566" s="326">
        <v>0</v>
      </c>
      <c r="U566" s="383"/>
      <c r="V566" s="294"/>
      <c r="W566" s="293"/>
      <c r="X566" s="294"/>
      <c r="Y566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39"/>
      <c r="AA566" s="293"/>
      <c r="AB566" s="293"/>
      <c r="AC566" s="293"/>
      <c r="AD566" s="293"/>
      <c r="AE566" s="293"/>
      <c r="AF566" s="293"/>
      <c r="AG566" s="293"/>
      <c r="AH566" s="293"/>
      <c r="AI566" s="293"/>
      <c r="AJ566" s="293"/>
      <c r="AK566" s="293"/>
      <c r="AL566" s="293"/>
      <c r="AM566" s="293"/>
      <c r="AN566" s="293"/>
      <c r="AO566" s="293"/>
      <c r="AP566" s="293"/>
      <c r="AQ566" s="293"/>
      <c r="AR566" s="293"/>
    </row>
    <row r="567" spans="1:44" ht="38.25" customHeight="1" x14ac:dyDescent="0.2">
      <c r="A567" s="317" t="s">
        <v>966</v>
      </c>
      <c r="B567" s="317" t="s">
        <v>1463</v>
      </c>
      <c r="C567" s="307" t="s">
        <v>73</v>
      </c>
      <c r="D567" s="317" t="s">
        <v>1463</v>
      </c>
      <c r="E567" s="307" t="s">
        <v>73</v>
      </c>
      <c r="F567" s="305" t="s">
        <v>1464</v>
      </c>
      <c r="G567" s="387" t="s">
        <v>1465</v>
      </c>
      <c r="H567" s="387" t="s">
        <v>1466</v>
      </c>
      <c r="I567" s="363">
        <v>5000000</v>
      </c>
      <c r="J567" s="306">
        <v>44227</v>
      </c>
      <c r="K567" s="299" t="s">
        <v>212</v>
      </c>
      <c r="L567" s="431">
        <v>44272</v>
      </c>
      <c r="M567" s="426">
        <v>44228</v>
      </c>
      <c r="N567" s="310">
        <v>44957</v>
      </c>
      <c r="O567" s="312">
        <f>YEAR(N567)</f>
        <v>2023</v>
      </c>
      <c r="P567" s="312">
        <f>MONTH(N567)</f>
        <v>1</v>
      </c>
      <c r="Q567" s="313" t="str">
        <f>IF(P567&gt;9,CONCATENATE(O567,P567),CONCATENATE(O567,"0",P567))</f>
        <v>202301</v>
      </c>
      <c r="R567" s="299">
        <v>0</v>
      </c>
      <c r="S567" s="314">
        <v>0.1</v>
      </c>
      <c r="T567" s="314">
        <v>0.05</v>
      </c>
      <c r="U567" s="383"/>
      <c r="V567" s="294"/>
      <c r="W567" s="293"/>
      <c r="X567" s="339"/>
      <c r="Y56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39"/>
      <c r="AA567" s="294"/>
      <c r="AB567" s="294"/>
      <c r="AC567" s="294"/>
      <c r="AD567" s="294"/>
      <c r="AE567" s="294"/>
      <c r="AF567" s="294"/>
      <c r="AG567" s="294"/>
      <c r="AH567" s="294"/>
      <c r="AI567" s="294"/>
      <c r="AJ567" s="294"/>
      <c r="AK567" s="294"/>
      <c r="AL567" s="294"/>
      <c r="AM567" s="294"/>
      <c r="AN567" s="294"/>
      <c r="AO567" s="294"/>
      <c r="AP567" s="294"/>
      <c r="AQ567" s="294"/>
      <c r="AR567" s="293"/>
    </row>
    <row r="568" spans="1:44" ht="38.25" customHeight="1" x14ac:dyDescent="0.2">
      <c r="A568" s="316" t="s">
        <v>966</v>
      </c>
      <c r="B568" s="316"/>
      <c r="C568" s="308"/>
      <c r="D568" s="315" t="s">
        <v>1095</v>
      </c>
      <c r="E568" s="316" t="s">
        <v>83</v>
      </c>
      <c r="F568" s="300" t="s">
        <v>1096</v>
      </c>
      <c r="G568" s="383" t="s">
        <v>1097</v>
      </c>
      <c r="H568" s="393" t="s">
        <v>1098</v>
      </c>
      <c r="I568" s="359">
        <v>620131</v>
      </c>
      <c r="J568" s="309">
        <f>-K2487/0.0833333333333333</f>
        <v>0</v>
      </c>
      <c r="K568" s="309"/>
      <c r="L568" s="310">
        <v>43376</v>
      </c>
      <c r="M568" s="310">
        <v>43376</v>
      </c>
      <c r="N568" s="310">
        <v>45201</v>
      </c>
      <c r="O568" s="321">
        <f>YEAR(N568)</f>
        <v>2023</v>
      </c>
      <c r="P568" s="312">
        <f>MONTH(N568)</f>
        <v>10</v>
      </c>
      <c r="Q568" s="322" t="str">
        <f>IF(P568&gt;9,CONCATENATE(O568,P568),CONCATENATE(O568,"0",P568))</f>
        <v>202310</v>
      </c>
      <c r="R568" s="299" t="s">
        <v>212</v>
      </c>
      <c r="S568" s="314">
        <v>0</v>
      </c>
      <c r="T568" s="314">
        <v>0</v>
      </c>
      <c r="U568" s="387"/>
      <c r="V568" s="294"/>
      <c r="W568" s="293"/>
      <c r="X568" s="294"/>
      <c r="Y56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339"/>
      <c r="AA568" s="293"/>
      <c r="AB568" s="293"/>
      <c r="AC568" s="293"/>
      <c r="AD568" s="293"/>
      <c r="AE568" s="293"/>
      <c r="AF568" s="293"/>
      <c r="AG568" s="293"/>
      <c r="AH568" s="293"/>
      <c r="AI568" s="293"/>
      <c r="AJ568" s="293"/>
      <c r="AK568" s="293"/>
      <c r="AL568" s="293"/>
      <c r="AM568" s="293"/>
      <c r="AN568" s="293"/>
      <c r="AO568" s="293"/>
      <c r="AP568" s="293"/>
      <c r="AQ568" s="293"/>
      <c r="AR568" s="294"/>
    </row>
    <row r="569" spans="1:44" ht="38.25" customHeight="1" x14ac:dyDescent="0.2">
      <c r="A569" s="316" t="s">
        <v>966</v>
      </c>
      <c r="B569" s="316"/>
      <c r="C569" s="308"/>
      <c r="D569" s="315" t="s">
        <v>1511</v>
      </c>
      <c r="E569" s="316" t="s">
        <v>73</v>
      </c>
      <c r="F569" s="300" t="s">
        <v>19</v>
      </c>
      <c r="G569" s="383" t="s">
        <v>1512</v>
      </c>
      <c r="H569" s="383" t="s">
        <v>1513</v>
      </c>
      <c r="I569" s="359">
        <v>4900000</v>
      </c>
      <c r="J569" s="309">
        <f>-K2638/0.0833333333333333</f>
        <v>0</v>
      </c>
      <c r="K569" s="309"/>
      <c r="L569" s="310">
        <v>43782</v>
      </c>
      <c r="M569" s="310" t="s">
        <v>1514</v>
      </c>
      <c r="N569" s="311">
        <v>45230</v>
      </c>
      <c r="O569" s="312">
        <f>YEAR(N569)</f>
        <v>2023</v>
      </c>
      <c r="P569" s="312">
        <f>MONTH(N569)</f>
        <v>10</v>
      </c>
      <c r="Q569" s="313" t="str">
        <f>IF(P569&gt;9,CONCATENATE(O569,P569),CONCATENATE(O569,"0",P569))</f>
        <v>202310</v>
      </c>
      <c r="R569" s="299" t="s">
        <v>212</v>
      </c>
      <c r="S569" s="314">
        <v>0</v>
      </c>
      <c r="T569" s="314">
        <v>0</v>
      </c>
      <c r="U569" s="383"/>
      <c r="V569" s="294"/>
      <c r="W569" s="293"/>
      <c r="X569" s="294"/>
      <c r="Y569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339"/>
      <c r="AA569" s="293"/>
      <c r="AB569" s="293"/>
      <c r="AC569" s="293"/>
      <c r="AD569" s="293"/>
      <c r="AE569" s="293"/>
      <c r="AF569" s="293"/>
      <c r="AG569" s="293"/>
      <c r="AH569" s="293"/>
      <c r="AI569" s="293"/>
      <c r="AJ569" s="293"/>
      <c r="AK569" s="293"/>
      <c r="AL569" s="293"/>
      <c r="AM569" s="293"/>
      <c r="AN569" s="293"/>
      <c r="AO569" s="293"/>
      <c r="AP569" s="293"/>
      <c r="AQ569" s="293"/>
      <c r="AR569" s="293"/>
    </row>
    <row r="570" spans="1:44" s="412" customFormat="1" ht="38.25" customHeight="1" x14ac:dyDescent="0.2">
      <c r="A570" s="316" t="s">
        <v>966</v>
      </c>
      <c r="B570" s="316"/>
      <c r="C570" s="308"/>
      <c r="D570" s="315" t="s">
        <v>1330</v>
      </c>
      <c r="E570" s="316" t="s">
        <v>82</v>
      </c>
      <c r="F570" s="300" t="s">
        <v>1332</v>
      </c>
      <c r="G570" s="383" t="s">
        <v>1331</v>
      </c>
      <c r="H570" s="383" t="s">
        <v>1333</v>
      </c>
      <c r="I570" s="359">
        <v>22060929</v>
      </c>
      <c r="J570" s="309">
        <f>-K2634/0.0833333333333333</f>
        <v>0</v>
      </c>
      <c r="K570" s="309"/>
      <c r="L570" s="310">
        <v>43726</v>
      </c>
      <c r="M570" s="310">
        <v>43726</v>
      </c>
      <c r="N570" s="310">
        <v>45291</v>
      </c>
      <c r="O570" s="321">
        <f>YEAR(N570)</f>
        <v>2023</v>
      </c>
      <c r="P570" s="312">
        <f>MONTH(N570)</f>
        <v>12</v>
      </c>
      <c r="Q570" s="322" t="str">
        <f>IF(P570&gt;9,CONCATENATE(O570,P570),CONCATENATE(O570,"0",P570))</f>
        <v>202312</v>
      </c>
      <c r="R570" s="299" t="s">
        <v>212</v>
      </c>
      <c r="S570" s="314">
        <v>0.06</v>
      </c>
      <c r="T570" s="314">
        <v>0.1</v>
      </c>
      <c r="U570" s="383"/>
      <c r="V570" s="294"/>
      <c r="W570" s="293"/>
      <c r="X570" s="294"/>
      <c r="Y570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339"/>
      <c r="AA570" s="294"/>
      <c r="AB570" s="294"/>
      <c r="AC570" s="294"/>
      <c r="AD570" s="294"/>
      <c r="AE570" s="294"/>
      <c r="AF570" s="294"/>
      <c r="AG570" s="294"/>
      <c r="AH570" s="294"/>
      <c r="AI570" s="294"/>
      <c r="AJ570" s="294"/>
      <c r="AK570" s="294"/>
      <c r="AL570" s="294"/>
      <c r="AM570" s="294"/>
      <c r="AN570" s="294"/>
      <c r="AO570" s="294"/>
      <c r="AP570" s="294"/>
      <c r="AQ570" s="294"/>
      <c r="AR570" s="293"/>
    </row>
    <row r="571" spans="1:44" ht="38.25" customHeight="1" x14ac:dyDescent="0.2">
      <c r="A571" s="316" t="s">
        <v>966</v>
      </c>
      <c r="B571" s="316"/>
      <c r="C571" s="308"/>
      <c r="D571" s="315" t="s">
        <v>1338</v>
      </c>
      <c r="E571" s="316" t="s">
        <v>82</v>
      </c>
      <c r="F571" s="300" t="s">
        <v>1339</v>
      </c>
      <c r="G571" s="383" t="s">
        <v>1340</v>
      </c>
      <c r="H571" s="383" t="s">
        <v>1341</v>
      </c>
      <c r="I571" s="359">
        <v>18336433</v>
      </c>
      <c r="J571" s="309">
        <f>-K2636/0.0833333333333333</f>
        <v>0</v>
      </c>
      <c r="K571" s="309"/>
      <c r="L571" s="310">
        <v>43726</v>
      </c>
      <c r="M571" s="310">
        <v>43831</v>
      </c>
      <c r="N571" s="310">
        <v>45291</v>
      </c>
      <c r="O571" s="321">
        <f>YEAR(N571)</f>
        <v>2023</v>
      </c>
      <c r="P571" s="312">
        <f>MONTH(N571)</f>
        <v>12</v>
      </c>
      <c r="Q571" s="322" t="str">
        <f>IF(P571&gt;9,CONCATENATE(O571,P571),CONCATENATE(O571,"0",P571))</f>
        <v>202312</v>
      </c>
      <c r="R571" s="299" t="s">
        <v>212</v>
      </c>
      <c r="S571" s="314">
        <v>0.11</v>
      </c>
      <c r="T571" s="314">
        <v>0.12</v>
      </c>
      <c r="U571" s="383"/>
      <c r="V571" s="294"/>
      <c r="W571" s="293"/>
      <c r="X571" s="294"/>
      <c r="Y571" s="31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339"/>
      <c r="AA571" s="294"/>
      <c r="AB571" s="294"/>
      <c r="AC571" s="294"/>
      <c r="AD571" s="294"/>
      <c r="AE571" s="294"/>
      <c r="AF571" s="294"/>
      <c r="AG571" s="294"/>
      <c r="AH571" s="294"/>
      <c r="AI571" s="294"/>
      <c r="AJ571" s="294"/>
      <c r="AK571" s="294"/>
      <c r="AL571" s="294"/>
      <c r="AM571" s="294"/>
      <c r="AN571" s="294"/>
      <c r="AO571" s="294"/>
      <c r="AP571" s="294"/>
      <c r="AQ571" s="294"/>
      <c r="AR571" s="293"/>
    </row>
    <row r="572" spans="1:44" ht="38.25" customHeight="1" x14ac:dyDescent="0.2">
      <c r="A572" s="316" t="s">
        <v>966</v>
      </c>
      <c r="B572" s="316"/>
      <c r="C572" s="308"/>
      <c r="D572" s="315" t="s">
        <v>2036</v>
      </c>
      <c r="E572" s="316" t="s">
        <v>76</v>
      </c>
      <c r="F572" s="300" t="s">
        <v>1889</v>
      </c>
      <c r="G572" s="383" t="s">
        <v>1890</v>
      </c>
      <c r="H572" s="383" t="s">
        <v>2037</v>
      </c>
      <c r="I572" s="359">
        <v>500000</v>
      </c>
      <c r="J572" s="309">
        <f>-K2825/0.0833333333333333</f>
        <v>0</v>
      </c>
      <c r="K572" s="309"/>
      <c r="L572" s="310" t="s">
        <v>2038</v>
      </c>
      <c r="M572" s="310">
        <v>44259</v>
      </c>
      <c r="N572" s="311">
        <v>45354</v>
      </c>
      <c r="O572" s="312">
        <f>YEAR(N572)</f>
        <v>2024</v>
      </c>
      <c r="P572" s="312">
        <f>MONTH(N572)</f>
        <v>3</v>
      </c>
      <c r="Q572" s="313" t="str">
        <f>IF(P572&gt;9,CONCATENATE(O572,P572),CONCATENATE(O572,"0",P572))</f>
        <v>202403</v>
      </c>
      <c r="R572" s="299" t="s">
        <v>212</v>
      </c>
      <c r="S572" s="314">
        <v>0</v>
      </c>
      <c r="T572" s="314">
        <v>0</v>
      </c>
      <c r="U572" s="383"/>
      <c r="V572" s="293"/>
      <c r="W572" s="293"/>
      <c r="X572" s="293"/>
      <c r="Y572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2" s="339"/>
      <c r="AA572" s="294"/>
      <c r="AB572" s="294"/>
      <c r="AC572" s="294"/>
      <c r="AD572" s="294"/>
      <c r="AE572" s="294"/>
      <c r="AF572" s="294"/>
      <c r="AG572" s="294"/>
      <c r="AH572" s="294"/>
      <c r="AI572" s="294"/>
      <c r="AJ572" s="294"/>
      <c r="AK572" s="294"/>
      <c r="AL572" s="294"/>
      <c r="AM572" s="294"/>
      <c r="AN572" s="294"/>
      <c r="AO572" s="294"/>
      <c r="AP572" s="294"/>
      <c r="AQ572" s="294"/>
      <c r="AR572" s="294"/>
    </row>
    <row r="573" spans="1:44" ht="38.25" customHeight="1" x14ac:dyDescent="0.2">
      <c r="A573" s="316" t="s">
        <v>966</v>
      </c>
      <c r="B573" s="316"/>
      <c r="C573" s="308"/>
      <c r="D573" s="315" t="s">
        <v>2039</v>
      </c>
      <c r="E573" s="316" t="s">
        <v>76</v>
      </c>
      <c r="F573" s="300" t="s">
        <v>1889</v>
      </c>
      <c r="G573" s="383" t="s">
        <v>1890</v>
      </c>
      <c r="H573" s="383" t="s">
        <v>235</v>
      </c>
      <c r="I573" s="359">
        <v>500000</v>
      </c>
      <c r="J573" s="309">
        <f>-K2826/0.0833333333333333</f>
        <v>0</v>
      </c>
      <c r="K573" s="309"/>
      <c r="L573" s="310">
        <v>44258</v>
      </c>
      <c r="M573" s="310">
        <v>44259</v>
      </c>
      <c r="N573" s="311">
        <v>45354</v>
      </c>
      <c r="O573" s="312">
        <f>YEAR(N573)</f>
        <v>2024</v>
      </c>
      <c r="P573" s="312">
        <f>MONTH(N573)</f>
        <v>3</v>
      </c>
      <c r="Q573" s="313" t="str">
        <f>IF(P573&gt;9,CONCATENATE(O573,P573),CONCATENATE(O573,"0",P573))</f>
        <v>202403</v>
      </c>
      <c r="R573" s="299" t="s">
        <v>212</v>
      </c>
      <c r="S573" s="314">
        <v>0</v>
      </c>
      <c r="T573" s="314">
        <v>0</v>
      </c>
      <c r="U573" s="383"/>
      <c r="V573" s="293"/>
      <c r="W573" s="293"/>
      <c r="X573" s="293"/>
      <c r="Y57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3" s="339"/>
      <c r="AA573" s="294"/>
      <c r="AB573" s="294"/>
      <c r="AC573" s="294"/>
      <c r="AD573" s="294"/>
      <c r="AE573" s="294"/>
      <c r="AF573" s="294"/>
      <c r="AG573" s="294"/>
      <c r="AH573" s="294"/>
      <c r="AI573" s="294"/>
      <c r="AJ573" s="294"/>
      <c r="AK573" s="294"/>
      <c r="AL573" s="294"/>
      <c r="AM573" s="294"/>
      <c r="AN573" s="294"/>
      <c r="AO573" s="294"/>
      <c r="AP573" s="294"/>
      <c r="AQ573" s="294"/>
      <c r="AR573" s="294"/>
    </row>
    <row r="574" spans="1:44" ht="38.25" customHeight="1" x14ac:dyDescent="0.2">
      <c r="A574" s="316" t="s">
        <v>966</v>
      </c>
      <c r="B574" s="316"/>
      <c r="C574" s="308"/>
      <c r="D574" s="315" t="s">
        <v>2014</v>
      </c>
      <c r="E574" s="316" t="s">
        <v>80</v>
      </c>
      <c r="F574" s="300" t="s">
        <v>1664</v>
      </c>
      <c r="G574" s="383" t="s">
        <v>2015</v>
      </c>
      <c r="H574" s="383" t="s">
        <v>1067</v>
      </c>
      <c r="I574" s="359">
        <v>1200000</v>
      </c>
      <c r="J574" s="309">
        <f>-K2735/0.0833333333333333</f>
        <v>0</v>
      </c>
      <c r="K574" s="309"/>
      <c r="L574" s="310">
        <v>44286</v>
      </c>
      <c r="M574" s="310">
        <v>44280</v>
      </c>
      <c r="N574" s="311">
        <v>45375</v>
      </c>
      <c r="O574" s="312">
        <f>YEAR(N574)</f>
        <v>2024</v>
      </c>
      <c r="P574" s="312">
        <f>MONTH(N574)</f>
        <v>3</v>
      </c>
      <c r="Q574" s="313" t="str">
        <f>IF(P574&gt;9,CONCATENATE(O574,P574),CONCATENATE(O574,"0",P574))</f>
        <v>202403</v>
      </c>
      <c r="R574" s="299" t="s">
        <v>212</v>
      </c>
      <c r="S574" s="314">
        <v>0.36</v>
      </c>
      <c r="T574" s="314">
        <v>0.05</v>
      </c>
      <c r="U574" s="383"/>
      <c r="V574" s="294"/>
      <c r="W574" s="293"/>
      <c r="X574" s="294"/>
      <c r="Y57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339"/>
      <c r="AA574" s="294"/>
      <c r="AB574" s="294"/>
      <c r="AC574" s="294"/>
      <c r="AD574" s="294"/>
      <c r="AE574" s="294"/>
      <c r="AF574" s="294"/>
      <c r="AG574" s="294"/>
      <c r="AH574" s="294"/>
      <c r="AI574" s="294"/>
      <c r="AJ574" s="294"/>
      <c r="AK574" s="294"/>
      <c r="AL574" s="294"/>
      <c r="AM574" s="294"/>
      <c r="AN574" s="294"/>
      <c r="AO574" s="294"/>
      <c r="AP574" s="294"/>
      <c r="AQ574" s="294"/>
      <c r="AR574" s="293"/>
    </row>
    <row r="575" spans="1:44" ht="33.75" customHeight="1" x14ac:dyDescent="0.2">
      <c r="A575" s="316" t="s">
        <v>966</v>
      </c>
      <c r="B575" s="316"/>
      <c r="C575" s="308"/>
      <c r="D575" s="315" t="s">
        <v>2016</v>
      </c>
      <c r="E575" s="316" t="s">
        <v>80</v>
      </c>
      <c r="F575" s="300" t="s">
        <v>1664</v>
      </c>
      <c r="G575" s="383" t="s">
        <v>2015</v>
      </c>
      <c r="H575" s="383" t="s">
        <v>1066</v>
      </c>
      <c r="I575" s="359">
        <v>1200000</v>
      </c>
      <c r="J575" s="309">
        <f>-K2735/0.0833333333333333</f>
        <v>0</v>
      </c>
      <c r="K575" s="309"/>
      <c r="L575" s="310">
        <v>44286</v>
      </c>
      <c r="M575" s="310">
        <v>44280</v>
      </c>
      <c r="N575" s="311">
        <v>45375</v>
      </c>
      <c r="O575" s="312">
        <f>YEAR(N575)</f>
        <v>2024</v>
      </c>
      <c r="P575" s="312">
        <f>MONTH(N575)</f>
        <v>3</v>
      </c>
      <c r="Q575" s="313" t="str">
        <f>IF(P575&gt;9,CONCATENATE(O575,P575),CONCATENATE(O575,"0",P575))</f>
        <v>202403</v>
      </c>
      <c r="R575" s="299" t="s">
        <v>212</v>
      </c>
      <c r="S575" s="314">
        <v>0.36</v>
      </c>
      <c r="T575" s="314">
        <v>0.05</v>
      </c>
      <c r="U575" s="383"/>
      <c r="V575" s="294"/>
      <c r="W575" s="293"/>
      <c r="X575" s="294"/>
      <c r="Y575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39"/>
      <c r="AA575" s="294"/>
      <c r="AB575" s="294"/>
      <c r="AC575" s="294"/>
      <c r="AD575" s="294"/>
      <c r="AE575" s="294"/>
      <c r="AF575" s="294"/>
      <c r="AG575" s="294"/>
      <c r="AH575" s="294"/>
      <c r="AI575" s="294"/>
      <c r="AJ575" s="294"/>
      <c r="AK575" s="294"/>
      <c r="AL575" s="294"/>
      <c r="AM575" s="294"/>
      <c r="AN575" s="294"/>
      <c r="AO575" s="294"/>
      <c r="AP575" s="294"/>
      <c r="AQ575" s="294"/>
      <c r="AR575" s="293"/>
    </row>
    <row r="576" spans="1:44" ht="33.75" customHeight="1" x14ac:dyDescent="0.2">
      <c r="A576" s="316" t="s">
        <v>966</v>
      </c>
      <c r="B576" s="316"/>
      <c r="C576" s="308"/>
      <c r="D576" s="315" t="s">
        <v>2017</v>
      </c>
      <c r="E576" s="316" t="s">
        <v>80</v>
      </c>
      <c r="F576" s="300" t="s">
        <v>1664</v>
      </c>
      <c r="G576" s="383" t="s">
        <v>2015</v>
      </c>
      <c r="H576" s="383" t="s">
        <v>1160</v>
      </c>
      <c r="I576" s="359">
        <v>2400000</v>
      </c>
      <c r="J576" s="309">
        <f>-K2736/0.0833333333333333</f>
        <v>0</v>
      </c>
      <c r="K576" s="309"/>
      <c r="L576" s="310">
        <v>44286</v>
      </c>
      <c r="M576" s="310">
        <v>44280</v>
      </c>
      <c r="N576" s="311">
        <v>45375</v>
      </c>
      <c r="O576" s="312">
        <f>YEAR(N576)</f>
        <v>2024</v>
      </c>
      <c r="P576" s="312">
        <f>MONTH(N576)</f>
        <v>3</v>
      </c>
      <c r="Q576" s="313" t="str">
        <f>IF(P576&gt;9,CONCATENATE(O576,P576),CONCATENATE(O576,"0",P576))</f>
        <v>202403</v>
      </c>
      <c r="R576" s="299" t="s">
        <v>212</v>
      </c>
      <c r="S576" s="314">
        <v>0.36</v>
      </c>
      <c r="T576" s="314">
        <v>0.05</v>
      </c>
      <c r="U576" s="383"/>
      <c r="V576" s="294"/>
      <c r="W576" s="293"/>
      <c r="X576" s="294"/>
      <c r="Y57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39"/>
      <c r="AA576" s="294"/>
      <c r="AB576" s="294"/>
      <c r="AC576" s="294"/>
      <c r="AD576" s="294"/>
      <c r="AE576" s="294"/>
      <c r="AF576" s="294"/>
      <c r="AG576" s="294"/>
      <c r="AH576" s="294"/>
      <c r="AI576" s="294"/>
      <c r="AJ576" s="294"/>
      <c r="AK576" s="294"/>
      <c r="AL576" s="294"/>
      <c r="AM576" s="294"/>
      <c r="AN576" s="294"/>
      <c r="AO576" s="294"/>
      <c r="AP576" s="294"/>
      <c r="AQ576" s="294"/>
      <c r="AR576" s="293"/>
    </row>
    <row r="577" spans="1:44" ht="43.5" customHeight="1" x14ac:dyDescent="0.2">
      <c r="A577" s="316" t="s">
        <v>966</v>
      </c>
      <c r="B577" s="316"/>
      <c r="C577" s="308"/>
      <c r="D577" s="315" t="s">
        <v>2018</v>
      </c>
      <c r="E577" s="316" t="s">
        <v>80</v>
      </c>
      <c r="F577" s="300" t="s">
        <v>1664</v>
      </c>
      <c r="G577" s="383" t="s">
        <v>2015</v>
      </c>
      <c r="H577" s="383" t="s">
        <v>748</v>
      </c>
      <c r="I577" s="359">
        <v>1200000</v>
      </c>
      <c r="J577" s="309">
        <f>-K2735/0.0833333333333333</f>
        <v>0</v>
      </c>
      <c r="K577" s="309"/>
      <c r="L577" s="310">
        <v>44286</v>
      </c>
      <c r="M577" s="310">
        <v>44280</v>
      </c>
      <c r="N577" s="311">
        <v>45375</v>
      </c>
      <c r="O577" s="312">
        <f>YEAR(N577)</f>
        <v>2024</v>
      </c>
      <c r="P577" s="312">
        <f>MONTH(N577)</f>
        <v>3</v>
      </c>
      <c r="Q577" s="313" t="str">
        <f>IF(P577&gt;9,CONCATENATE(O577,P577),CONCATENATE(O577,"0",P577))</f>
        <v>202403</v>
      </c>
      <c r="R577" s="299" t="s">
        <v>212</v>
      </c>
      <c r="S577" s="314">
        <v>0.36</v>
      </c>
      <c r="T577" s="314">
        <v>0.05</v>
      </c>
      <c r="U577" s="383"/>
      <c r="V577" s="294"/>
      <c r="W577" s="293"/>
      <c r="X577" s="294"/>
      <c r="Y57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339"/>
      <c r="AA577" s="294"/>
      <c r="AB577" s="294"/>
      <c r="AC577" s="294"/>
      <c r="AD577" s="294"/>
      <c r="AE577" s="294"/>
      <c r="AF577" s="294"/>
      <c r="AG577" s="294"/>
      <c r="AH577" s="294"/>
      <c r="AI577" s="294"/>
      <c r="AJ577" s="294"/>
      <c r="AK577" s="294"/>
      <c r="AL577" s="294"/>
      <c r="AM577" s="294"/>
      <c r="AN577" s="294"/>
      <c r="AO577" s="294"/>
      <c r="AP577" s="294"/>
      <c r="AQ577" s="294"/>
      <c r="AR577" s="293"/>
    </row>
    <row r="578" spans="1:44" ht="43.5" customHeight="1" x14ac:dyDescent="0.2">
      <c r="A578" s="316" t="s">
        <v>966</v>
      </c>
      <c r="B578" s="316"/>
      <c r="C578" s="308"/>
      <c r="D578" s="315" t="s">
        <v>2019</v>
      </c>
      <c r="E578" s="316" t="s">
        <v>80</v>
      </c>
      <c r="F578" s="300" t="s">
        <v>1664</v>
      </c>
      <c r="G578" s="383" t="s">
        <v>2015</v>
      </c>
      <c r="H578" s="383" t="s">
        <v>696</v>
      </c>
      <c r="I578" s="359">
        <v>1200000</v>
      </c>
      <c r="J578" s="309">
        <f>-K2736/0.0833333333333333</f>
        <v>0</v>
      </c>
      <c r="K578" s="309"/>
      <c r="L578" s="310">
        <v>44286</v>
      </c>
      <c r="M578" s="310">
        <v>44280</v>
      </c>
      <c r="N578" s="311">
        <v>45375</v>
      </c>
      <c r="O578" s="312">
        <f>YEAR(N578)</f>
        <v>2024</v>
      </c>
      <c r="P578" s="312">
        <f>MONTH(N578)</f>
        <v>3</v>
      </c>
      <c r="Q578" s="313" t="str">
        <f>IF(P578&gt;9,CONCATENATE(O578,P578),CONCATENATE(O578,"0",P578))</f>
        <v>202403</v>
      </c>
      <c r="R578" s="299" t="s">
        <v>212</v>
      </c>
      <c r="S578" s="314">
        <v>0.36</v>
      </c>
      <c r="T578" s="314">
        <v>0.05</v>
      </c>
      <c r="U578" s="383"/>
      <c r="V578" s="294"/>
      <c r="W578" s="293"/>
      <c r="X578" s="294"/>
      <c r="Y57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339"/>
      <c r="AA578" s="294"/>
      <c r="AB578" s="294"/>
      <c r="AC578" s="294"/>
      <c r="AD578" s="294"/>
      <c r="AE578" s="294"/>
      <c r="AF578" s="294"/>
      <c r="AG578" s="294"/>
      <c r="AH578" s="294"/>
      <c r="AI578" s="294"/>
      <c r="AJ578" s="294"/>
      <c r="AK578" s="294"/>
      <c r="AL578" s="294"/>
      <c r="AM578" s="294"/>
      <c r="AN578" s="294"/>
      <c r="AO578" s="294"/>
      <c r="AP578" s="294"/>
      <c r="AQ578" s="294"/>
      <c r="AR578" s="293"/>
    </row>
    <row r="579" spans="1:44" ht="43.5" customHeight="1" x14ac:dyDescent="0.2">
      <c r="A579" s="317" t="s">
        <v>966</v>
      </c>
      <c r="B579" s="302"/>
      <c r="C579" s="328"/>
      <c r="D579" s="302" t="s">
        <v>1797</v>
      </c>
      <c r="E579" s="317" t="s">
        <v>74</v>
      </c>
      <c r="F579" s="262" t="s">
        <v>23</v>
      </c>
      <c r="G579" s="385" t="s">
        <v>1798</v>
      </c>
      <c r="H579" s="385" t="s">
        <v>1093</v>
      </c>
      <c r="I579" s="362">
        <v>1200000</v>
      </c>
      <c r="J579" s="264">
        <f>-K2797/0.0833333333333333</f>
        <v>0</v>
      </c>
      <c r="K579" s="264"/>
      <c r="L579" s="265">
        <v>44198</v>
      </c>
      <c r="M579" s="265">
        <v>44216</v>
      </c>
      <c r="N579" s="265">
        <v>45676</v>
      </c>
      <c r="O579" s="284">
        <f>YEAR(N579)</f>
        <v>2025</v>
      </c>
      <c r="P579" s="283">
        <f>MONTH(N579)</f>
        <v>1</v>
      </c>
      <c r="Q579" s="280" t="str">
        <f>IF(P579&gt;9,CONCATENATE(O579,P579),CONCATENATE(O579,"0",P579))</f>
        <v>202501</v>
      </c>
      <c r="R579" s="299" t="s">
        <v>109</v>
      </c>
      <c r="S579" s="267">
        <v>0</v>
      </c>
      <c r="T579" s="267">
        <v>0</v>
      </c>
      <c r="U579" s="384"/>
      <c r="V579" s="303"/>
      <c r="W579" s="301"/>
      <c r="X579" s="303"/>
      <c r="Y579" s="30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320"/>
      <c r="AA579" s="301"/>
      <c r="AB579" s="301"/>
      <c r="AC579" s="301"/>
      <c r="AD579" s="301"/>
      <c r="AE579" s="301"/>
      <c r="AF579" s="301"/>
      <c r="AG579" s="301"/>
      <c r="AH579" s="301"/>
      <c r="AI579" s="301"/>
      <c r="AJ579" s="301"/>
      <c r="AK579" s="301"/>
      <c r="AL579" s="301"/>
      <c r="AM579" s="301"/>
      <c r="AN579" s="301"/>
      <c r="AO579" s="301"/>
      <c r="AP579" s="301"/>
      <c r="AQ579" s="301"/>
      <c r="AR579" s="301"/>
    </row>
    <row r="580" spans="1:44" ht="43.5" customHeight="1" x14ac:dyDescent="0.2">
      <c r="A580" s="316" t="s">
        <v>966</v>
      </c>
      <c r="B580" s="316"/>
      <c r="C580" s="308"/>
      <c r="D580" s="315" t="s">
        <v>1085</v>
      </c>
      <c r="E580" s="316" t="s">
        <v>79</v>
      </c>
      <c r="F580" s="300" t="s">
        <v>1086</v>
      </c>
      <c r="G580" s="383" t="s">
        <v>1087</v>
      </c>
      <c r="H580" s="383" t="s">
        <v>1088</v>
      </c>
      <c r="I580" s="359">
        <v>599000</v>
      </c>
      <c r="J580" s="309">
        <f>-K2361/0.0833333333333333</f>
        <v>0</v>
      </c>
      <c r="K580" s="309"/>
      <c r="L580" s="310">
        <v>43999</v>
      </c>
      <c r="M580" s="310">
        <v>44012</v>
      </c>
      <c r="N580" s="310" t="s">
        <v>1724</v>
      </c>
      <c r="O580" s="321" t="e">
        <f>YEAR(N580)</f>
        <v>#VALUE!</v>
      </c>
      <c r="P580" s="312" t="e">
        <f>MONTH(N580)</f>
        <v>#VALUE!</v>
      </c>
      <c r="Q580" s="322" t="e">
        <f>IF(P580&gt;9,CONCATENATE(O580,P580),CONCATENATE(O580,"0",P580))</f>
        <v>#VALUE!</v>
      </c>
      <c r="R580" s="299" t="s">
        <v>109</v>
      </c>
      <c r="S580" s="314">
        <v>0.03</v>
      </c>
      <c r="T580" s="314">
        <v>0.03</v>
      </c>
      <c r="U580" s="383"/>
      <c r="V580" s="294"/>
      <c r="W580" s="293"/>
      <c r="X580" s="294"/>
      <c r="Y580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293"/>
      <c r="AA580" s="293"/>
      <c r="AB580" s="293"/>
      <c r="AC580" s="293"/>
      <c r="AD580" s="293"/>
      <c r="AE580" s="293"/>
      <c r="AF580" s="293"/>
      <c r="AG580" s="293"/>
      <c r="AH580" s="293"/>
      <c r="AI580" s="293"/>
      <c r="AJ580" s="293"/>
      <c r="AK580" s="293"/>
      <c r="AL580" s="293"/>
      <c r="AM580" s="293"/>
      <c r="AN580" s="293"/>
      <c r="AO580" s="293"/>
      <c r="AP580" s="293"/>
      <c r="AQ580" s="293"/>
      <c r="AR580" s="294"/>
    </row>
    <row r="581" spans="1:44" ht="43.5" customHeight="1" x14ac:dyDescent="0.2">
      <c r="A581" s="317" t="s">
        <v>1629</v>
      </c>
      <c r="B581" s="317"/>
      <c r="C581" s="308"/>
      <c r="D581" s="315" t="s">
        <v>1985</v>
      </c>
      <c r="E581" s="316" t="s">
        <v>84</v>
      </c>
      <c r="F581" s="305" t="s">
        <v>1986</v>
      </c>
      <c r="G581" s="387" t="s">
        <v>1987</v>
      </c>
      <c r="H581" s="387" t="s">
        <v>859</v>
      </c>
      <c r="I581" s="363">
        <v>39103.199999999997</v>
      </c>
      <c r="J581" s="323">
        <f>-K2729/0.0833333333333333</f>
        <v>0</v>
      </c>
      <c r="K581" s="323"/>
      <c r="L581" s="310">
        <v>44069</v>
      </c>
      <c r="M581" s="306">
        <v>44092</v>
      </c>
      <c r="N581" s="306">
        <v>44456</v>
      </c>
      <c r="O581" s="324">
        <f>YEAR(N581)</f>
        <v>2021</v>
      </c>
      <c r="P581" s="312">
        <f>MONTH(N581)</f>
        <v>9</v>
      </c>
      <c r="Q581" s="325" t="str">
        <f>IF(P581&gt;9,CONCATENATE(O581,P581),CONCATENATE(O581,"0",P581))</f>
        <v>202109</v>
      </c>
      <c r="R581" s="299">
        <v>0</v>
      </c>
      <c r="S581" s="326">
        <v>0</v>
      </c>
      <c r="T581" s="326">
        <v>0</v>
      </c>
      <c r="U581" s="383"/>
      <c r="V581" s="294"/>
      <c r="W581" s="293"/>
      <c r="X581" s="294"/>
      <c r="Y581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293"/>
      <c r="AA581" s="294"/>
      <c r="AB581" s="294"/>
      <c r="AC581" s="294"/>
      <c r="AD581" s="294"/>
      <c r="AE581" s="294"/>
      <c r="AF581" s="294"/>
      <c r="AG581" s="294"/>
      <c r="AH581" s="294"/>
      <c r="AI581" s="294"/>
      <c r="AJ581" s="294"/>
      <c r="AK581" s="294"/>
      <c r="AL581" s="294"/>
      <c r="AM581" s="294"/>
      <c r="AN581" s="294"/>
      <c r="AO581" s="294"/>
      <c r="AP581" s="294"/>
      <c r="AQ581" s="294"/>
      <c r="AR581" s="294"/>
    </row>
    <row r="582" spans="1:44" ht="43.5" customHeight="1" x14ac:dyDescent="0.2">
      <c r="A582" s="316" t="s">
        <v>1629</v>
      </c>
      <c r="B582" s="373" t="s">
        <v>237</v>
      </c>
      <c r="C582" s="316" t="s">
        <v>225</v>
      </c>
      <c r="D582" s="304" t="s">
        <v>522</v>
      </c>
      <c r="E582" s="373" t="s">
        <v>78</v>
      </c>
      <c r="F582" s="300" t="s">
        <v>438</v>
      </c>
      <c r="G582" s="389" t="s">
        <v>439</v>
      </c>
      <c r="H582" s="389" t="s">
        <v>440</v>
      </c>
      <c r="I582" s="358">
        <v>1500000</v>
      </c>
      <c r="J582" s="254">
        <f>-K2342/0.0833333333333333</f>
        <v>0</v>
      </c>
      <c r="K582" s="254"/>
      <c r="L582" s="251">
        <v>43663</v>
      </c>
      <c r="M582" s="251">
        <v>43799</v>
      </c>
      <c r="N582" s="252">
        <v>44529</v>
      </c>
      <c r="O582" s="275">
        <f>YEAR(N582)</f>
        <v>2021</v>
      </c>
      <c r="P582" s="275">
        <f>MONTH(N582)</f>
        <v>11</v>
      </c>
      <c r="Q582" s="276" t="str">
        <f>IF(P582&gt;9,CONCATENATE(O582,P582),CONCATENATE(O582,"0",P582))</f>
        <v>202111</v>
      </c>
      <c r="R582" s="299">
        <v>0</v>
      </c>
      <c r="S582" s="243">
        <v>0</v>
      </c>
      <c r="T582" s="243">
        <v>0</v>
      </c>
      <c r="U582" s="387"/>
      <c r="V582" s="289"/>
      <c r="W582" s="291"/>
      <c r="X582" s="290" t="s">
        <v>219</v>
      </c>
      <c r="Y582" s="23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82" s="339"/>
      <c r="AA582" s="294"/>
      <c r="AB582" s="294"/>
      <c r="AC582" s="294"/>
      <c r="AD582" s="294"/>
      <c r="AE582" s="294"/>
      <c r="AF582" s="294"/>
      <c r="AG582" s="294"/>
      <c r="AH582" s="294"/>
      <c r="AI582" s="294"/>
      <c r="AJ582" s="294"/>
      <c r="AK582" s="294"/>
      <c r="AL582" s="294"/>
      <c r="AM582" s="294"/>
      <c r="AN582" s="294"/>
      <c r="AO582" s="294"/>
      <c r="AP582" s="294"/>
      <c r="AQ582" s="294"/>
      <c r="AR582" s="293"/>
    </row>
    <row r="583" spans="1:44" ht="43.5" customHeight="1" x14ac:dyDescent="0.2">
      <c r="A583" s="317" t="s">
        <v>1629</v>
      </c>
      <c r="B583" s="317"/>
      <c r="C583" s="308"/>
      <c r="D583" s="315" t="s">
        <v>1543</v>
      </c>
      <c r="E583" s="316" t="s">
        <v>78</v>
      </c>
      <c r="F583" s="305" t="s">
        <v>19</v>
      </c>
      <c r="G583" s="387" t="s">
        <v>1544</v>
      </c>
      <c r="H583" s="387" t="s">
        <v>1545</v>
      </c>
      <c r="I583" s="363">
        <v>60000</v>
      </c>
      <c r="J583" s="323">
        <f>-K2670/0.0833333333333333</f>
        <v>0</v>
      </c>
      <c r="K583" s="323"/>
      <c r="L583" s="310">
        <v>44148</v>
      </c>
      <c r="M583" s="306">
        <v>43783</v>
      </c>
      <c r="N583" s="306">
        <v>44620</v>
      </c>
      <c r="O583" s="324">
        <f>YEAR(N583)</f>
        <v>2022</v>
      </c>
      <c r="P583" s="312">
        <f>MONTH(N583)</f>
        <v>2</v>
      </c>
      <c r="Q583" s="325" t="str">
        <f>IF(P583&gt;9,CONCATENATE(O583,P583),CONCATENATE(O583,"0",P583))</f>
        <v>202202</v>
      </c>
      <c r="R583" s="299">
        <v>0</v>
      </c>
      <c r="S583" s="326">
        <v>0.06</v>
      </c>
      <c r="T583" s="326">
        <v>0.03</v>
      </c>
      <c r="U583" s="383"/>
      <c r="V583" s="294"/>
      <c r="W583" s="293"/>
      <c r="X583" s="294"/>
      <c r="Y58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293"/>
      <c r="AA583" s="294"/>
      <c r="AB583" s="294"/>
      <c r="AC583" s="294"/>
      <c r="AD583" s="294"/>
      <c r="AE583" s="294"/>
      <c r="AF583" s="294"/>
      <c r="AG583" s="294"/>
      <c r="AH583" s="294"/>
      <c r="AI583" s="294"/>
      <c r="AJ583" s="294"/>
      <c r="AK583" s="294"/>
      <c r="AL583" s="294"/>
      <c r="AM583" s="294"/>
      <c r="AN583" s="294"/>
      <c r="AO583" s="294"/>
      <c r="AP583" s="294"/>
      <c r="AQ583" s="294"/>
      <c r="AR583" s="294"/>
    </row>
    <row r="584" spans="1:44" ht="43.5" customHeight="1" x14ac:dyDescent="0.2">
      <c r="A584" s="317" t="s">
        <v>1629</v>
      </c>
      <c r="B584" s="317"/>
      <c r="C584" s="308"/>
      <c r="D584" s="315" t="s">
        <v>1547</v>
      </c>
      <c r="E584" s="316" t="s">
        <v>78</v>
      </c>
      <c r="F584" s="305" t="s">
        <v>19</v>
      </c>
      <c r="G584" s="387" t="s">
        <v>1546</v>
      </c>
      <c r="H584" s="387" t="s">
        <v>1545</v>
      </c>
      <c r="I584" s="363">
        <v>70000</v>
      </c>
      <c r="J584" s="323">
        <f>-K2671/0.0833333333333333</f>
        <v>0</v>
      </c>
      <c r="K584" s="323"/>
      <c r="L584" s="310">
        <v>44148</v>
      </c>
      <c r="M584" s="306">
        <v>43783</v>
      </c>
      <c r="N584" s="306">
        <v>44620</v>
      </c>
      <c r="O584" s="324">
        <f>YEAR(N584)</f>
        <v>2022</v>
      </c>
      <c r="P584" s="312">
        <f>MONTH(N584)</f>
        <v>2</v>
      </c>
      <c r="Q584" s="325" t="str">
        <f>IF(P584&gt;9,CONCATENATE(O584,P584),CONCATENATE(O584,"0",P584))</f>
        <v>202202</v>
      </c>
      <c r="R584" s="299">
        <v>0</v>
      </c>
      <c r="S584" s="326">
        <v>0.06</v>
      </c>
      <c r="T584" s="326">
        <v>0.03</v>
      </c>
      <c r="U584" s="383"/>
      <c r="V584" s="294"/>
      <c r="W584" s="293"/>
      <c r="X584" s="294"/>
      <c r="Y58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293"/>
      <c r="AA584" s="294"/>
      <c r="AB584" s="294"/>
      <c r="AC584" s="294"/>
      <c r="AD584" s="294"/>
      <c r="AE584" s="294"/>
      <c r="AF584" s="294"/>
      <c r="AG584" s="294"/>
      <c r="AH584" s="294"/>
      <c r="AI584" s="294"/>
      <c r="AJ584" s="294"/>
      <c r="AK584" s="294"/>
      <c r="AL584" s="294"/>
      <c r="AM584" s="294"/>
      <c r="AN584" s="294"/>
      <c r="AO584" s="294"/>
      <c r="AP584" s="294"/>
      <c r="AQ584" s="294"/>
      <c r="AR584" s="294"/>
    </row>
    <row r="585" spans="1:44" ht="43.5" customHeight="1" x14ac:dyDescent="0.2">
      <c r="A585" s="317" t="s">
        <v>1629</v>
      </c>
      <c r="B585" s="317"/>
      <c r="C585" s="308"/>
      <c r="D585" s="317" t="s">
        <v>1211</v>
      </c>
      <c r="E585" s="317" t="s">
        <v>86</v>
      </c>
      <c r="F585" s="305" t="s">
        <v>23</v>
      </c>
      <c r="G585" s="387" t="s">
        <v>1212</v>
      </c>
      <c r="H585" s="387" t="s">
        <v>1213</v>
      </c>
      <c r="I585" s="363">
        <v>214863.49</v>
      </c>
      <c r="J585" s="323">
        <f>-K2563/0.0833333333333333</f>
        <v>0</v>
      </c>
      <c r="K585" s="323"/>
      <c r="L585" s="306">
        <v>43593</v>
      </c>
      <c r="M585" s="306">
        <v>43593</v>
      </c>
      <c r="N585" s="306">
        <v>44688</v>
      </c>
      <c r="O585" s="324">
        <f>YEAR(N585)</f>
        <v>2022</v>
      </c>
      <c r="P585" s="312">
        <f>MONTH(N585)</f>
        <v>5</v>
      </c>
      <c r="Q585" s="325" t="str">
        <f>IF(P585&gt;9,CONCATENATE(O585,P585),CONCATENATE(O585,"0",P585))</f>
        <v>202205</v>
      </c>
      <c r="R585" s="266">
        <v>0</v>
      </c>
      <c r="S585" s="326">
        <v>0</v>
      </c>
      <c r="T585" s="326">
        <v>0</v>
      </c>
      <c r="U585" s="383"/>
      <c r="V585" s="294"/>
      <c r="W585" s="293"/>
      <c r="X585" s="294"/>
      <c r="Y585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39"/>
      <c r="AA585" s="293"/>
      <c r="AB585" s="293"/>
      <c r="AC585" s="293"/>
      <c r="AD585" s="293"/>
      <c r="AE585" s="293"/>
      <c r="AF585" s="293"/>
      <c r="AG585" s="293"/>
      <c r="AH585" s="293"/>
      <c r="AI585" s="293"/>
      <c r="AJ585" s="293"/>
      <c r="AK585" s="293"/>
      <c r="AL585" s="293"/>
      <c r="AM585" s="293"/>
      <c r="AN585" s="293"/>
      <c r="AO585" s="293"/>
      <c r="AP585" s="293"/>
      <c r="AQ585" s="293"/>
      <c r="AR585" s="293"/>
    </row>
    <row r="586" spans="1:44" ht="43.5" customHeight="1" x14ac:dyDescent="0.2">
      <c r="A586" s="317" t="s">
        <v>1629</v>
      </c>
      <c r="B586" s="316"/>
      <c r="C586" s="308"/>
      <c r="D586" s="315" t="s">
        <v>1617</v>
      </c>
      <c r="E586" s="316" t="s">
        <v>78</v>
      </c>
      <c r="F586" s="300" t="s">
        <v>19</v>
      </c>
      <c r="G586" s="383" t="s">
        <v>1618</v>
      </c>
      <c r="H586" s="383" t="s">
        <v>1619</v>
      </c>
      <c r="I586" s="359">
        <v>106910</v>
      </c>
      <c r="J586" s="309">
        <f>-K2689/0.0833333333333333</f>
        <v>0</v>
      </c>
      <c r="K586" s="309"/>
      <c r="L586" s="310">
        <v>43838</v>
      </c>
      <c r="M586" s="310">
        <v>43617</v>
      </c>
      <c r="N586" s="311">
        <v>44712</v>
      </c>
      <c r="O586" s="312">
        <f>YEAR(N586)</f>
        <v>2022</v>
      </c>
      <c r="P586" s="312">
        <f>MONTH(N586)</f>
        <v>5</v>
      </c>
      <c r="Q586" s="313" t="str">
        <f>IF(P586&gt;9,CONCATENATE(O586,P586),CONCATENATE(O586,"0",P586))</f>
        <v>202205</v>
      </c>
      <c r="R586" s="299">
        <v>0</v>
      </c>
      <c r="S586" s="314">
        <v>0</v>
      </c>
      <c r="T586" s="314">
        <v>0</v>
      </c>
      <c r="U586" s="383"/>
      <c r="V586" s="294"/>
      <c r="W586" s="294"/>
      <c r="X586" s="294"/>
      <c r="Y586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339"/>
      <c r="AA586" s="293"/>
      <c r="AB586" s="293"/>
      <c r="AC586" s="293"/>
      <c r="AD586" s="293"/>
      <c r="AE586" s="293"/>
      <c r="AF586" s="293"/>
      <c r="AG586" s="293"/>
      <c r="AH586" s="293"/>
      <c r="AI586" s="293"/>
      <c r="AJ586" s="293"/>
      <c r="AK586" s="293"/>
      <c r="AL586" s="293"/>
      <c r="AM586" s="293"/>
      <c r="AN586" s="293"/>
      <c r="AO586" s="293"/>
      <c r="AP586" s="293"/>
      <c r="AQ586" s="293"/>
      <c r="AR586" s="294"/>
    </row>
    <row r="587" spans="1:44" ht="43.5" customHeight="1" x14ac:dyDescent="0.2">
      <c r="A587" s="307" t="s">
        <v>1629</v>
      </c>
      <c r="B587" s="316"/>
      <c r="C587" s="308"/>
      <c r="D587" s="315" t="s">
        <v>2094</v>
      </c>
      <c r="E587" s="316" t="s">
        <v>87</v>
      </c>
      <c r="F587" s="300" t="s">
        <v>19</v>
      </c>
      <c r="G587" s="383" t="s">
        <v>2095</v>
      </c>
      <c r="H587" s="383" t="s">
        <v>2096</v>
      </c>
      <c r="I587" s="359">
        <v>298764.45</v>
      </c>
      <c r="J587" s="309">
        <f>-K2771/0.0833333333333333</f>
        <v>0</v>
      </c>
      <c r="K587" s="309"/>
      <c r="L587" s="310">
        <v>44377</v>
      </c>
      <c r="M587" s="310" t="s">
        <v>2097</v>
      </c>
      <c r="N587" s="311">
        <v>44742</v>
      </c>
      <c r="O587" s="321">
        <f>YEAR(N587)</f>
        <v>2022</v>
      </c>
      <c r="P587" s="416">
        <f>MONTH(N587)</f>
        <v>6</v>
      </c>
      <c r="Q587" s="417" t="str">
        <f>IF(P587&gt;9,CONCATENATE(O587,P587),CONCATENATE(O587,"0",P587))</f>
        <v>202206</v>
      </c>
      <c r="R587" s="299">
        <v>0</v>
      </c>
      <c r="S587" s="314">
        <v>0</v>
      </c>
      <c r="T587" s="314">
        <v>0</v>
      </c>
      <c r="U587" s="383"/>
      <c r="V587" s="293"/>
      <c r="W587" s="293"/>
      <c r="X587" s="293"/>
      <c r="Y587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339"/>
      <c r="AA587" s="293"/>
      <c r="AB587" s="293"/>
      <c r="AC587" s="293"/>
      <c r="AD587" s="293"/>
      <c r="AE587" s="293"/>
      <c r="AF587" s="293"/>
      <c r="AG587" s="293"/>
      <c r="AH587" s="293"/>
      <c r="AI587" s="293"/>
      <c r="AJ587" s="293"/>
      <c r="AK587" s="293"/>
      <c r="AL587" s="293"/>
      <c r="AM587" s="293"/>
      <c r="AN587" s="293"/>
      <c r="AO587" s="293"/>
      <c r="AP587" s="293"/>
      <c r="AQ587" s="293"/>
      <c r="AR587" s="293"/>
    </row>
    <row r="588" spans="1:44" ht="43.5" customHeight="1" x14ac:dyDescent="0.2">
      <c r="A588" s="316" t="s">
        <v>1629</v>
      </c>
      <c r="B588" s="316"/>
      <c r="C588" s="308"/>
      <c r="D588" s="315" t="s">
        <v>877</v>
      </c>
      <c r="E588" s="316" t="s">
        <v>78</v>
      </c>
      <c r="F588" s="300" t="s">
        <v>878</v>
      </c>
      <c r="G588" s="383" t="s">
        <v>879</v>
      </c>
      <c r="H588" s="383" t="s">
        <v>880</v>
      </c>
      <c r="I588" s="359">
        <v>33424490</v>
      </c>
      <c r="J588" s="309">
        <f>-K2419/0.0833333333333333</f>
        <v>0</v>
      </c>
      <c r="K588" s="309"/>
      <c r="L588" s="310">
        <v>43278</v>
      </c>
      <c r="M588" s="310">
        <v>43278</v>
      </c>
      <c r="N588" s="311">
        <v>45107</v>
      </c>
      <c r="O588" s="312">
        <f>YEAR(N588)</f>
        <v>2023</v>
      </c>
      <c r="P588" s="312">
        <f>MONTH(N588)</f>
        <v>6</v>
      </c>
      <c r="Q588" s="313" t="str">
        <f>IF(P588&gt;9,CONCATENATE(O588,P588),CONCATENATE(O588,"0",P588))</f>
        <v>202306</v>
      </c>
      <c r="R588" s="266" t="s">
        <v>212</v>
      </c>
      <c r="S588" s="314">
        <v>0.06</v>
      </c>
      <c r="T588" s="314">
        <v>0.03</v>
      </c>
      <c r="U588" s="383"/>
      <c r="V588" s="293"/>
      <c r="W588" s="293"/>
      <c r="X588" s="293"/>
      <c r="Y588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8" s="293"/>
      <c r="AA588" s="293"/>
      <c r="AB588" s="293"/>
      <c r="AC588" s="293"/>
      <c r="AD588" s="293"/>
      <c r="AE588" s="293"/>
      <c r="AF588" s="293"/>
      <c r="AG588" s="293"/>
      <c r="AH588" s="293"/>
      <c r="AI588" s="293"/>
      <c r="AJ588" s="293"/>
      <c r="AK588" s="293"/>
      <c r="AL588" s="293"/>
      <c r="AM588" s="293"/>
      <c r="AN588" s="293"/>
      <c r="AO588" s="293"/>
      <c r="AP588" s="293"/>
      <c r="AQ588" s="293"/>
      <c r="AR588" s="294"/>
    </row>
    <row r="589" spans="1:44" ht="43.5" customHeight="1" x14ac:dyDescent="0.2">
      <c r="A589" s="317" t="s">
        <v>1629</v>
      </c>
      <c r="B589" s="317"/>
      <c r="C589" s="308"/>
      <c r="D589" s="317" t="s">
        <v>1892</v>
      </c>
      <c r="E589" s="317" t="s">
        <v>74</v>
      </c>
      <c r="F589" s="305" t="s">
        <v>19</v>
      </c>
      <c r="G589" s="387" t="s">
        <v>1891</v>
      </c>
      <c r="H589" s="387" t="s">
        <v>266</v>
      </c>
      <c r="I589" s="363">
        <v>115255</v>
      </c>
      <c r="J589" s="323">
        <f>-K2839/0.0833333333333333</f>
        <v>0</v>
      </c>
      <c r="K589" s="323"/>
      <c r="L589" s="306">
        <v>44258</v>
      </c>
      <c r="M589" s="306">
        <v>44217</v>
      </c>
      <c r="N589" s="306">
        <v>45311</v>
      </c>
      <c r="O589" s="324">
        <f>YEAR(N589)</f>
        <v>2024</v>
      </c>
      <c r="P589" s="312">
        <f>MONTH(N589)</f>
        <v>1</v>
      </c>
      <c r="Q589" s="325" t="str">
        <f>IF(P589&gt;9,CONCATENATE(O589,P589),CONCATENATE(O589,"0",P589))</f>
        <v>202401</v>
      </c>
      <c r="R589" s="299">
        <v>0</v>
      </c>
      <c r="S589" s="326">
        <v>0</v>
      </c>
      <c r="T589" s="326">
        <v>0</v>
      </c>
      <c r="U589" s="383"/>
      <c r="V589" s="294"/>
      <c r="W589" s="293"/>
      <c r="X589" s="294"/>
      <c r="Y589" s="31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9" s="339"/>
      <c r="AA589" s="293"/>
      <c r="AB589" s="293"/>
      <c r="AC589" s="293"/>
      <c r="AD589" s="293"/>
      <c r="AE589" s="293"/>
      <c r="AF589" s="293"/>
      <c r="AG589" s="293"/>
      <c r="AH589" s="293"/>
      <c r="AI589" s="293"/>
      <c r="AJ589" s="293"/>
      <c r="AK589" s="293"/>
      <c r="AL589" s="293"/>
      <c r="AM589" s="293"/>
      <c r="AN589" s="293"/>
      <c r="AO589" s="293"/>
      <c r="AP589" s="293"/>
      <c r="AQ589" s="293"/>
      <c r="AR589" s="293"/>
    </row>
    <row r="590" spans="1:44" ht="43.5" customHeight="1" x14ac:dyDescent="0.2">
      <c r="A590" s="317" t="s">
        <v>1629</v>
      </c>
      <c r="B590" s="302"/>
      <c r="C590" s="328"/>
      <c r="D590" s="302" t="s">
        <v>1865</v>
      </c>
      <c r="E590" s="302" t="s">
        <v>74</v>
      </c>
      <c r="F590" s="262" t="s">
        <v>23</v>
      </c>
      <c r="G590" s="385" t="s">
        <v>1866</v>
      </c>
      <c r="H590" s="385" t="s">
        <v>1867</v>
      </c>
      <c r="I590" s="362">
        <v>124320</v>
      </c>
      <c r="J590" s="264">
        <f>-K2826/0.0833333333333333</f>
        <v>0</v>
      </c>
      <c r="K590" s="264"/>
      <c r="L590" s="265">
        <v>44132</v>
      </c>
      <c r="M590" s="265">
        <v>44002</v>
      </c>
      <c r="N590" s="265">
        <v>45827</v>
      </c>
      <c r="O590" s="284">
        <f>YEAR(N590)</f>
        <v>2025</v>
      </c>
      <c r="P590" s="283">
        <f>MONTH(N590)</f>
        <v>6</v>
      </c>
      <c r="Q590" s="280" t="str">
        <f>IF(P590&gt;9,CONCATENATE(O590,P590),CONCATENATE(O590,"0",P590))</f>
        <v>202506</v>
      </c>
      <c r="R590" s="266">
        <v>0</v>
      </c>
      <c r="S590" s="267">
        <v>0</v>
      </c>
      <c r="T590" s="267">
        <v>0</v>
      </c>
      <c r="U590" s="384"/>
      <c r="V590" s="303"/>
      <c r="W590" s="301"/>
      <c r="X590" s="303"/>
      <c r="Y590" s="30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320"/>
      <c r="AA590" s="301"/>
      <c r="AB590" s="301"/>
      <c r="AC590" s="301"/>
      <c r="AD590" s="301"/>
      <c r="AE590" s="301"/>
      <c r="AF590" s="301"/>
      <c r="AG590" s="301"/>
      <c r="AH590" s="301"/>
      <c r="AI590" s="301"/>
      <c r="AJ590" s="301"/>
      <c r="AK590" s="301"/>
      <c r="AL590" s="301"/>
      <c r="AM590" s="301"/>
      <c r="AN590" s="301"/>
      <c r="AO590" s="301"/>
      <c r="AP590" s="301"/>
      <c r="AQ590" s="301"/>
      <c r="AR590" s="301"/>
    </row>
    <row r="591" spans="1:44" ht="43.5" customHeight="1" x14ac:dyDescent="0.2">
      <c r="A591" s="316" t="s">
        <v>1629</v>
      </c>
      <c r="B591" s="302" t="s">
        <v>237</v>
      </c>
      <c r="C591" s="328" t="s">
        <v>225</v>
      </c>
      <c r="D591" s="302" t="s">
        <v>579</v>
      </c>
      <c r="E591" s="317" t="s">
        <v>78</v>
      </c>
      <c r="F591" s="262" t="s">
        <v>415</v>
      </c>
      <c r="G591" s="385" t="s">
        <v>416</v>
      </c>
      <c r="H591" s="385" t="s">
        <v>417</v>
      </c>
      <c r="I591" s="362">
        <v>124320</v>
      </c>
      <c r="J591" s="264">
        <f>-K2207/0.0833333333333333</f>
        <v>0</v>
      </c>
      <c r="K591" s="264"/>
      <c r="L591" s="265">
        <v>44041</v>
      </c>
      <c r="M591" s="265">
        <v>44105</v>
      </c>
      <c r="N591" s="306" t="s">
        <v>1766</v>
      </c>
      <c r="O591" s="284" t="e">
        <f>YEAR(N591)</f>
        <v>#VALUE!</v>
      </c>
      <c r="P591" s="283" t="e">
        <f>MONTH(N591)</f>
        <v>#VALUE!</v>
      </c>
      <c r="Q591" s="280" t="e">
        <f>IF(P591&gt;9,CONCATENATE(O591,P591),CONCATENATE(O591,"0",P591))</f>
        <v>#VALUE!</v>
      </c>
      <c r="R591" s="299">
        <v>0</v>
      </c>
      <c r="S591" s="267">
        <v>0</v>
      </c>
      <c r="T591" s="267">
        <v>0</v>
      </c>
      <c r="U591" s="385"/>
      <c r="V591" s="301"/>
      <c r="W591" s="301"/>
      <c r="X591" s="301"/>
      <c r="Y591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20"/>
      <c r="AA591" s="303"/>
      <c r="AB591" s="303"/>
      <c r="AC591" s="303"/>
      <c r="AD591" s="303"/>
      <c r="AE591" s="303"/>
      <c r="AF591" s="303"/>
      <c r="AG591" s="303"/>
      <c r="AH591" s="303"/>
      <c r="AI591" s="303"/>
      <c r="AJ591" s="303"/>
      <c r="AK591" s="303"/>
      <c r="AL591" s="303"/>
      <c r="AM591" s="303"/>
      <c r="AN591" s="303"/>
      <c r="AO591" s="303"/>
      <c r="AP591" s="303"/>
      <c r="AQ591" s="303"/>
      <c r="AR591" s="293"/>
    </row>
    <row r="592" spans="1:44" ht="36" customHeight="1" x14ac:dyDescent="0.2">
      <c r="A592" s="307" t="s">
        <v>1629</v>
      </c>
      <c r="B592" s="307"/>
      <c r="C592" s="328"/>
      <c r="D592" s="304" t="s">
        <v>1484</v>
      </c>
      <c r="E592" s="307" t="s">
        <v>72</v>
      </c>
      <c r="F592" s="300" t="s">
        <v>1488</v>
      </c>
      <c r="G592" s="384" t="s">
        <v>1485</v>
      </c>
      <c r="H592" s="384" t="s">
        <v>1486</v>
      </c>
      <c r="I592" s="361">
        <v>1000000</v>
      </c>
      <c r="J592" s="269">
        <f>-K2661/0.0833333333333333</f>
        <v>0</v>
      </c>
      <c r="K592" s="269"/>
      <c r="L592" s="270">
        <v>44363</v>
      </c>
      <c r="M592" s="270">
        <v>44287</v>
      </c>
      <c r="N592" s="271" t="s">
        <v>2056</v>
      </c>
      <c r="O592" s="285" t="e">
        <f>YEAR(N592)</f>
        <v>#VALUE!</v>
      </c>
      <c r="P592" s="413" t="e">
        <f>MONTH(N592)</f>
        <v>#VALUE!</v>
      </c>
      <c r="Q592" s="414" t="e">
        <f>IF(P592&gt;9,CONCATENATE(O592,P592),CONCATENATE(O592,"0",P592))</f>
        <v>#VALUE!</v>
      </c>
      <c r="R592" s="266" t="s">
        <v>109</v>
      </c>
      <c r="S592" s="272">
        <v>0.08</v>
      </c>
      <c r="T592" s="272">
        <v>0.02</v>
      </c>
      <c r="U592" s="384"/>
      <c r="V592" s="301"/>
      <c r="W592" s="301"/>
      <c r="X592" s="301"/>
      <c r="Y592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320"/>
      <c r="AA592" s="301"/>
      <c r="AB592" s="301"/>
      <c r="AC592" s="301"/>
      <c r="AD592" s="301"/>
      <c r="AE592" s="301"/>
      <c r="AF592" s="301"/>
      <c r="AG592" s="301"/>
      <c r="AH592" s="301"/>
      <c r="AI592" s="301"/>
      <c r="AJ592" s="301"/>
      <c r="AK592" s="301"/>
      <c r="AL592" s="301"/>
      <c r="AM592" s="301"/>
      <c r="AN592" s="301"/>
      <c r="AO592" s="301"/>
      <c r="AP592" s="301"/>
      <c r="AQ592" s="301"/>
      <c r="AR592" s="301"/>
    </row>
    <row r="593" spans="1:44" ht="43.5" customHeight="1" x14ac:dyDescent="0.2">
      <c r="A593" s="307" t="s">
        <v>1629</v>
      </c>
      <c r="B593" s="316"/>
      <c r="C593" s="308"/>
      <c r="D593" s="315" t="s">
        <v>1487</v>
      </c>
      <c r="E593" s="316" t="s">
        <v>72</v>
      </c>
      <c r="F593" s="300" t="s">
        <v>1488</v>
      </c>
      <c r="G593" s="383" t="s">
        <v>1489</v>
      </c>
      <c r="H593" s="383" t="s">
        <v>1490</v>
      </c>
      <c r="I593" s="359">
        <v>1200000</v>
      </c>
      <c r="J593" s="309">
        <f>-K2659/0.0833333333333333</f>
        <v>0</v>
      </c>
      <c r="K593" s="309"/>
      <c r="L593" s="270">
        <v>44363</v>
      </c>
      <c r="M593" s="270">
        <v>44287</v>
      </c>
      <c r="N593" s="271" t="s">
        <v>2056</v>
      </c>
      <c r="O593" s="321" t="e">
        <f>YEAR(N593)</f>
        <v>#VALUE!</v>
      </c>
      <c r="P593" s="416" t="e">
        <f>MONTH(N593)</f>
        <v>#VALUE!</v>
      </c>
      <c r="Q593" s="417" t="e">
        <f>IF(P593&gt;9,CONCATENATE(O593,P593),CONCATENATE(O593,"0",P593))</f>
        <v>#VALUE!</v>
      </c>
      <c r="R593" s="266" t="s">
        <v>109</v>
      </c>
      <c r="S593" s="272">
        <v>0.08</v>
      </c>
      <c r="T593" s="272">
        <v>0.02</v>
      </c>
      <c r="U593" s="383"/>
      <c r="V593" s="293"/>
      <c r="W593" s="293"/>
      <c r="X593" s="293"/>
      <c r="Y593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339"/>
      <c r="AA593" s="293"/>
      <c r="AB593" s="293"/>
      <c r="AC593" s="293"/>
      <c r="AD593" s="293"/>
      <c r="AE593" s="293"/>
      <c r="AF593" s="293"/>
      <c r="AG593" s="293"/>
      <c r="AH593" s="293"/>
      <c r="AI593" s="293"/>
      <c r="AJ593" s="293"/>
      <c r="AK593" s="293"/>
      <c r="AL593" s="293"/>
      <c r="AM593" s="293"/>
      <c r="AN593" s="293"/>
      <c r="AO593" s="293"/>
      <c r="AP593" s="293"/>
      <c r="AQ593" s="293"/>
      <c r="AR593" s="293"/>
    </row>
    <row r="594" spans="1:44" ht="43.5" customHeight="1" x14ac:dyDescent="0.2">
      <c r="A594" s="307" t="s">
        <v>1629</v>
      </c>
      <c r="B594" s="316"/>
      <c r="C594" s="308"/>
      <c r="D594" s="315" t="s">
        <v>1491</v>
      </c>
      <c r="E594" s="307" t="s">
        <v>72</v>
      </c>
      <c r="F594" s="300" t="s">
        <v>1488</v>
      </c>
      <c r="G594" s="383" t="s">
        <v>1492</v>
      </c>
      <c r="H594" s="383" t="s">
        <v>1493</v>
      </c>
      <c r="I594" s="359">
        <v>800000</v>
      </c>
      <c r="J594" s="309">
        <f>-K2659/0.0833333333333333</f>
        <v>0</v>
      </c>
      <c r="K594" s="309"/>
      <c r="L594" s="270">
        <v>44363</v>
      </c>
      <c r="M594" s="270">
        <v>44287</v>
      </c>
      <c r="N594" s="271" t="s">
        <v>2056</v>
      </c>
      <c r="O594" s="321" t="e">
        <f>YEAR(N594)</f>
        <v>#VALUE!</v>
      </c>
      <c r="P594" s="416" t="e">
        <f>MONTH(N594)</f>
        <v>#VALUE!</v>
      </c>
      <c r="Q594" s="417" t="e">
        <f>IF(P594&gt;9,CONCATENATE(O594,P594),CONCATENATE(O594,"0",P594))</f>
        <v>#VALUE!</v>
      </c>
      <c r="R594" s="266" t="s">
        <v>109</v>
      </c>
      <c r="S594" s="272">
        <v>0.08</v>
      </c>
      <c r="T594" s="272">
        <v>0.02</v>
      </c>
      <c r="U594" s="383"/>
      <c r="V594" s="293"/>
      <c r="W594" s="293"/>
      <c r="X594" s="293"/>
      <c r="Y594" s="31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4" s="339"/>
      <c r="AA594" s="293"/>
      <c r="AB594" s="293"/>
      <c r="AC594" s="293"/>
      <c r="AD594" s="293"/>
      <c r="AE594" s="293"/>
      <c r="AF594" s="293"/>
      <c r="AG594" s="293"/>
      <c r="AH594" s="293"/>
      <c r="AI594" s="293"/>
      <c r="AJ594" s="293"/>
      <c r="AK594" s="293"/>
      <c r="AL594" s="293"/>
      <c r="AM594" s="293"/>
      <c r="AN594" s="293"/>
      <c r="AO594" s="293"/>
      <c r="AP594" s="293"/>
      <c r="AQ594" s="293"/>
      <c r="AR594" s="293"/>
    </row>
    <row r="595" spans="1:44" ht="43.5" customHeight="1" x14ac:dyDescent="0.2">
      <c r="A595" s="307" t="s">
        <v>1629</v>
      </c>
      <c r="B595" s="307"/>
      <c r="C595" s="328"/>
      <c r="D595" s="307" t="s">
        <v>2057</v>
      </c>
      <c r="E595" s="307" t="s">
        <v>72</v>
      </c>
      <c r="F595" s="300" t="s">
        <v>1488</v>
      </c>
      <c r="G595" s="384" t="s">
        <v>2058</v>
      </c>
      <c r="H595" s="384" t="s">
        <v>1004</v>
      </c>
      <c r="I595" s="361">
        <v>1000000</v>
      </c>
      <c r="J595" s="269">
        <f>-K2766/0.0833333333333333</f>
        <v>0</v>
      </c>
      <c r="K595" s="269"/>
      <c r="L595" s="270">
        <v>44363</v>
      </c>
      <c r="M595" s="270">
        <v>44287</v>
      </c>
      <c r="N595" s="271" t="s">
        <v>2056</v>
      </c>
      <c r="O595" s="285" t="e">
        <f>YEAR(N595)</f>
        <v>#VALUE!</v>
      </c>
      <c r="P595" s="411" t="e">
        <f>MONTH(N595)</f>
        <v>#VALUE!</v>
      </c>
      <c r="Q595" s="281" t="e">
        <f>IF(P595&gt;9,CONCATENATE(O595,P595),CONCATENATE(O595,"0",P595))</f>
        <v>#VALUE!</v>
      </c>
      <c r="R595" s="266" t="s">
        <v>109</v>
      </c>
      <c r="S595" s="272">
        <v>0.08</v>
      </c>
      <c r="T595" s="272">
        <v>0.02</v>
      </c>
      <c r="U595" s="384"/>
      <c r="V595" s="303"/>
      <c r="W595" s="303"/>
      <c r="X595" s="320"/>
      <c r="Y595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5" s="320"/>
      <c r="AA595" s="303"/>
      <c r="AB595" s="303"/>
      <c r="AC595" s="303"/>
      <c r="AD595" s="303"/>
      <c r="AE595" s="303"/>
      <c r="AF595" s="303"/>
      <c r="AG595" s="303"/>
      <c r="AH595" s="303"/>
      <c r="AI595" s="303"/>
      <c r="AJ595" s="303"/>
      <c r="AK595" s="303"/>
      <c r="AL595" s="303"/>
      <c r="AM595" s="303"/>
      <c r="AN595" s="303"/>
      <c r="AO595" s="303"/>
      <c r="AP595" s="303"/>
      <c r="AQ595" s="303"/>
      <c r="AR595" s="303"/>
    </row>
    <row r="596" spans="1:44" ht="43.5" customHeight="1" x14ac:dyDescent="0.2">
      <c r="A596" s="302"/>
      <c r="B596" s="307"/>
      <c r="C596" s="328"/>
      <c r="D596" s="317" t="s">
        <v>591</v>
      </c>
      <c r="E596" s="302" t="s">
        <v>73</v>
      </c>
      <c r="F596" s="262" t="s">
        <v>383</v>
      </c>
      <c r="G596" s="385" t="s">
        <v>384</v>
      </c>
      <c r="H596" s="385" t="s">
        <v>1740</v>
      </c>
      <c r="I596" s="362">
        <v>1165507.92</v>
      </c>
      <c r="J596" s="264">
        <f>-K2820/0.0833333333333333</f>
        <v>0</v>
      </c>
      <c r="K596" s="264"/>
      <c r="L596" s="265">
        <v>44223</v>
      </c>
      <c r="M596" s="265">
        <v>42599</v>
      </c>
      <c r="N596" s="306">
        <v>44424</v>
      </c>
      <c r="O596" s="299" t="s">
        <v>136</v>
      </c>
      <c r="P596" s="326">
        <v>0</v>
      </c>
      <c r="Q596" s="326">
        <v>0</v>
      </c>
      <c r="R596" s="299" t="s">
        <v>136</v>
      </c>
      <c r="S596" s="326">
        <v>0</v>
      </c>
      <c r="T596" s="326">
        <v>0</v>
      </c>
      <c r="U596" s="385"/>
      <c r="V596" s="303"/>
      <c r="W596" s="301"/>
      <c r="X596" s="303"/>
      <c r="Y596" s="30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20"/>
      <c r="AA596" s="303"/>
      <c r="AB596" s="303"/>
      <c r="AC596" s="303"/>
      <c r="AD596" s="303"/>
      <c r="AE596" s="303"/>
      <c r="AF596" s="303"/>
      <c r="AG596" s="303"/>
      <c r="AH596" s="303"/>
      <c r="AI596" s="303"/>
      <c r="AJ596" s="303"/>
      <c r="AK596" s="303"/>
      <c r="AL596" s="303"/>
      <c r="AM596" s="303"/>
      <c r="AN596" s="303"/>
      <c r="AO596" s="303"/>
      <c r="AP596" s="303"/>
      <c r="AQ596" s="303"/>
      <c r="AR596" s="303"/>
    </row>
    <row r="597" spans="1:44" ht="43.5" customHeight="1" x14ac:dyDescent="0.2">
      <c r="H597" s="425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V520:AV521">
    <sortCondition ref="AV521"/>
  </sortState>
  <phoneticPr fontId="14" type="noConversion"/>
  <conditionalFormatting sqref="C265:C271 C353:C359 C448:C462 C217:C259 C331:C350 C116:C126 C464:C565 C361:C446 C110:C114 C130:C209 C275:C328 C4:C108">
    <cfRule type="cellIs" dxfId="50" priority="553" operator="equal">
      <formula>"Red"</formula>
    </cfRule>
    <cfRule type="cellIs" dxfId="49" priority="554" operator="equal">
      <formula>"Yellow"</formula>
    </cfRule>
    <cfRule type="cellIs" dxfId="48" priority="555" operator="equal">
      <formula>"Green"</formula>
    </cfRule>
  </conditionalFormatting>
  <conditionalFormatting sqref="C129">
    <cfRule type="cellIs" dxfId="47" priority="262" operator="equal">
      <formula>"Red"</formula>
    </cfRule>
    <cfRule type="cellIs" dxfId="46" priority="263" operator="equal">
      <formula>"Yellow"</formula>
    </cfRule>
    <cfRule type="cellIs" dxfId="45" priority="264" operator="equal">
      <formula>"Green"</formula>
    </cfRule>
  </conditionalFormatting>
  <conditionalFormatting sqref="C127:C128">
    <cfRule type="cellIs" dxfId="44" priority="265" operator="equal">
      <formula>"Red"</formula>
    </cfRule>
    <cfRule type="cellIs" dxfId="43" priority="266" operator="equal">
      <formula>"Yellow"</formula>
    </cfRule>
    <cfRule type="cellIs" dxfId="42" priority="267" operator="equal">
      <formula>"Green"</formula>
    </cfRule>
  </conditionalFormatting>
  <conditionalFormatting sqref="C351:C352">
    <cfRule type="cellIs" dxfId="41" priority="196" operator="equal">
      <formula>"Red"</formula>
    </cfRule>
    <cfRule type="cellIs" dxfId="40" priority="197" operator="equal">
      <formula>"Yellow"</formula>
    </cfRule>
    <cfRule type="cellIs" dxfId="39" priority="198" operator="equal">
      <formula>"Green"</formula>
    </cfRule>
  </conditionalFormatting>
  <conditionalFormatting sqref="C115">
    <cfRule type="cellIs" dxfId="38" priority="190" operator="equal">
      <formula>"Red"</formula>
    </cfRule>
    <cfRule type="cellIs" dxfId="37" priority="191" operator="equal">
      <formula>"Yellow"</formula>
    </cfRule>
    <cfRule type="cellIs" dxfId="36" priority="192" operator="equal">
      <formula>"Green"</formula>
    </cfRule>
  </conditionalFormatting>
  <conditionalFormatting sqref="C260:C264">
    <cfRule type="cellIs" dxfId="35" priority="169" operator="equal">
      <formula>"Red"</formula>
    </cfRule>
    <cfRule type="cellIs" dxfId="34" priority="170" operator="equal">
      <formula>"Yellow"</formula>
    </cfRule>
    <cfRule type="cellIs" dxfId="33" priority="171" operator="equal">
      <formula>"Green"</formula>
    </cfRule>
  </conditionalFormatting>
  <conditionalFormatting sqref="C272">
    <cfRule type="cellIs" dxfId="32" priority="97" operator="equal">
      <formula>"Red"</formula>
    </cfRule>
    <cfRule type="cellIs" dxfId="31" priority="98" operator="equal">
      <formula>"Yellow"</formula>
    </cfRule>
    <cfRule type="cellIs" dxfId="30" priority="99" operator="equal">
      <formula>"Green"</formula>
    </cfRule>
  </conditionalFormatting>
  <conditionalFormatting sqref="C274">
    <cfRule type="cellIs" dxfId="29" priority="91" operator="equal">
      <formula>"Red"</formula>
    </cfRule>
    <cfRule type="cellIs" dxfId="28" priority="92" operator="equal">
      <formula>"Yellow"</formula>
    </cfRule>
    <cfRule type="cellIs" dxfId="27" priority="93" operator="equal">
      <formula>"Green"</formula>
    </cfRule>
  </conditionalFormatting>
  <conditionalFormatting sqref="C210:C212">
    <cfRule type="cellIs" dxfId="26" priority="70" operator="equal">
      <formula>"Red"</formula>
    </cfRule>
    <cfRule type="cellIs" dxfId="25" priority="71" operator="equal">
      <formula>"Yellow"</formula>
    </cfRule>
    <cfRule type="cellIs" dxfId="24" priority="72" operator="equal">
      <formula>"Green"</formula>
    </cfRule>
  </conditionalFormatting>
  <conditionalFormatting sqref="C216">
    <cfRule type="cellIs" dxfId="23" priority="67" operator="equal">
      <formula>"Red"</formula>
    </cfRule>
    <cfRule type="cellIs" dxfId="22" priority="68" operator="equal">
      <formula>"Yellow"</formula>
    </cfRule>
    <cfRule type="cellIs" dxfId="21" priority="69" operator="equal">
      <formula>"Green"</formula>
    </cfRule>
  </conditionalFormatting>
  <conditionalFormatting sqref="C213:C215">
    <cfRule type="cellIs" dxfId="20" priority="64" operator="equal">
      <formula>"Red"</formula>
    </cfRule>
    <cfRule type="cellIs" dxfId="19" priority="65" operator="equal">
      <formula>"Yellow"</formula>
    </cfRule>
    <cfRule type="cellIs" dxfId="18" priority="66" operator="equal">
      <formula>"Green"</formula>
    </cfRule>
  </conditionalFormatting>
  <conditionalFormatting sqref="C273">
    <cfRule type="cellIs" dxfId="17" priority="58" operator="equal">
      <formula>"Red"</formula>
    </cfRule>
    <cfRule type="cellIs" dxfId="16" priority="59" operator="equal">
      <formula>"Yellow"</formula>
    </cfRule>
    <cfRule type="cellIs" dxfId="15" priority="60" operator="equal">
      <formula>"Green"</formula>
    </cfRule>
  </conditionalFormatting>
  <conditionalFormatting sqref="C566">
    <cfRule type="cellIs" dxfId="14" priority="22" operator="equal">
      <formula>"Red"</formula>
    </cfRule>
    <cfRule type="cellIs" dxfId="13" priority="23" operator="equal">
      <formula>"Yellow"</formula>
    </cfRule>
    <cfRule type="cellIs" dxfId="12" priority="24" operator="equal">
      <formula>"Green"</formula>
    </cfRule>
  </conditionalFormatting>
  <conditionalFormatting sqref="C567">
    <cfRule type="cellIs" dxfId="11" priority="19" operator="equal">
      <formula>"Red"</formula>
    </cfRule>
    <cfRule type="cellIs" dxfId="10" priority="20" operator="equal">
      <formula>"Yellow"</formula>
    </cfRule>
    <cfRule type="cellIs" dxfId="9" priority="21" operator="equal">
      <formula>"Green"</formula>
    </cfRule>
  </conditionalFormatting>
  <conditionalFormatting sqref="C447">
    <cfRule type="cellIs" dxfId="8" priority="13" operator="equal">
      <formula>"Red"</formula>
    </cfRule>
    <cfRule type="cellIs" dxfId="7" priority="14" operator="equal">
      <formula>"Yellow"</formula>
    </cfRule>
    <cfRule type="cellIs" dxfId="6" priority="15" operator="equal">
      <formula>"Green"</formula>
    </cfRule>
  </conditionalFormatting>
  <conditionalFormatting sqref="C463">
    <cfRule type="cellIs" dxfId="5" priority="7" operator="equal">
      <formula>"Red"</formula>
    </cfRule>
    <cfRule type="cellIs" dxfId="4" priority="8" operator="equal">
      <formula>"Yellow"</formula>
    </cfRule>
    <cfRule type="cellIs" dxfId="3" priority="9" operator="equal">
      <formula>"Green"</formula>
    </cfRule>
  </conditionalFormatting>
  <conditionalFormatting sqref="C109">
    <cfRule type="cellIs" dxfId="2" priority="1" operator="equal">
      <formula>"Red"</formula>
    </cfRule>
    <cfRule type="cellIs" dxfId="1" priority="2" operator="equal">
      <formula>"Yellow"</formula>
    </cfRule>
    <cfRule type="cellIs" dxfId="0" priority="3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scale="63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213" customWidth="1"/>
    <col min="2" max="2" width="13.42578125" style="214" bestFit="1" customWidth="1"/>
    <col min="3" max="3" width="12" style="214" customWidth="1"/>
    <col min="4" max="4" width="19.140625" style="214" customWidth="1"/>
    <col min="5" max="5" width="55.28515625" style="214" bestFit="1" customWidth="1"/>
    <col min="6" max="6" width="37.140625" style="214" bestFit="1" customWidth="1"/>
    <col min="7" max="7" width="23" style="214" customWidth="1"/>
    <col min="8" max="8" width="12.5703125" style="214" bestFit="1" customWidth="1"/>
    <col min="9" max="9" width="12.85546875" style="214" customWidth="1"/>
    <col min="10" max="10" width="11.140625" style="214" bestFit="1" customWidth="1"/>
    <col min="11" max="11" width="16.7109375" style="213" bestFit="1" customWidth="1"/>
    <col min="12" max="12" width="6.42578125" style="213" customWidth="1"/>
    <col min="13" max="13" width="7.140625" style="213" customWidth="1"/>
    <col min="14" max="14" width="12.140625" style="224" customWidth="1"/>
    <col min="15" max="15" width="13.28515625" style="229" customWidth="1"/>
    <col min="16" max="16" width="10.7109375" style="213" customWidth="1"/>
    <col min="17" max="17" width="9.140625" style="214"/>
    <col min="18" max="18" width="56.140625" style="213" customWidth="1"/>
    <col min="19" max="16384" width="9.140625" style="213"/>
  </cols>
  <sheetData>
    <row r="1" spans="1:41" s="180" customFormat="1" ht="33" customHeight="1" x14ac:dyDescent="0.2">
      <c r="A1" s="433" t="s">
        <v>10</v>
      </c>
      <c r="B1" s="434" t="s">
        <v>16</v>
      </c>
      <c r="C1" s="54" t="s">
        <v>17</v>
      </c>
      <c r="D1" s="434" t="s">
        <v>53</v>
      </c>
      <c r="E1" s="434" t="s">
        <v>7</v>
      </c>
      <c r="F1" s="434" t="s">
        <v>15</v>
      </c>
      <c r="G1" s="437" t="s">
        <v>4</v>
      </c>
      <c r="H1" s="434" t="s">
        <v>13</v>
      </c>
      <c r="I1" s="434" t="s">
        <v>18</v>
      </c>
      <c r="J1" s="434" t="s">
        <v>12</v>
      </c>
      <c r="K1" s="433" t="s">
        <v>14</v>
      </c>
      <c r="L1" s="436" t="s">
        <v>6</v>
      </c>
      <c r="M1" s="436"/>
      <c r="N1" s="54" t="s">
        <v>57</v>
      </c>
      <c r="O1" s="178" t="s">
        <v>58</v>
      </c>
      <c r="P1" s="56" t="s">
        <v>59</v>
      </c>
      <c r="Q1" s="435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33"/>
      <c r="B2" s="434"/>
      <c r="C2" s="54"/>
      <c r="D2" s="434"/>
      <c r="E2" s="434"/>
      <c r="F2" s="434"/>
      <c r="G2" s="437"/>
      <c r="H2" s="434"/>
      <c r="I2" s="434"/>
      <c r="J2" s="434"/>
      <c r="K2" s="433"/>
      <c r="L2" s="56" t="s">
        <v>9</v>
      </c>
      <c r="M2" s="60" t="s">
        <v>8</v>
      </c>
      <c r="N2" s="61"/>
      <c r="O2" s="179"/>
      <c r="P2" s="60"/>
      <c r="Q2" s="43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5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75" x14ac:dyDescent="0.2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7" customFormat="1" ht="15.75" x14ac:dyDescent="0.2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41" s="77" customFormat="1" ht="15.75" x14ac:dyDescent="0.2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5" customFormat="1" ht="15.75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41" s="75" customFormat="1" ht="15.75" x14ac:dyDescent="0.2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41" s="75" customFormat="1" ht="15.75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75" x14ac:dyDescent="0.2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5" customFormat="1" ht="15.75" x14ac:dyDescent="0.2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41" s="77" customFormat="1" ht="15.75" x14ac:dyDescent="0.2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41" s="75" customFormat="1" ht="15.75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41" s="75" customFormat="1" ht="15.75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41" s="77" customFormat="1" ht="15.75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75" x14ac:dyDescent="0.2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5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75" x14ac:dyDescent="0.2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7" customFormat="1" ht="15.75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41" s="77" customFormat="1" ht="15.75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41" s="75" customFormat="1" ht="15.75" x14ac:dyDescent="0.2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41" s="75" customFormat="1" ht="15.75" x14ac:dyDescent="0.2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41" s="75" customFormat="1" ht="15.75" x14ac:dyDescent="0.2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41" s="77" customFormat="1" ht="15.75" x14ac:dyDescent="0.2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39" s="75" customFormat="1" ht="15.75" x14ac:dyDescent="0.2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39" s="134" customFormat="1" ht="15.75" x14ac:dyDescent="0.2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75" x14ac:dyDescent="0.2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39" s="75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75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5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39" s="75" customFormat="1" ht="15.75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5" customFormat="1" ht="15.75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39" s="75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75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75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39" s="75" customFormat="1" ht="15.75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75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75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75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75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75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75" x14ac:dyDescent="0.2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75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75" x14ac:dyDescent="0.2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39" s="75" customFormat="1" ht="15.75" x14ac:dyDescent="0.2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39" s="75" customFormat="1" ht="15.75" x14ac:dyDescent="0.2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75" x14ac:dyDescent="0.2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39" s="75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75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39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39" s="75" customFormat="1" ht="15.75" x14ac:dyDescent="0.2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41" s="75" customFormat="1" ht="15.75" x14ac:dyDescent="0.2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41" s="75" customFormat="1" ht="15.75" x14ac:dyDescent="0.2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41" s="77" customFormat="1" ht="15.75" x14ac:dyDescent="0.2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41" s="77" customFormat="1" ht="15.75" x14ac:dyDescent="0.2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75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7" customFormat="1" ht="15.75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41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41" s="75" customFormat="1" ht="15.75" x14ac:dyDescent="0.2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41" s="75" customFormat="1" ht="15.75" x14ac:dyDescent="0.2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41" s="75" customFormat="1" ht="15.75" x14ac:dyDescent="0.2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41" s="75" customFormat="1" ht="15.75" x14ac:dyDescent="0.2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41" s="77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41" s="77" customFormat="1" ht="15.75" x14ac:dyDescent="0.2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41" s="77" customFormat="1" ht="15.75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41" s="77" customFormat="1" ht="15.75" x14ac:dyDescent="0.2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41" s="77" customFormat="1" ht="15.75" x14ac:dyDescent="0.2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41" s="77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41" s="75" customFormat="1" ht="15.75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41" s="77" customFormat="1" ht="15.75" x14ac:dyDescent="0.2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41" s="77" customFormat="1" ht="15.75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41" s="77" customFormat="1" ht="15.75" x14ac:dyDescent="0.2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75" x14ac:dyDescent="0.2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7" customFormat="1" ht="15.75" x14ac:dyDescent="0.2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41" s="77" customFormat="1" ht="15.75" x14ac:dyDescent="0.2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41" s="77" customFormat="1" ht="15.75" x14ac:dyDescent="0.2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41" s="77" customFormat="1" ht="15.75" x14ac:dyDescent="0.2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41" s="77" customFormat="1" ht="15.75" x14ac:dyDescent="0.2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41" s="77" customFormat="1" ht="15.75" x14ac:dyDescent="0.2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41" s="77" customFormat="1" ht="15.75" x14ac:dyDescent="0.2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41" s="77" customFormat="1" ht="15.75" x14ac:dyDescent="0.2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41" s="77" customFormat="1" ht="15.75" x14ac:dyDescent="0.2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41" s="75" customFormat="1" ht="15.75" x14ac:dyDescent="0.2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41" s="77" customFormat="1" ht="15.75" x14ac:dyDescent="0.2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41" s="77" customFormat="1" ht="15.75" x14ac:dyDescent="0.2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41" s="77" customFormat="1" ht="15.75" x14ac:dyDescent="0.2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41" s="75" customFormat="1" ht="15.75" x14ac:dyDescent="0.2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75" x14ac:dyDescent="0.2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7" customFormat="1" ht="15.75" x14ac:dyDescent="0.2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1.140625" style="12" customWidth="1"/>
    <col min="4" max="4" width="24.140625" style="12" customWidth="1"/>
    <col min="5" max="5" width="55" style="12" bestFit="1" customWidth="1"/>
    <col min="6" max="6" width="37.42578125" style="12" bestFit="1" customWidth="1"/>
    <col min="7" max="7" width="24.42578125" style="12" customWidth="1"/>
    <col min="8" max="8" width="12.42578125" style="12" bestFit="1" customWidth="1"/>
    <col min="9" max="9" width="9.7109375" style="12" bestFit="1" customWidth="1"/>
    <col min="10" max="10" width="10.7109375" style="12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12" customWidth="1"/>
    <col min="18" max="18" width="35.5703125" customWidth="1"/>
  </cols>
  <sheetData>
    <row r="1" spans="1:41" s="180" customFormat="1" ht="33" customHeight="1" x14ac:dyDescent="0.2">
      <c r="A1" s="433" t="s">
        <v>10</v>
      </c>
      <c r="B1" s="434" t="s">
        <v>16</v>
      </c>
      <c r="C1" s="54" t="s">
        <v>17</v>
      </c>
      <c r="D1" s="434" t="s">
        <v>53</v>
      </c>
      <c r="E1" s="434" t="s">
        <v>7</v>
      </c>
      <c r="F1" s="434" t="s">
        <v>15</v>
      </c>
      <c r="G1" s="437" t="s">
        <v>4</v>
      </c>
      <c r="H1" s="434" t="s">
        <v>13</v>
      </c>
      <c r="I1" s="434" t="s">
        <v>18</v>
      </c>
      <c r="J1" s="434" t="s">
        <v>12</v>
      </c>
      <c r="K1" s="433" t="s">
        <v>14</v>
      </c>
      <c r="L1" s="436" t="s">
        <v>6</v>
      </c>
      <c r="M1" s="436"/>
      <c r="N1" s="56" t="s">
        <v>57</v>
      </c>
      <c r="O1" s="56" t="s">
        <v>58</v>
      </c>
      <c r="P1" s="56" t="s">
        <v>59</v>
      </c>
      <c r="Q1" s="435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41" s="180" customFormat="1" ht="19.5" customHeight="1" x14ac:dyDescent="0.2">
      <c r="A2" s="433"/>
      <c r="B2" s="434"/>
      <c r="C2" s="54"/>
      <c r="D2" s="434"/>
      <c r="E2" s="434"/>
      <c r="F2" s="434"/>
      <c r="G2" s="437"/>
      <c r="H2" s="434"/>
      <c r="I2" s="434"/>
      <c r="J2" s="434"/>
      <c r="K2" s="433"/>
      <c r="L2" s="56" t="s">
        <v>9</v>
      </c>
      <c r="M2" s="60" t="s">
        <v>8</v>
      </c>
      <c r="N2" s="60"/>
      <c r="O2" s="60"/>
      <c r="P2" s="60"/>
      <c r="Q2" s="43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41" s="77" customFormat="1" ht="15.75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41" s="75" customFormat="1" ht="15.75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41" s="77" customFormat="1" ht="15.75" x14ac:dyDescent="0.2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41" s="77" customFormat="1" ht="15.75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41" s="77" customFormat="1" ht="15.75" x14ac:dyDescent="0.2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75" x14ac:dyDescent="0.2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41" s="77" customFormat="1" ht="15.75" x14ac:dyDescent="0.2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41" s="77" customFormat="1" ht="15.75" x14ac:dyDescent="0.2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41" s="77" customFormat="1" ht="15.75" x14ac:dyDescent="0.2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41" s="75" customFormat="1" ht="15.75" x14ac:dyDescent="0.2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41" s="75" customFormat="1" ht="15.75" x14ac:dyDescent="0.2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41" s="75" customFormat="1" ht="15.75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75" x14ac:dyDescent="0.2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5" customFormat="1" ht="15.75" x14ac:dyDescent="0.2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41" s="75" customFormat="1" ht="15.75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41" s="75" customFormat="1" ht="15.75" x14ac:dyDescent="0.2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75" x14ac:dyDescent="0.2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41" s="75" customFormat="1" ht="15.75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41" s="75" customFormat="1" ht="15.75" x14ac:dyDescent="0.2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41" s="75" customFormat="1" ht="15.75" x14ac:dyDescent="0.2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41" s="77" customFormat="1" ht="15.75" x14ac:dyDescent="0.2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41" s="77" customFormat="1" ht="15.75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41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41" s="75" customFormat="1" ht="15.75" x14ac:dyDescent="0.2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75" x14ac:dyDescent="0.2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5" customFormat="1" ht="15.75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41" s="75" customFormat="1" ht="15.75" x14ac:dyDescent="0.2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41" s="77" customFormat="1" ht="15.75" x14ac:dyDescent="0.2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1" s="75" customFormat="1" ht="15.75" x14ac:dyDescent="0.2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41" s="75" customFormat="1" ht="15.75" x14ac:dyDescent="0.2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41" s="77" customFormat="1" ht="15.75" x14ac:dyDescent="0.2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41" s="75" customFormat="1" ht="15.75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41" s="77" customFormat="1" ht="15.75" x14ac:dyDescent="0.2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75" x14ac:dyDescent="0.2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112" customFormat="1" ht="15.75" x14ac:dyDescent="0.2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41" s="75" customFormat="1" ht="15.75" x14ac:dyDescent="0.2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41" s="75" customFormat="1" ht="15.75" x14ac:dyDescent="0.2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41" s="77" customFormat="1" ht="15.75" x14ac:dyDescent="0.2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41" s="77" customFormat="1" ht="15.75" x14ac:dyDescent="0.2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41" s="75" customFormat="1" ht="15.75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41" s="77" customFormat="1" ht="15.75" x14ac:dyDescent="0.2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41" s="77" customFormat="1" ht="15.75" x14ac:dyDescent="0.2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41" s="77" customFormat="1" ht="15.75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41" s="77" customFormat="1" ht="15.75" x14ac:dyDescent="0.2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75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7" customFormat="1" ht="15.75" x14ac:dyDescent="0.2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41" s="75" customFormat="1" ht="15.75" x14ac:dyDescent="0.2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41" s="77" customFormat="1" ht="15.75" x14ac:dyDescent="0.2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41" s="75" customFormat="1" ht="15.75" x14ac:dyDescent="0.2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41" s="75" customFormat="1" ht="15.75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41" s="77" customFormat="1" ht="15.75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41" s="77" customFormat="1" ht="15.75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41" s="77" customFormat="1" ht="15.75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41" s="77" customFormat="1" ht="15.75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41" s="77" customFormat="1" ht="15.75" x14ac:dyDescent="0.2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41" s="77" customFormat="1" ht="15.75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41" s="75" customFormat="1" ht="15.75" x14ac:dyDescent="0.2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41" s="77" customFormat="1" ht="15.75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75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75" x14ac:dyDescent="0.2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75" x14ac:dyDescent="0.2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39" s="75" customFormat="1" ht="15.75" x14ac:dyDescent="0.2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39" s="75" customFormat="1" ht="15.75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75" x14ac:dyDescent="0.2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75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9" s="77" customFormat="1" ht="15.75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9" s="77" customFormat="1" ht="15.75" x14ac:dyDescent="0.2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39" s="75" customFormat="1" ht="15.75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39" s="75" customFormat="1" ht="15.75" x14ac:dyDescent="0.2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39" s="75" customFormat="1" ht="15.75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75" x14ac:dyDescent="0.2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75" x14ac:dyDescent="0.2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75" x14ac:dyDescent="0.2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5" customFormat="1" ht="15.75" x14ac:dyDescent="0.2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39" s="75" customFormat="1" ht="15.75" x14ac:dyDescent="0.2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39" s="105" customFormat="1" ht="15.75" x14ac:dyDescent="0.2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75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" customFormat="1" x14ac:dyDescent="0.2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x14ac:dyDescent="0.2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x14ac:dyDescent="0.2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x14ac:dyDescent="0.2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x14ac:dyDescent="0.2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s="7" customFormat="1" x14ac:dyDescent="0.2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x14ac:dyDescent="0.2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s="7" customFormat="1" x14ac:dyDescent="0.2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x14ac:dyDescent="0.2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x14ac:dyDescent="0.2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s="29" customFormat="1" x14ac:dyDescent="0.2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9" s="29" customFormat="1" x14ac:dyDescent="0.2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x14ac:dyDescent="0.2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x14ac:dyDescent="0.2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x14ac:dyDescent="0.2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s="7" customFormat="1" x14ac:dyDescent="0.2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39" s="7" customFormat="1" x14ac:dyDescent="0.2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x14ac:dyDescent="0.2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x14ac:dyDescent="0.2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s="7" customFormat="1" x14ac:dyDescent="0.2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39" s="7" customFormat="1" x14ac:dyDescent="0.2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x14ac:dyDescent="0.2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39" s="7" customFormat="1" x14ac:dyDescent="0.2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x14ac:dyDescent="0.2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x14ac:dyDescent="0.2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x14ac:dyDescent="0.2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39" s="7" customFormat="1" x14ac:dyDescent="0.2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39" s="7" customFormat="1" x14ac:dyDescent="0.2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39" s="7" customFormat="1" x14ac:dyDescent="0.2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x14ac:dyDescent="0.2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s="7" customFormat="1" x14ac:dyDescent="0.2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39" s="7" customFormat="1" x14ac:dyDescent="0.2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39" s="7" customFormat="1" x14ac:dyDescent="0.2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x14ac:dyDescent="0.2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x14ac:dyDescent="0.2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s="7" customFormat="1" x14ac:dyDescent="0.2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39" s="7" customFormat="1" x14ac:dyDescent="0.2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39" s="7" customFormat="1" x14ac:dyDescent="0.2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39" s="7" customFormat="1" x14ac:dyDescent="0.2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9" s="47" customFormat="1" x14ac:dyDescent="0.2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x14ac:dyDescent="0.2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x14ac:dyDescent="0.2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39" s="7" customFormat="1" x14ac:dyDescent="0.2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9" s="7" customFormat="1" x14ac:dyDescent="0.2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idden="1" x14ac:dyDescent="0.2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9" s="7" customFormat="1" x14ac:dyDescent="0.2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9" s="7" customFormat="1" x14ac:dyDescent="0.2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9" s="7" customFormat="1" x14ac:dyDescent="0.2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9" s="7" customFormat="1" x14ac:dyDescent="0.2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9" s="7" customFormat="1" x14ac:dyDescent="0.2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39" s="7" customFormat="1" x14ac:dyDescent="0.2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39" s="7" customFormat="1" x14ac:dyDescent="0.2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x14ac:dyDescent="0.2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x14ac:dyDescent="0.2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39" s="7" customFormat="1" x14ac:dyDescent="0.2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39" s="7" customFormat="1" x14ac:dyDescent="0.2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39" s="8" customFormat="1" x14ac:dyDescent="0.2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39" s="7" customFormat="1" x14ac:dyDescent="0.2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x14ac:dyDescent="0.2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x14ac:dyDescent="0.2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39" s="7" customFormat="1" x14ac:dyDescent="0.2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41" s="8" customFormat="1" x14ac:dyDescent="0.2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41" s="29" customFormat="1" x14ac:dyDescent="0.2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1" s="47" customFormat="1" x14ac:dyDescent="0.2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41" s="7" customFormat="1" x14ac:dyDescent="0.2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41" s="7" customFormat="1" x14ac:dyDescent="0.2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41" s="7" customFormat="1" x14ac:dyDescent="0.2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41" s="7" customFormat="1" x14ac:dyDescent="0.2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41" s="7" customFormat="1" x14ac:dyDescent="0.2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41" s="7" customFormat="1" x14ac:dyDescent="0.2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x14ac:dyDescent="0.2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222" customWidth="1"/>
    <col min="2" max="2" width="13.42578125" style="223" bestFit="1" customWidth="1"/>
    <col min="3" max="3" width="12.5703125" style="223" customWidth="1"/>
    <col min="4" max="4" width="23.7109375" style="223" customWidth="1"/>
    <col min="5" max="5" width="50.140625" style="223" bestFit="1" customWidth="1"/>
    <col min="6" max="6" width="36.5703125" style="223" bestFit="1" customWidth="1"/>
    <col min="7" max="7" width="20.85546875" style="223" bestFit="1" customWidth="1"/>
    <col min="8" max="8" width="12.28515625" style="223" bestFit="1" customWidth="1"/>
    <col min="9" max="9" width="9.140625" style="223"/>
    <col min="10" max="10" width="10.5703125" style="223" bestFit="1" customWidth="1"/>
    <col min="11" max="11" width="16.42578125" style="222" bestFit="1" customWidth="1"/>
    <col min="12" max="12" width="6.28515625" style="222" customWidth="1"/>
    <col min="13" max="13" width="7.5703125" style="222" customWidth="1"/>
    <col min="14" max="16" width="10.7109375" style="222" customWidth="1"/>
    <col min="17" max="17" width="11.85546875" style="223" bestFit="1" customWidth="1"/>
    <col min="18" max="18" width="35.28515625" style="222" customWidth="1"/>
    <col min="19" max="16384" width="9.140625" style="222"/>
  </cols>
  <sheetData>
    <row r="1" spans="1:39" s="180" customFormat="1" ht="94.5" x14ac:dyDescent="0.2">
      <c r="A1" s="433" t="s">
        <v>10</v>
      </c>
      <c r="B1" s="434" t="s">
        <v>16</v>
      </c>
      <c r="C1" s="54" t="s">
        <v>17</v>
      </c>
      <c r="D1" s="434" t="s">
        <v>53</v>
      </c>
      <c r="E1" s="434" t="s">
        <v>7</v>
      </c>
      <c r="F1" s="434" t="s">
        <v>15</v>
      </c>
      <c r="G1" s="437" t="s">
        <v>4</v>
      </c>
      <c r="H1" s="434" t="s">
        <v>13</v>
      </c>
      <c r="I1" s="434" t="s">
        <v>18</v>
      </c>
      <c r="J1" s="434" t="s">
        <v>12</v>
      </c>
      <c r="K1" s="433" t="s">
        <v>14</v>
      </c>
      <c r="L1" s="436" t="s">
        <v>6</v>
      </c>
      <c r="M1" s="436"/>
      <c r="N1" s="56" t="s">
        <v>57</v>
      </c>
      <c r="O1" s="56" t="s">
        <v>58</v>
      </c>
      <c r="P1" s="56" t="s">
        <v>59</v>
      </c>
      <c r="Q1" s="435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31.5" x14ac:dyDescent="0.2">
      <c r="A2" s="433"/>
      <c r="B2" s="434"/>
      <c r="C2" s="54"/>
      <c r="D2" s="434"/>
      <c r="E2" s="434"/>
      <c r="F2" s="434"/>
      <c r="G2" s="437"/>
      <c r="H2" s="434"/>
      <c r="I2" s="434"/>
      <c r="J2" s="434"/>
      <c r="K2" s="433"/>
      <c r="L2" s="56" t="s">
        <v>9</v>
      </c>
      <c r="M2" s="60" t="s">
        <v>8</v>
      </c>
      <c r="N2" s="60"/>
      <c r="O2" s="60"/>
      <c r="P2" s="60"/>
      <c r="Q2" s="43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39" s="105" customFormat="1" x14ac:dyDescent="0.2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x14ac:dyDescent="0.2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39" s="105" customFormat="1" x14ac:dyDescent="0.2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x14ac:dyDescent="0.2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39" s="105" customFormat="1" x14ac:dyDescent="0.2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39" s="105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39" s="105" customFormat="1" x14ac:dyDescent="0.2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39" s="105" customFormat="1" x14ac:dyDescent="0.2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12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41" s="112" customFormat="1" x14ac:dyDescent="0.2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41" s="105" customFormat="1" x14ac:dyDescent="0.2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41" s="105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41" s="112" customFormat="1" x14ac:dyDescent="0.2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41" s="105" customFormat="1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41" s="105" customFormat="1" x14ac:dyDescent="0.2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41" s="105" customFormat="1" x14ac:dyDescent="0.2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41" s="105" customFormat="1" x14ac:dyDescent="0.2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41" s="105" customFormat="1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41" s="105" customFormat="1" x14ac:dyDescent="0.2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05" customFormat="1" x14ac:dyDescent="0.2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39" s="112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39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39" s="105" customFormat="1" x14ac:dyDescent="0.2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39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39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39" s="105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39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39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x14ac:dyDescent="0.2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39" s="105" customFormat="1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39" s="105" customFormat="1" x14ac:dyDescent="0.2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39" s="112" customFormat="1" x14ac:dyDescent="0.2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39" s="105" customFormat="1" x14ac:dyDescent="0.2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x14ac:dyDescent="0.2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05" customFormat="1" x14ac:dyDescent="0.2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x14ac:dyDescent="0.2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39" s="105" customFormat="1" x14ac:dyDescent="0.2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idden="1" x14ac:dyDescent="0.2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05" customFormat="1" x14ac:dyDescent="0.2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x14ac:dyDescent="0.2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x14ac:dyDescent="0.2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x14ac:dyDescent="0.2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x14ac:dyDescent="0.2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39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39" s="105" customFormat="1" x14ac:dyDescent="0.2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39" s="105" customFormat="1" x14ac:dyDescent="0.2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39" s="105" customFormat="1" x14ac:dyDescent="0.2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39" s="105" customFormat="1" x14ac:dyDescent="0.2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39" s="105" customFormat="1" x14ac:dyDescent="0.2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39" s="105" customFormat="1" x14ac:dyDescent="0.2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39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41" s="112" customFormat="1" x14ac:dyDescent="0.2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41" s="105" customFormat="1" x14ac:dyDescent="0.2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x14ac:dyDescent="0.2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41" s="105" customFormat="1" x14ac:dyDescent="0.2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41" s="105" customFormat="1" x14ac:dyDescent="0.2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41" s="105" customFormat="1" x14ac:dyDescent="0.2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x14ac:dyDescent="0.2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x14ac:dyDescent="0.2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41" s="105" customFormat="1" x14ac:dyDescent="0.2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x14ac:dyDescent="0.2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x14ac:dyDescent="0.2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41" s="112" customFormat="1" x14ac:dyDescent="0.2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x14ac:dyDescent="0.2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41" s="105" customFormat="1" x14ac:dyDescent="0.2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x14ac:dyDescent="0.2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41" s="105" customFormat="1" x14ac:dyDescent="0.2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x14ac:dyDescent="0.2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x14ac:dyDescent="0.2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x14ac:dyDescent="0.2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39" s="105" customFormat="1" x14ac:dyDescent="0.2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39" s="105" customFormat="1" x14ac:dyDescent="0.2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x14ac:dyDescent="0.2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x14ac:dyDescent="0.2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x14ac:dyDescent="0.2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39" s="105" customFormat="1" x14ac:dyDescent="0.2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39" s="105" customFormat="1" x14ac:dyDescent="0.2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39" s="105" customFormat="1" x14ac:dyDescent="0.2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39" s="105" customFormat="1" x14ac:dyDescent="0.2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39" s="105" customFormat="1" x14ac:dyDescent="0.2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x14ac:dyDescent="0.2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x14ac:dyDescent="0.2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9" s="105" customFormat="1" x14ac:dyDescent="0.2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9" s="105" customFormat="1" x14ac:dyDescent="0.2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9" s="105" customFormat="1" x14ac:dyDescent="0.2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9" s="105" customFormat="1" x14ac:dyDescent="0.2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9" s="105" customFormat="1" x14ac:dyDescent="0.2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9" s="105" customFormat="1" x14ac:dyDescent="0.2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x14ac:dyDescent="0.2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39" s="105" customFormat="1" x14ac:dyDescent="0.2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x14ac:dyDescent="0.2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x14ac:dyDescent="0.2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9" s="112" customFormat="1" x14ac:dyDescent="0.2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x14ac:dyDescent="0.2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x14ac:dyDescent="0.2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x14ac:dyDescent="0.2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x14ac:dyDescent="0.2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x14ac:dyDescent="0.2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x14ac:dyDescent="0.2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9" s="112" customFormat="1" x14ac:dyDescent="0.2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9" s="112" customFormat="1" x14ac:dyDescent="0.2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9" s="112" customFormat="1" x14ac:dyDescent="0.2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x14ac:dyDescent="0.2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x14ac:dyDescent="0.2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x14ac:dyDescent="0.2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x14ac:dyDescent="0.2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x14ac:dyDescent="0.2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39" s="105" customFormat="1" x14ac:dyDescent="0.2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9" s="112" customFormat="1" x14ac:dyDescent="0.2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x14ac:dyDescent="0.2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x14ac:dyDescent="0.2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39" s="105" customFormat="1" x14ac:dyDescent="0.2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39" s="105" customFormat="1" x14ac:dyDescent="0.2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39" s="105" customFormat="1" x14ac:dyDescent="0.2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39" s="105" customFormat="1" x14ac:dyDescent="0.2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222" customWidth="1"/>
    <col min="2" max="2" width="13.42578125" style="228" bestFit="1" customWidth="1"/>
    <col min="3" max="3" width="11.42578125" style="223" customWidth="1"/>
    <col min="4" max="4" width="17" style="223" bestFit="1" customWidth="1"/>
    <col min="5" max="5" width="54" style="223" bestFit="1" customWidth="1"/>
    <col min="6" max="6" width="37.5703125" style="223" bestFit="1" customWidth="1"/>
    <col min="7" max="7" width="18.42578125" style="223" customWidth="1"/>
    <col min="8" max="8" width="12.42578125" style="223" bestFit="1" customWidth="1"/>
    <col min="9" max="9" width="13.42578125" style="223" customWidth="1"/>
    <col min="10" max="10" width="11.5703125" style="223" bestFit="1" customWidth="1"/>
    <col min="11" max="11" width="16.5703125" style="222" bestFit="1" customWidth="1"/>
    <col min="12" max="12" width="6.28515625" style="222" customWidth="1"/>
    <col min="13" max="13" width="7.5703125" style="222" customWidth="1"/>
    <col min="14" max="14" width="13.8554687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546875" style="222" customWidth="1"/>
    <col min="19" max="20" width="9.140625" style="222"/>
    <col min="21" max="21" width="35.85546875" style="222" customWidth="1"/>
    <col min="22" max="16384" width="9.140625" style="222"/>
  </cols>
  <sheetData>
    <row r="1" spans="1:39" s="180" customFormat="1" ht="33" customHeight="1" x14ac:dyDescent="0.2">
      <c r="A1" s="433" t="s">
        <v>10</v>
      </c>
      <c r="B1" s="434" t="s">
        <v>16</v>
      </c>
      <c r="C1" s="54" t="s">
        <v>17</v>
      </c>
      <c r="D1" s="434" t="s">
        <v>53</v>
      </c>
      <c r="E1" s="434" t="s">
        <v>7</v>
      </c>
      <c r="F1" s="434" t="s">
        <v>15</v>
      </c>
      <c r="G1" s="437" t="s">
        <v>4</v>
      </c>
      <c r="H1" s="434" t="s">
        <v>13</v>
      </c>
      <c r="I1" s="434" t="s">
        <v>18</v>
      </c>
      <c r="J1" s="434" t="s">
        <v>12</v>
      </c>
      <c r="K1" s="433" t="s">
        <v>14</v>
      </c>
      <c r="L1" s="436" t="s">
        <v>6</v>
      </c>
      <c r="M1" s="436"/>
      <c r="N1" s="56" t="s">
        <v>57</v>
      </c>
      <c r="O1" s="56" t="s">
        <v>58</v>
      </c>
      <c r="P1" s="56" t="s">
        <v>59</v>
      </c>
      <c r="Q1" s="435" t="s">
        <v>5</v>
      </c>
      <c r="R1" s="58" t="s">
        <v>3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9" s="180" customFormat="1" ht="19.5" customHeight="1" x14ac:dyDescent="0.2">
      <c r="A2" s="433"/>
      <c r="B2" s="434"/>
      <c r="C2" s="54"/>
      <c r="D2" s="434"/>
      <c r="E2" s="434"/>
      <c r="F2" s="434"/>
      <c r="G2" s="437"/>
      <c r="H2" s="434"/>
      <c r="I2" s="434"/>
      <c r="J2" s="434"/>
      <c r="K2" s="433"/>
      <c r="L2" s="56" t="s">
        <v>9</v>
      </c>
      <c r="M2" s="60" t="s">
        <v>8</v>
      </c>
      <c r="N2" s="60"/>
      <c r="O2" s="60"/>
      <c r="P2" s="60"/>
      <c r="Q2" s="43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105" customFormat="1" x14ac:dyDescent="0.2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39" s="105" customFormat="1" x14ac:dyDescent="0.2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x14ac:dyDescent="0.2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s="105" customFormat="1" x14ac:dyDescent="0.2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x14ac:dyDescent="0.2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39" s="105" customFormat="1" x14ac:dyDescent="0.2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39" s="105" customFormat="1" x14ac:dyDescent="0.2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x14ac:dyDescent="0.2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39" s="105" customFormat="1" x14ac:dyDescent="0.2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x14ac:dyDescent="0.2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x14ac:dyDescent="0.2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x14ac:dyDescent="0.2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x14ac:dyDescent="0.2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05" customFormat="1" x14ac:dyDescent="0.2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41" s="105" customFormat="1" x14ac:dyDescent="0.2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x14ac:dyDescent="0.2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41" s="112" customFormat="1" x14ac:dyDescent="0.2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41" s="105" customFormat="1" x14ac:dyDescent="0.2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41" s="112" customFormat="1" x14ac:dyDescent="0.2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41" s="112" customFormat="1" x14ac:dyDescent="0.2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41" s="105" customFormat="1" x14ac:dyDescent="0.2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41" s="225" customFormat="1" x14ac:dyDescent="0.2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41" s="105" customFormat="1" x14ac:dyDescent="0.2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41" s="105" customFormat="1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41" s="105" customFormat="1" x14ac:dyDescent="0.2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41" s="105" customFormat="1" x14ac:dyDescent="0.2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41" s="105" customFormat="1" x14ac:dyDescent="0.2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x14ac:dyDescent="0.2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x14ac:dyDescent="0.2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41" s="112" customFormat="1" x14ac:dyDescent="0.2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41" s="105" customFormat="1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41" s="105" customFormat="1" x14ac:dyDescent="0.2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41" s="105" customFormat="1" x14ac:dyDescent="0.2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41" s="105" customFormat="1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41" s="105" customFormat="1" x14ac:dyDescent="0.2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41" s="112" customFormat="1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41" s="105" customFormat="1" x14ac:dyDescent="0.2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41" s="105" customFormat="1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41" s="105" customFormat="1" x14ac:dyDescent="0.2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41" s="105" customFormat="1" x14ac:dyDescent="0.2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x14ac:dyDescent="0.2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41" s="112" customFormat="1" x14ac:dyDescent="0.2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41" s="105" customFormat="1" x14ac:dyDescent="0.2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41" s="105" customFormat="1" x14ac:dyDescent="0.2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41" s="112" customFormat="1" x14ac:dyDescent="0.2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41" s="112" customFormat="1" x14ac:dyDescent="0.2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41" s="105" customFormat="1" x14ac:dyDescent="0.2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41" s="112" customFormat="1" x14ac:dyDescent="0.2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41" s="112" customFormat="1" x14ac:dyDescent="0.2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41" s="112" customFormat="1" x14ac:dyDescent="0.2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x14ac:dyDescent="0.2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x14ac:dyDescent="0.2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41" s="105" customFormat="1" x14ac:dyDescent="0.2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41" s="112" customFormat="1" x14ac:dyDescent="0.2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41" s="105" customFormat="1" x14ac:dyDescent="0.2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41" s="105" customFormat="1" x14ac:dyDescent="0.2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41" s="105" customFormat="1" x14ac:dyDescent="0.2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41" s="112" customFormat="1" x14ac:dyDescent="0.2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41" s="105" customFormat="1" x14ac:dyDescent="0.2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41" s="112" customFormat="1" x14ac:dyDescent="0.2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41" s="112" customFormat="1" x14ac:dyDescent="0.2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41" s="105" customFormat="1" x14ac:dyDescent="0.2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x14ac:dyDescent="0.2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9" s="225" customFormat="1" x14ac:dyDescent="0.2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x14ac:dyDescent="0.2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9" s="112" customFormat="1" x14ac:dyDescent="0.2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9" s="112" customFormat="1" x14ac:dyDescent="0.2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x14ac:dyDescent="0.2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x14ac:dyDescent="0.2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x14ac:dyDescent="0.2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x14ac:dyDescent="0.2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x14ac:dyDescent="0.2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x14ac:dyDescent="0.2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x14ac:dyDescent="0.2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x14ac:dyDescent="0.2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9" s="112" customFormat="1" x14ac:dyDescent="0.2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x14ac:dyDescent="0.2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x14ac:dyDescent="0.2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x14ac:dyDescent="0.2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x14ac:dyDescent="0.2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x14ac:dyDescent="0.2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x14ac:dyDescent="0.2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12" bestFit="1" customWidth="1"/>
    <col min="3" max="3" width="10.140625" style="12" customWidth="1"/>
    <col min="4" max="4" width="19.42578125" style="12" bestFit="1" customWidth="1"/>
    <col min="5" max="5" width="54.85546875" style="12" bestFit="1" customWidth="1"/>
    <col min="6" max="6" width="36.5703125" style="12" bestFit="1" customWidth="1"/>
    <col min="7" max="7" width="21.7109375" style="15" customWidth="1"/>
    <col min="8" max="8" width="14.7109375" style="13" customWidth="1"/>
    <col min="9" max="9" width="13.42578125" style="13" customWidth="1"/>
    <col min="10" max="10" width="10.5703125" style="13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12" bestFit="1" customWidth="1"/>
    <col min="18" max="18" width="29.85546875" customWidth="1"/>
    <col min="21" max="21" width="28.85546875" customWidth="1"/>
  </cols>
  <sheetData>
    <row r="1" spans="1:39" s="3" customFormat="1" ht="33" customHeight="1" x14ac:dyDescent="0.2">
      <c r="A1" s="438" t="s">
        <v>10</v>
      </c>
      <c r="B1" s="439" t="s">
        <v>16</v>
      </c>
      <c r="C1" s="11" t="s">
        <v>17</v>
      </c>
      <c r="D1" s="439" t="s">
        <v>11</v>
      </c>
      <c r="E1" s="439" t="s">
        <v>7</v>
      </c>
      <c r="F1" s="439" t="s">
        <v>15</v>
      </c>
      <c r="G1" s="442" t="s">
        <v>4</v>
      </c>
      <c r="H1" s="439" t="s">
        <v>13</v>
      </c>
      <c r="I1" s="439" t="s">
        <v>18</v>
      </c>
      <c r="J1" s="439" t="s">
        <v>12</v>
      </c>
      <c r="K1" s="438" t="s">
        <v>14</v>
      </c>
      <c r="L1" s="441" t="s">
        <v>6</v>
      </c>
      <c r="M1" s="441"/>
      <c r="N1" s="1" t="s">
        <v>57</v>
      </c>
      <c r="O1" s="1" t="s">
        <v>58</v>
      </c>
      <c r="P1" s="1" t="s">
        <v>59</v>
      </c>
      <c r="Q1" s="440" t="s">
        <v>5</v>
      </c>
      <c r="R1" s="10" t="s">
        <v>3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9" s="3" customFormat="1" ht="19.5" customHeight="1" x14ac:dyDescent="0.2">
      <c r="A2" s="438"/>
      <c r="B2" s="439"/>
      <c r="C2" s="11"/>
      <c r="D2" s="439"/>
      <c r="E2" s="439"/>
      <c r="F2" s="439"/>
      <c r="G2" s="442"/>
      <c r="H2" s="439"/>
      <c r="I2" s="439"/>
      <c r="J2" s="439"/>
      <c r="K2" s="438"/>
      <c r="L2" s="1" t="s">
        <v>9</v>
      </c>
      <c r="M2" s="2" t="s">
        <v>8</v>
      </c>
      <c r="N2" s="2"/>
      <c r="O2" s="2"/>
      <c r="P2" s="2"/>
      <c r="Q2" s="44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9" s="194" customFormat="1" ht="15.75" x14ac:dyDescent="0.2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x14ac:dyDescent="0.2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164" customFormat="1" ht="15.75" x14ac:dyDescent="0.2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75" x14ac:dyDescent="0.2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9" s="164" customFormat="1" ht="15.75" x14ac:dyDescent="0.2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39" s="194" customFormat="1" ht="15.75" x14ac:dyDescent="0.2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39" s="194" customFormat="1" ht="15.75" x14ac:dyDescent="0.2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39" s="169" customFormat="1" ht="15.75" x14ac:dyDescent="0.2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39" s="169" customFormat="1" ht="15.75" x14ac:dyDescent="0.2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9" s="164" customFormat="1" ht="15.75" x14ac:dyDescent="0.2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39" s="194" customFormat="1" ht="15.75" x14ac:dyDescent="0.2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spans="1:39" hidden="1" x14ac:dyDescent="0.2"/>
    <row r="15" spans="1:39" s="164" customFormat="1" ht="15.75" x14ac:dyDescent="0.2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75" x14ac:dyDescent="0.2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39" s="169" customFormat="1" ht="15.75" x14ac:dyDescent="0.2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75" x14ac:dyDescent="0.2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75" x14ac:dyDescent="0.2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39" s="75" customFormat="1" ht="15.75" x14ac:dyDescent="0.2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39" s="75" customFormat="1" ht="15.75" x14ac:dyDescent="0.2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9" s="133" customFormat="1" ht="15.75" x14ac:dyDescent="0.2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9" s="133" customFormat="1" ht="15.75" x14ac:dyDescent="0.2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75" x14ac:dyDescent="0.2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5" customFormat="1" ht="15.75" x14ac:dyDescent="0.2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75" x14ac:dyDescent="0.2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9" s="77" customFormat="1" ht="15.75" x14ac:dyDescent="0.2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75" x14ac:dyDescent="0.2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75" x14ac:dyDescent="0.2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75" x14ac:dyDescent="0.2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75" x14ac:dyDescent="0.2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75" x14ac:dyDescent="0.2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41" s="75" customFormat="1" ht="15.75" x14ac:dyDescent="0.2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41" s="194" customFormat="1" ht="15.75" x14ac:dyDescent="0.2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41" s="77" customFormat="1" ht="15.75" x14ac:dyDescent="0.2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75" x14ac:dyDescent="0.2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7" customFormat="1" ht="15.75" x14ac:dyDescent="0.2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41" s="77" customFormat="1" ht="15.75" x14ac:dyDescent="0.2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41" s="77" customFormat="1" ht="15.75" x14ac:dyDescent="0.2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41" s="77" customFormat="1" ht="15.75" x14ac:dyDescent="0.2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41" s="77" customFormat="1" ht="15.75" x14ac:dyDescent="0.2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41" s="77" customFormat="1" ht="15.75" x14ac:dyDescent="0.2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41" s="77" customFormat="1" ht="15.75" x14ac:dyDescent="0.2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41" s="77" customFormat="1" ht="15.75" x14ac:dyDescent="0.2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75" x14ac:dyDescent="0.2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208" customFormat="1" ht="15.75" x14ac:dyDescent="0.2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41" s="208" customFormat="1" ht="15.75" x14ac:dyDescent="0.2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41" s="77" customFormat="1" ht="15.75" x14ac:dyDescent="0.2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75" x14ac:dyDescent="0.2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75" x14ac:dyDescent="0.2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194" customFormat="1" ht="15.75" x14ac:dyDescent="0.2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2BC5246136F04CA62B9779DD8E42C2" ma:contentTypeVersion="2" ma:contentTypeDescription="Create a new document." ma:contentTypeScope="" ma:versionID="85f7818ce9a865386f8b2f463fcd5ea9">
  <xsd:schema xmlns:xsd="http://www.w3.org/2001/XMLSchema" xmlns:xs="http://www.w3.org/2001/XMLSchema" xmlns:p="http://schemas.microsoft.com/office/2006/metadata/properties" xmlns:ns3="dcbec5e5-e15d-4e27-b1d3-2957aff00523" targetNamespace="http://schemas.microsoft.com/office/2006/metadata/properties" ma:root="true" ma:fieldsID="a09f12193db6f43a4f7ff1e24b8f288a" ns3:_="">
    <xsd:import namespace="dcbec5e5-e15d-4e27-b1d3-2957aff005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ec5e5-e15d-4e27-b1d3-2957aff00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83F2C3-2D94-4C15-86BB-A57C6E44A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ec5e5-e15d-4e27-b1d3-2957aff00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10F4D-55F2-4224-92B7-1885B0EEF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22D53-FEAD-4FEB-B2DD-9371EEB8025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dcbec5e5-e15d-4e27-b1d3-2957aff0052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kevin</cp:lastModifiedBy>
  <cp:lastPrinted>2020-09-29T15:19:48Z</cp:lastPrinted>
  <dcterms:created xsi:type="dcterms:W3CDTF">2002-06-26T15:37:56Z</dcterms:created>
  <dcterms:modified xsi:type="dcterms:W3CDTF">2021-07-19T18:52:03Z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0x010100282BC5246136F04CA62B9779DD8E42C2</vt:lpwstr>
  </property>
</Properties>
</file>