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BDF8E48-13C5-49D2-92EA-464059834FC2}" xr6:coauthVersionLast="45" xr6:coauthVersionMax="45" xr10:uidLastSave="{00000000-0000-0000-0000-000000000000}"/>
  <bookViews>
    <workbookView xWindow="10650" yWindow="150" windowWidth="17970" windowHeight="15165" tabRatio="597" firstSheet="1" activeTab="1" xr2:uid="{00000000-000D-0000-FFFF-FFFF00000000}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list'!$A$1:$Y$695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5" i="1" l="1"/>
  <c r="O405" i="1"/>
  <c r="P405" i="1"/>
  <c r="Q405" i="1" s="1"/>
  <c r="Y405" i="1"/>
  <c r="J335" i="1" l="1"/>
  <c r="O335" i="1"/>
  <c r="P335" i="1"/>
  <c r="Y335" i="1"/>
  <c r="J309" i="1"/>
  <c r="O309" i="1"/>
  <c r="P309" i="1"/>
  <c r="Y309" i="1"/>
  <c r="J716" i="1"/>
  <c r="Y716" i="1"/>
  <c r="Q309" i="1" l="1"/>
  <c r="Q335" i="1"/>
  <c r="J613" i="1"/>
  <c r="O613" i="1"/>
  <c r="P613" i="1"/>
  <c r="Y613" i="1"/>
  <c r="Q613" i="1" l="1"/>
  <c r="J307" i="1"/>
  <c r="O307" i="1"/>
  <c r="P307" i="1"/>
  <c r="Y307" i="1"/>
  <c r="Q307" i="1" l="1"/>
  <c r="J334" i="1"/>
  <c r="O334" i="1"/>
  <c r="P334" i="1"/>
  <c r="Y334" i="1"/>
  <c r="Q334" i="1" l="1"/>
  <c r="J408" i="1"/>
  <c r="O408" i="1"/>
  <c r="P408" i="1"/>
  <c r="Y408" i="1"/>
  <c r="J407" i="1"/>
  <c r="O407" i="1"/>
  <c r="P407" i="1"/>
  <c r="Y407" i="1"/>
  <c r="J583" i="1"/>
  <c r="O583" i="1"/>
  <c r="P583" i="1"/>
  <c r="Y583" i="1"/>
  <c r="Q583" i="1" l="1"/>
  <c r="Q407" i="1"/>
  <c r="Q408" i="1"/>
  <c r="J308" i="1"/>
  <c r="O308" i="1"/>
  <c r="P308" i="1"/>
  <c r="Y308" i="1"/>
  <c r="J365" i="1"/>
  <c r="O365" i="1"/>
  <c r="P365" i="1"/>
  <c r="Q365" i="1" s="1"/>
  <c r="Y365" i="1"/>
  <c r="J6" i="1"/>
  <c r="O6" i="1"/>
  <c r="P6" i="1"/>
  <c r="Y6" i="1"/>
  <c r="J359" i="1"/>
  <c r="O359" i="1"/>
  <c r="P359" i="1"/>
  <c r="Q359" i="1" s="1"/>
  <c r="Y359" i="1"/>
  <c r="J7" i="1"/>
  <c r="O7" i="1"/>
  <c r="P7" i="1"/>
  <c r="Y7" i="1"/>
  <c r="Q308" i="1" l="1"/>
  <c r="Q6" i="1"/>
  <c r="Q7" i="1"/>
  <c r="J182" i="1"/>
  <c r="O182" i="1"/>
  <c r="P182" i="1"/>
  <c r="Y182" i="1"/>
  <c r="J123" i="1"/>
  <c r="O123" i="1"/>
  <c r="P123" i="1"/>
  <c r="Y123" i="1"/>
  <c r="J68" i="1"/>
  <c r="O68" i="1"/>
  <c r="P68" i="1"/>
  <c r="Y68" i="1"/>
  <c r="J66" i="1"/>
  <c r="O66" i="1"/>
  <c r="P66" i="1"/>
  <c r="Y66" i="1"/>
  <c r="J67" i="1"/>
  <c r="O67" i="1"/>
  <c r="P67" i="1"/>
  <c r="Y67" i="1"/>
  <c r="J65" i="1"/>
  <c r="O65" i="1"/>
  <c r="P65" i="1"/>
  <c r="Y65" i="1"/>
  <c r="J612" i="1"/>
  <c r="O612" i="1"/>
  <c r="P612" i="1"/>
  <c r="Y612" i="1"/>
  <c r="J74" i="1"/>
  <c r="O74" i="1"/>
  <c r="P74" i="1"/>
  <c r="Y74" i="1"/>
  <c r="Q182" i="1" l="1"/>
  <c r="Q123" i="1"/>
  <c r="Q612" i="1"/>
  <c r="Q68" i="1"/>
  <c r="Q66" i="1"/>
  <c r="Q65" i="1"/>
  <c r="Q67" i="1"/>
  <c r="Q74" i="1"/>
  <c r="J11" i="1"/>
  <c r="O11" i="1"/>
  <c r="P11" i="1"/>
  <c r="Y11" i="1"/>
  <c r="J10" i="1"/>
  <c r="O10" i="1"/>
  <c r="P10" i="1"/>
  <c r="Y10" i="1"/>
  <c r="J9" i="1"/>
  <c r="O9" i="1"/>
  <c r="P9" i="1"/>
  <c r="Y9" i="1"/>
  <c r="J185" i="1"/>
  <c r="O185" i="1"/>
  <c r="P185" i="1"/>
  <c r="Y185" i="1"/>
  <c r="J675" i="1"/>
  <c r="O675" i="1"/>
  <c r="P675" i="1"/>
  <c r="Y675" i="1"/>
  <c r="J676" i="1"/>
  <c r="O676" i="1"/>
  <c r="P676" i="1"/>
  <c r="Y676" i="1"/>
  <c r="J27" i="1"/>
  <c r="O27" i="1"/>
  <c r="P27" i="1"/>
  <c r="Y27" i="1"/>
  <c r="J47" i="1"/>
  <c r="O47" i="1"/>
  <c r="P47" i="1"/>
  <c r="Y47" i="1"/>
  <c r="Q9" i="1" l="1"/>
  <c r="Q10" i="1"/>
  <c r="Q11" i="1"/>
  <c r="Q47" i="1"/>
  <c r="Q27" i="1"/>
  <c r="Q676" i="1"/>
  <c r="Q675" i="1"/>
  <c r="Q185" i="1"/>
  <c r="J186" i="1"/>
  <c r="O186" i="1"/>
  <c r="P186" i="1"/>
  <c r="Y186" i="1"/>
  <c r="J187" i="1"/>
  <c r="O187" i="1"/>
  <c r="P187" i="1"/>
  <c r="Y187" i="1"/>
  <c r="J293" i="1"/>
  <c r="O293" i="1"/>
  <c r="P293" i="1"/>
  <c r="Y293" i="1"/>
  <c r="J45" i="1"/>
  <c r="O45" i="1"/>
  <c r="P45" i="1"/>
  <c r="Y45" i="1"/>
  <c r="J312" i="1"/>
  <c r="O312" i="1"/>
  <c r="P312" i="1"/>
  <c r="Y312" i="1"/>
  <c r="Q312" i="1" l="1"/>
  <c r="Q45" i="1"/>
  <c r="Q187" i="1"/>
  <c r="Q186" i="1"/>
  <c r="Q293" i="1"/>
  <c r="J246" i="1"/>
  <c r="O246" i="1"/>
  <c r="P246" i="1"/>
  <c r="Y246" i="1"/>
  <c r="J24" i="1"/>
  <c r="O24" i="1"/>
  <c r="P24" i="1"/>
  <c r="Y24" i="1"/>
  <c r="J715" i="1"/>
  <c r="O715" i="1"/>
  <c r="P715" i="1"/>
  <c r="Y715" i="1"/>
  <c r="J71" i="1"/>
  <c r="O71" i="1"/>
  <c r="P71" i="1"/>
  <c r="Y71" i="1"/>
  <c r="J240" i="1"/>
  <c r="O240" i="1"/>
  <c r="P240" i="1"/>
  <c r="Y240" i="1"/>
  <c r="J372" i="1"/>
  <c r="O372" i="1"/>
  <c r="P372" i="1"/>
  <c r="Y372" i="1"/>
  <c r="Q240" i="1" l="1"/>
  <c r="Q372" i="1"/>
  <c r="Q71" i="1"/>
  <c r="Q715" i="1"/>
  <c r="Q24" i="1"/>
  <c r="Q246" i="1"/>
  <c r="J205" i="1"/>
  <c r="O205" i="1"/>
  <c r="P205" i="1"/>
  <c r="Y205" i="1"/>
  <c r="J206" i="1"/>
  <c r="O206" i="1"/>
  <c r="P206" i="1"/>
  <c r="Y206" i="1"/>
  <c r="J207" i="1"/>
  <c r="O207" i="1"/>
  <c r="P207" i="1"/>
  <c r="Y207" i="1"/>
  <c r="J79" i="1"/>
  <c r="O79" i="1"/>
  <c r="P79" i="1"/>
  <c r="Y79" i="1"/>
  <c r="J655" i="1"/>
  <c r="O655" i="1"/>
  <c r="P655" i="1"/>
  <c r="Y655" i="1"/>
  <c r="J208" i="1"/>
  <c r="O208" i="1"/>
  <c r="P208" i="1"/>
  <c r="Y208" i="1"/>
  <c r="J78" i="1"/>
  <c r="O78" i="1"/>
  <c r="P78" i="1"/>
  <c r="Y78" i="1"/>
  <c r="Q79" i="1" l="1"/>
  <c r="Q207" i="1"/>
  <c r="Q206" i="1"/>
  <c r="Q205" i="1"/>
  <c r="Q208" i="1"/>
  <c r="Q655" i="1"/>
  <c r="Q78" i="1"/>
  <c r="J615" i="1"/>
  <c r="O615" i="1"/>
  <c r="P615" i="1"/>
  <c r="Y615" i="1"/>
  <c r="J63" i="1"/>
  <c r="O63" i="1"/>
  <c r="P63" i="1"/>
  <c r="Y63" i="1"/>
  <c r="J370" i="1"/>
  <c r="O370" i="1"/>
  <c r="P370" i="1"/>
  <c r="Y370" i="1"/>
  <c r="J14" i="1"/>
  <c r="O14" i="1"/>
  <c r="P14" i="1"/>
  <c r="Y14" i="1"/>
  <c r="J199" i="1"/>
  <c r="O199" i="1"/>
  <c r="P199" i="1"/>
  <c r="Y199" i="1"/>
  <c r="J200" i="1"/>
  <c r="O200" i="1"/>
  <c r="P200" i="1"/>
  <c r="Y200" i="1"/>
  <c r="J28" i="1"/>
  <c r="O28" i="1"/>
  <c r="P28" i="1"/>
  <c r="Y28" i="1"/>
  <c r="J198" i="1"/>
  <c r="O198" i="1"/>
  <c r="P198" i="1"/>
  <c r="Y198" i="1"/>
  <c r="J194" i="1"/>
  <c r="O194" i="1"/>
  <c r="P194" i="1"/>
  <c r="Y194" i="1"/>
  <c r="J69" i="1"/>
  <c r="O69" i="1"/>
  <c r="P69" i="1"/>
  <c r="Y69" i="1"/>
  <c r="Q63" i="1" l="1"/>
  <c r="Q615" i="1"/>
  <c r="Q14" i="1"/>
  <c r="Q200" i="1"/>
  <c r="Q199" i="1"/>
  <c r="Q370" i="1"/>
  <c r="Q28" i="1"/>
  <c r="Q198" i="1"/>
  <c r="Q69" i="1"/>
  <c r="Q194" i="1"/>
  <c r="J54" i="1"/>
  <c r="O54" i="1"/>
  <c r="P54" i="1"/>
  <c r="Y54" i="1"/>
  <c r="J195" i="1"/>
  <c r="O195" i="1"/>
  <c r="P195" i="1"/>
  <c r="Y195" i="1"/>
  <c r="J325" i="1"/>
  <c r="O325" i="1"/>
  <c r="P325" i="1"/>
  <c r="Y325" i="1"/>
  <c r="Q325" i="1" l="1"/>
  <c r="Q54" i="1"/>
  <c r="Q195" i="1"/>
  <c r="J256" i="1"/>
  <c r="O256" i="1"/>
  <c r="P256" i="1"/>
  <c r="Y256" i="1"/>
  <c r="Q256" i="1" l="1"/>
  <c r="J214" i="1"/>
  <c r="O214" i="1"/>
  <c r="P214" i="1"/>
  <c r="Y214" i="1"/>
  <c r="J212" i="1"/>
  <c r="O212" i="1"/>
  <c r="P212" i="1"/>
  <c r="Y212" i="1"/>
  <c r="J213" i="1"/>
  <c r="O213" i="1"/>
  <c r="P213" i="1"/>
  <c r="Y213" i="1"/>
  <c r="J211" i="1"/>
  <c r="O211" i="1"/>
  <c r="P211" i="1"/>
  <c r="Y211" i="1"/>
  <c r="J136" i="1"/>
  <c r="O136" i="1"/>
  <c r="P136" i="1"/>
  <c r="Y136" i="1"/>
  <c r="J30" i="1"/>
  <c r="O30" i="1"/>
  <c r="P30" i="1"/>
  <c r="Y30" i="1"/>
  <c r="J651" i="1"/>
  <c r="O651" i="1"/>
  <c r="P651" i="1"/>
  <c r="Y651" i="1"/>
  <c r="J15" i="1"/>
  <c r="O15" i="1"/>
  <c r="P15" i="1"/>
  <c r="Y15" i="1"/>
  <c r="Q651" i="1" l="1"/>
  <c r="Q136" i="1"/>
  <c r="Q213" i="1"/>
  <c r="Q212" i="1"/>
  <c r="Q214" i="1"/>
  <c r="Q211" i="1"/>
  <c r="Q30" i="1"/>
  <c r="Q15" i="1"/>
  <c r="J299" i="1"/>
  <c r="O299" i="1"/>
  <c r="P299" i="1"/>
  <c r="Y299" i="1"/>
  <c r="J714" i="1"/>
  <c r="O714" i="1"/>
  <c r="P714" i="1"/>
  <c r="Y714" i="1"/>
  <c r="J495" i="1"/>
  <c r="O495" i="1"/>
  <c r="P495" i="1"/>
  <c r="Y495" i="1"/>
  <c r="J143" i="1"/>
  <c r="O143" i="1"/>
  <c r="P143" i="1"/>
  <c r="Y143" i="1"/>
  <c r="J142" i="1"/>
  <c r="O142" i="1"/>
  <c r="P142" i="1"/>
  <c r="Y142" i="1"/>
  <c r="J445" i="1"/>
  <c r="O445" i="1"/>
  <c r="P445" i="1"/>
  <c r="Y445" i="1"/>
  <c r="J446" i="1"/>
  <c r="O446" i="1"/>
  <c r="P446" i="1"/>
  <c r="Y446" i="1"/>
  <c r="Q445" i="1" l="1"/>
  <c r="Q714" i="1"/>
  <c r="Q299" i="1"/>
  <c r="Q446" i="1"/>
  <c r="Q143" i="1"/>
  <c r="Q495" i="1"/>
  <c r="Q142" i="1"/>
  <c r="J12" i="1"/>
  <c r="O12" i="1"/>
  <c r="P12" i="1"/>
  <c r="Y12" i="1"/>
  <c r="J248" i="1"/>
  <c r="O248" i="1"/>
  <c r="P248" i="1"/>
  <c r="Y248" i="1"/>
  <c r="J681" i="1"/>
  <c r="O681" i="1"/>
  <c r="P681" i="1"/>
  <c r="Y681" i="1"/>
  <c r="Q248" i="1" l="1"/>
  <c r="Q12" i="1"/>
  <c r="Q681" i="1"/>
  <c r="J13" i="1"/>
  <c r="O13" i="1"/>
  <c r="P13" i="1"/>
  <c r="Y13" i="1"/>
  <c r="J96" i="1"/>
  <c r="O96" i="1"/>
  <c r="P96" i="1"/>
  <c r="Y96" i="1"/>
  <c r="J241" i="1"/>
  <c r="O241" i="1"/>
  <c r="P241" i="1"/>
  <c r="Y241" i="1"/>
  <c r="Q241" i="1" l="1"/>
  <c r="Q13" i="1"/>
  <c r="Q96" i="1"/>
  <c r="J218" i="1"/>
  <c r="O218" i="1"/>
  <c r="P218" i="1"/>
  <c r="Y218" i="1"/>
  <c r="Q218" i="1" l="1"/>
  <c r="J382" i="1"/>
  <c r="O382" i="1"/>
  <c r="P382" i="1"/>
  <c r="Y382" i="1"/>
  <c r="J259" i="1"/>
  <c r="O259" i="1"/>
  <c r="P259" i="1"/>
  <c r="Y259" i="1"/>
  <c r="J70" i="1"/>
  <c r="O70" i="1"/>
  <c r="P70" i="1"/>
  <c r="Y70" i="1"/>
  <c r="J95" i="1"/>
  <c r="O95" i="1"/>
  <c r="P95" i="1"/>
  <c r="Y95" i="1"/>
  <c r="J17" i="1"/>
  <c r="O17" i="1"/>
  <c r="P17" i="1"/>
  <c r="Y17" i="1"/>
  <c r="J16" i="1"/>
  <c r="O16" i="1"/>
  <c r="P16" i="1"/>
  <c r="Y16" i="1"/>
  <c r="J260" i="1"/>
  <c r="O260" i="1"/>
  <c r="P260" i="1"/>
  <c r="Y260" i="1"/>
  <c r="J498" i="1"/>
  <c r="O498" i="1"/>
  <c r="P498" i="1"/>
  <c r="Y498" i="1"/>
  <c r="J497" i="1"/>
  <c r="O497" i="1"/>
  <c r="P497" i="1"/>
  <c r="Y497" i="1"/>
  <c r="Q497" i="1" l="1"/>
  <c r="Q70" i="1"/>
  <c r="Q382" i="1"/>
  <c r="Q259" i="1"/>
  <c r="Q16" i="1"/>
  <c r="Q17" i="1"/>
  <c r="Q95" i="1"/>
  <c r="Q260" i="1"/>
  <c r="Q498" i="1"/>
  <c r="J428" i="1"/>
  <c r="O428" i="1"/>
  <c r="P428" i="1"/>
  <c r="Y428" i="1"/>
  <c r="J467" i="1"/>
  <c r="O467" i="1"/>
  <c r="P467" i="1"/>
  <c r="Y467" i="1"/>
  <c r="J249" i="1"/>
  <c r="O249" i="1"/>
  <c r="P249" i="1"/>
  <c r="Y249" i="1"/>
  <c r="J21" i="1"/>
  <c r="O21" i="1"/>
  <c r="P21" i="1"/>
  <c r="Y21" i="1"/>
  <c r="J244" i="1"/>
  <c r="O244" i="1"/>
  <c r="P244" i="1"/>
  <c r="Y244" i="1"/>
  <c r="Q21" i="1" l="1"/>
  <c r="Q428" i="1"/>
  <c r="Q467" i="1"/>
  <c r="Q249" i="1"/>
  <c r="Q244" i="1"/>
  <c r="J242" i="1"/>
  <c r="O242" i="1"/>
  <c r="P242" i="1"/>
  <c r="Y242" i="1"/>
  <c r="J93" i="1"/>
  <c r="O93" i="1"/>
  <c r="P93" i="1"/>
  <c r="Y93" i="1"/>
  <c r="J588" i="1"/>
  <c r="O588" i="1"/>
  <c r="P588" i="1"/>
  <c r="Y588" i="1"/>
  <c r="J108" i="1"/>
  <c r="O108" i="1"/>
  <c r="P108" i="1"/>
  <c r="Y108" i="1"/>
  <c r="Q588" i="1" l="1"/>
  <c r="Q93" i="1"/>
  <c r="Q242" i="1"/>
  <c r="Q108" i="1"/>
  <c r="J579" i="1"/>
  <c r="O579" i="1"/>
  <c r="P579" i="1"/>
  <c r="Y579" i="1"/>
  <c r="J38" i="1"/>
  <c r="O38" i="1"/>
  <c r="P38" i="1"/>
  <c r="Y38" i="1"/>
  <c r="J247" i="1"/>
  <c r="O247" i="1"/>
  <c r="P247" i="1"/>
  <c r="Y247" i="1"/>
  <c r="Q579" i="1" l="1"/>
  <c r="Q247" i="1"/>
  <c r="Q38" i="1"/>
  <c r="J708" i="1"/>
  <c r="O708" i="1"/>
  <c r="P708" i="1"/>
  <c r="Y708" i="1"/>
  <c r="J499" i="1"/>
  <c r="O499" i="1"/>
  <c r="P499" i="1"/>
  <c r="Y499" i="1"/>
  <c r="J161" i="1"/>
  <c r="O161" i="1"/>
  <c r="P161" i="1"/>
  <c r="Y161" i="1"/>
  <c r="Q499" i="1" l="1"/>
  <c r="Q708" i="1"/>
  <c r="Q161" i="1"/>
  <c r="J158" i="1" l="1"/>
  <c r="O158" i="1"/>
  <c r="P158" i="1"/>
  <c r="Y158" i="1"/>
  <c r="J157" i="1"/>
  <c r="O157" i="1"/>
  <c r="P157" i="1"/>
  <c r="Y157" i="1"/>
  <c r="J156" i="1"/>
  <c r="O156" i="1"/>
  <c r="P156" i="1"/>
  <c r="Y156" i="1"/>
  <c r="J322" i="1"/>
  <c r="O322" i="1"/>
  <c r="P322" i="1"/>
  <c r="Y322" i="1"/>
  <c r="J314" i="1"/>
  <c r="O314" i="1"/>
  <c r="P314" i="1"/>
  <c r="Y314" i="1"/>
  <c r="J315" i="1"/>
  <c r="O315" i="1"/>
  <c r="P315" i="1"/>
  <c r="Y315" i="1"/>
  <c r="Q156" i="1" l="1"/>
  <c r="Q157" i="1"/>
  <c r="Q158" i="1"/>
  <c r="Q322" i="1"/>
  <c r="Q314" i="1"/>
  <c r="Q315" i="1"/>
  <c r="J323" i="1"/>
  <c r="O323" i="1"/>
  <c r="P323" i="1"/>
  <c r="Y323" i="1"/>
  <c r="Q323" i="1" l="1"/>
  <c r="J160" i="1" l="1"/>
  <c r="O160" i="1"/>
  <c r="P160" i="1"/>
  <c r="Y160" i="1"/>
  <c r="J159" i="1"/>
  <c r="O159" i="1"/>
  <c r="P159" i="1"/>
  <c r="Y159" i="1"/>
  <c r="Q160" i="1" l="1"/>
  <c r="Q159" i="1"/>
  <c r="O110" i="1"/>
  <c r="P110" i="1"/>
  <c r="J110" i="1"/>
  <c r="Y110" i="1"/>
  <c r="J112" i="1"/>
  <c r="O112" i="1"/>
  <c r="P112" i="1"/>
  <c r="Y112" i="1"/>
  <c r="J409" i="1"/>
  <c r="O409" i="1"/>
  <c r="P409" i="1"/>
  <c r="Y409" i="1"/>
  <c r="J406" i="1"/>
  <c r="O406" i="1"/>
  <c r="P406" i="1"/>
  <c r="Y406" i="1"/>
  <c r="J622" i="1"/>
  <c r="O622" i="1"/>
  <c r="P622" i="1"/>
  <c r="Y622" i="1"/>
  <c r="J163" i="1"/>
  <c r="O163" i="1"/>
  <c r="P163" i="1"/>
  <c r="Y163" i="1"/>
  <c r="J337" i="1"/>
  <c r="O337" i="1"/>
  <c r="P337" i="1"/>
  <c r="Y337" i="1"/>
  <c r="J105" i="1"/>
  <c r="O105" i="1"/>
  <c r="P105" i="1"/>
  <c r="Y105" i="1"/>
  <c r="J37" i="1"/>
  <c r="O37" i="1"/>
  <c r="P37" i="1"/>
  <c r="Y37" i="1"/>
  <c r="J36" i="1"/>
  <c r="O36" i="1"/>
  <c r="P36" i="1"/>
  <c r="Y36" i="1"/>
  <c r="J484" i="1"/>
  <c r="O484" i="1"/>
  <c r="P484" i="1"/>
  <c r="Y484" i="1"/>
  <c r="J164" i="1"/>
  <c r="O164" i="1"/>
  <c r="P164" i="1"/>
  <c r="Y164" i="1"/>
  <c r="J100" i="1"/>
  <c r="O100" i="1"/>
  <c r="P100" i="1"/>
  <c r="Y100" i="1"/>
  <c r="J324" i="1"/>
  <c r="O324" i="1"/>
  <c r="P324" i="1"/>
  <c r="Y324" i="1"/>
  <c r="Q110" i="1" l="1"/>
  <c r="Q112" i="1"/>
  <c r="Q406" i="1"/>
  <c r="Q409" i="1"/>
  <c r="Q622" i="1"/>
  <c r="Q163" i="1"/>
  <c r="Q324" i="1"/>
  <c r="Q337" i="1"/>
  <c r="Q164" i="1"/>
  <c r="Q37" i="1"/>
  <c r="Q36" i="1"/>
  <c r="Q105" i="1"/>
  <c r="Q484" i="1"/>
  <c r="Q100" i="1"/>
  <c r="J711" i="1"/>
  <c r="O711" i="1"/>
  <c r="P711" i="1"/>
  <c r="Y711" i="1"/>
  <c r="J710" i="1"/>
  <c r="O710" i="1"/>
  <c r="P710" i="1"/>
  <c r="Y710" i="1"/>
  <c r="J20" i="1"/>
  <c r="O20" i="1"/>
  <c r="P20" i="1"/>
  <c r="Y20" i="1"/>
  <c r="J500" i="1"/>
  <c r="O500" i="1"/>
  <c r="P500" i="1"/>
  <c r="Y500" i="1"/>
  <c r="J18" i="1"/>
  <c r="O18" i="1"/>
  <c r="P18" i="1"/>
  <c r="Y18" i="1"/>
  <c r="J257" i="1"/>
  <c r="O257" i="1"/>
  <c r="P257" i="1"/>
  <c r="Y257" i="1"/>
  <c r="J250" i="1"/>
  <c r="O250" i="1"/>
  <c r="P250" i="1"/>
  <c r="Y250" i="1"/>
  <c r="J117" i="1"/>
  <c r="O117" i="1"/>
  <c r="P117" i="1"/>
  <c r="Y117" i="1"/>
  <c r="Q710" i="1" l="1"/>
  <c r="Q711" i="1"/>
  <c r="Q20" i="1"/>
  <c r="Q500" i="1"/>
  <c r="Q18" i="1"/>
  <c r="Q257" i="1"/>
  <c r="Q117" i="1"/>
  <c r="Q250" i="1"/>
  <c r="J368" i="1"/>
  <c r="O368" i="1"/>
  <c r="P368" i="1"/>
  <c r="Y368" i="1"/>
  <c r="J39" i="1"/>
  <c r="O39" i="1"/>
  <c r="P39" i="1"/>
  <c r="Y39" i="1"/>
  <c r="J306" i="1"/>
  <c r="O306" i="1"/>
  <c r="P306" i="1"/>
  <c r="Y306" i="1"/>
  <c r="Q368" i="1" l="1"/>
  <c r="Q306" i="1"/>
  <c r="Q39" i="1"/>
  <c r="J478" i="1"/>
  <c r="O478" i="1"/>
  <c r="P478" i="1"/>
  <c r="Y478" i="1"/>
  <c r="J586" i="1"/>
  <c r="O586" i="1"/>
  <c r="P586" i="1"/>
  <c r="Y586" i="1"/>
  <c r="J487" i="1"/>
  <c r="O487" i="1"/>
  <c r="P487" i="1"/>
  <c r="Y487" i="1"/>
  <c r="J137" i="1"/>
  <c r="O137" i="1"/>
  <c r="P137" i="1"/>
  <c r="Y137" i="1"/>
  <c r="Q478" i="1" l="1"/>
  <c r="Q586" i="1"/>
  <c r="Q487" i="1"/>
  <c r="Q137" i="1"/>
  <c r="J625" i="1"/>
  <c r="O625" i="1"/>
  <c r="P625" i="1"/>
  <c r="Y625" i="1"/>
  <c r="J512" i="1"/>
  <c r="O512" i="1"/>
  <c r="P512" i="1"/>
  <c r="Y512" i="1"/>
  <c r="J509" i="1"/>
  <c r="O509" i="1"/>
  <c r="P509" i="1"/>
  <c r="Y509" i="1"/>
  <c r="J510" i="1"/>
  <c r="O510" i="1"/>
  <c r="P510" i="1"/>
  <c r="Y510" i="1"/>
  <c r="J511" i="1"/>
  <c r="O511" i="1"/>
  <c r="P511" i="1"/>
  <c r="Y511" i="1"/>
  <c r="J562" i="1"/>
  <c r="O562" i="1"/>
  <c r="P562" i="1"/>
  <c r="Y562" i="1"/>
  <c r="J561" i="1"/>
  <c r="O561" i="1"/>
  <c r="P561" i="1"/>
  <c r="Y561" i="1"/>
  <c r="J563" i="1"/>
  <c r="O563" i="1"/>
  <c r="P563" i="1"/>
  <c r="Y563" i="1"/>
  <c r="Q510" i="1" l="1"/>
  <c r="Q625" i="1"/>
  <c r="Q563" i="1"/>
  <c r="Q561" i="1"/>
  <c r="Q509" i="1"/>
  <c r="Q512" i="1"/>
  <c r="Q511" i="1"/>
  <c r="Q562" i="1"/>
  <c r="J513" i="1"/>
  <c r="O513" i="1"/>
  <c r="P513" i="1"/>
  <c r="Y513" i="1"/>
  <c r="Q513" i="1" l="1"/>
  <c r="J626" i="1"/>
  <c r="O626" i="1"/>
  <c r="P626" i="1"/>
  <c r="Y626" i="1"/>
  <c r="J508" i="1"/>
  <c r="O508" i="1"/>
  <c r="P508" i="1"/>
  <c r="Y508" i="1"/>
  <c r="Q626" i="1" l="1"/>
  <c r="Q508" i="1"/>
  <c r="J575" i="1" l="1"/>
  <c r="O575" i="1"/>
  <c r="P575" i="1"/>
  <c r="Y575" i="1"/>
  <c r="Q575" i="1" l="1"/>
  <c r="J630" i="1"/>
  <c r="O630" i="1"/>
  <c r="P630" i="1"/>
  <c r="Y630" i="1"/>
  <c r="Q630" i="1" l="1"/>
  <c r="J318" i="1"/>
  <c r="O318" i="1"/>
  <c r="P318" i="1"/>
  <c r="Y318" i="1"/>
  <c r="Q318" i="1" l="1"/>
  <c r="J699" i="1"/>
  <c r="O699" i="1"/>
  <c r="P699" i="1"/>
  <c r="Y699" i="1"/>
  <c r="Q699" i="1" l="1"/>
  <c r="O686" i="1"/>
  <c r="P686" i="1"/>
  <c r="Y686" i="1"/>
  <c r="Q686" i="1" l="1"/>
  <c r="J591" i="1"/>
  <c r="O591" i="1"/>
  <c r="P591" i="1"/>
  <c r="Y591" i="1"/>
  <c r="J672" i="1"/>
  <c r="O672" i="1"/>
  <c r="P672" i="1"/>
  <c r="Y672" i="1"/>
  <c r="O635" i="1"/>
  <c r="P635" i="1"/>
  <c r="Y635" i="1"/>
  <c r="Q591" i="1" l="1"/>
  <c r="Q635" i="1"/>
  <c r="Q672" i="1"/>
  <c r="J713" i="1"/>
  <c r="O713" i="1"/>
  <c r="P713" i="1"/>
  <c r="Y713" i="1"/>
  <c r="Q713" i="1" l="1"/>
  <c r="J23" i="1"/>
  <c r="O23" i="1"/>
  <c r="P23" i="1"/>
  <c r="Y23" i="1"/>
  <c r="Q23" i="1" l="1"/>
  <c r="J166" i="1"/>
  <c r="O166" i="1"/>
  <c r="P166" i="1"/>
  <c r="Y166" i="1"/>
  <c r="J569" i="1"/>
  <c r="O569" i="1"/>
  <c r="P569" i="1"/>
  <c r="Y569" i="1"/>
  <c r="Q569" i="1" l="1"/>
  <c r="Q166" i="1"/>
  <c r="J170" i="1"/>
  <c r="O170" i="1"/>
  <c r="P170" i="1"/>
  <c r="Y170" i="1"/>
  <c r="Q170" i="1" l="1"/>
  <c r="J22" i="1"/>
  <c r="O22" i="1"/>
  <c r="P22" i="1"/>
  <c r="Y22" i="1"/>
  <c r="J109" i="1"/>
  <c r="O109" i="1"/>
  <c r="P109" i="1"/>
  <c r="Y109" i="1"/>
  <c r="J25" i="1"/>
  <c r="O25" i="1"/>
  <c r="P25" i="1"/>
  <c r="Y25" i="1"/>
  <c r="Q22" i="1" l="1"/>
  <c r="Q109" i="1"/>
  <c r="Q25" i="1"/>
  <c r="J596" i="1"/>
  <c r="O596" i="1"/>
  <c r="P596" i="1"/>
  <c r="Y596" i="1"/>
  <c r="J285" i="1"/>
  <c r="O285" i="1"/>
  <c r="P285" i="1"/>
  <c r="Y285" i="1"/>
  <c r="Q596" i="1" l="1"/>
  <c r="Q285" i="1"/>
  <c r="J640" i="1"/>
  <c r="O640" i="1"/>
  <c r="P640" i="1"/>
  <c r="Y640" i="1"/>
  <c r="J489" i="1"/>
  <c r="O489" i="1"/>
  <c r="P489" i="1"/>
  <c r="Y489" i="1"/>
  <c r="J501" i="1"/>
  <c r="O501" i="1"/>
  <c r="P501" i="1"/>
  <c r="Y501" i="1"/>
  <c r="J57" i="1"/>
  <c r="O57" i="1"/>
  <c r="P57" i="1"/>
  <c r="Y57" i="1"/>
  <c r="J595" i="1"/>
  <c r="O595" i="1"/>
  <c r="P595" i="1"/>
  <c r="Y595" i="1"/>
  <c r="J128" i="1"/>
  <c r="O128" i="1"/>
  <c r="P128" i="1"/>
  <c r="Y128" i="1"/>
  <c r="J127" i="1"/>
  <c r="O127" i="1"/>
  <c r="P127" i="1"/>
  <c r="Y127" i="1"/>
  <c r="J126" i="1"/>
  <c r="O126" i="1"/>
  <c r="P126" i="1"/>
  <c r="Y126" i="1"/>
  <c r="J386" i="1"/>
  <c r="O386" i="1"/>
  <c r="P386" i="1"/>
  <c r="Y386" i="1"/>
  <c r="J385" i="1"/>
  <c r="O385" i="1"/>
  <c r="P385" i="1"/>
  <c r="Y385" i="1"/>
  <c r="J384" i="1"/>
  <c r="O384" i="1"/>
  <c r="P384" i="1"/>
  <c r="Y384" i="1"/>
  <c r="J383" i="1"/>
  <c r="O383" i="1"/>
  <c r="P383" i="1"/>
  <c r="Y383" i="1"/>
  <c r="Q640" i="1" l="1"/>
  <c r="Q489" i="1"/>
  <c r="Q501" i="1"/>
  <c r="Q57" i="1"/>
  <c r="Q595" i="1"/>
  <c r="Q126" i="1"/>
  <c r="Q128" i="1"/>
  <c r="Q127" i="1"/>
  <c r="Q383" i="1"/>
  <c r="Q385" i="1"/>
  <c r="Q386" i="1"/>
  <c r="Q384" i="1"/>
  <c r="J328" i="1"/>
  <c r="O328" i="1"/>
  <c r="P328" i="1"/>
  <c r="Y328" i="1"/>
  <c r="J327" i="1"/>
  <c r="O327" i="1"/>
  <c r="P327" i="1"/>
  <c r="Y327" i="1"/>
  <c r="Q328" i="1" l="1"/>
  <c r="Q327" i="1"/>
  <c r="J165" i="1"/>
  <c r="O165" i="1"/>
  <c r="P165" i="1"/>
  <c r="Y165" i="1"/>
  <c r="J178" i="1"/>
  <c r="O178" i="1"/>
  <c r="P178" i="1"/>
  <c r="Y178" i="1"/>
  <c r="J177" i="1"/>
  <c r="O177" i="1"/>
  <c r="P177" i="1"/>
  <c r="Y177" i="1"/>
  <c r="J174" i="1"/>
  <c r="O174" i="1"/>
  <c r="P174" i="1"/>
  <c r="Y174" i="1"/>
  <c r="J173" i="1"/>
  <c r="O173" i="1"/>
  <c r="P173" i="1"/>
  <c r="Y173" i="1"/>
  <c r="J176" i="1"/>
  <c r="O176" i="1"/>
  <c r="P176" i="1"/>
  <c r="Y176" i="1"/>
  <c r="J304" i="1"/>
  <c r="O304" i="1"/>
  <c r="P304" i="1"/>
  <c r="Y304" i="1"/>
  <c r="Q173" i="1" l="1"/>
  <c r="Q174" i="1"/>
  <c r="Q178" i="1"/>
  <c r="Q165" i="1"/>
  <c r="Q177" i="1"/>
  <c r="Q176" i="1"/>
  <c r="Q304" i="1"/>
  <c r="J644" i="1" l="1"/>
  <c r="O644" i="1"/>
  <c r="P644" i="1"/>
  <c r="Y644" i="1"/>
  <c r="J380" i="1"/>
  <c r="O380" i="1"/>
  <c r="P380" i="1"/>
  <c r="Y380" i="1"/>
  <c r="Q644" i="1" l="1"/>
  <c r="Q380" i="1"/>
  <c r="J584" i="1"/>
  <c r="O584" i="1"/>
  <c r="P584" i="1"/>
  <c r="Y584" i="1"/>
  <c r="Q584" i="1" l="1"/>
  <c r="J636" i="1" l="1"/>
  <c r="O636" i="1"/>
  <c r="P636" i="1"/>
  <c r="Y636" i="1"/>
  <c r="J585" i="1"/>
  <c r="O585" i="1"/>
  <c r="P585" i="1"/>
  <c r="Y585" i="1"/>
  <c r="J633" i="1"/>
  <c r="O633" i="1"/>
  <c r="P633" i="1"/>
  <c r="Y633" i="1"/>
  <c r="J297" i="1"/>
  <c r="O297" i="1"/>
  <c r="P297" i="1"/>
  <c r="Y297" i="1"/>
  <c r="J431" i="1"/>
  <c r="O431" i="1"/>
  <c r="P431" i="1"/>
  <c r="Y431" i="1"/>
  <c r="J465" i="1"/>
  <c r="O465" i="1"/>
  <c r="P465" i="1"/>
  <c r="Y465" i="1"/>
  <c r="Q636" i="1" l="1"/>
  <c r="Q585" i="1"/>
  <c r="Q633" i="1"/>
  <c r="Q297" i="1"/>
  <c r="Q431" i="1"/>
  <c r="Q465" i="1"/>
  <c r="J254" i="1"/>
  <c r="O254" i="1"/>
  <c r="P254" i="1"/>
  <c r="Y254" i="1"/>
  <c r="J645" i="1"/>
  <c r="O645" i="1"/>
  <c r="P645" i="1"/>
  <c r="Y645" i="1"/>
  <c r="J227" i="1"/>
  <c r="O227" i="1"/>
  <c r="P227" i="1"/>
  <c r="Y227" i="1"/>
  <c r="J594" i="1"/>
  <c r="O594" i="1"/>
  <c r="P594" i="1"/>
  <c r="Y594" i="1"/>
  <c r="Q254" i="1" l="1"/>
  <c r="Q645" i="1"/>
  <c r="Q227" i="1"/>
  <c r="Q594" i="1"/>
  <c r="J705" i="1"/>
  <c r="O705" i="1"/>
  <c r="P705" i="1"/>
  <c r="Y705" i="1"/>
  <c r="J51" i="1"/>
  <c r="O51" i="1"/>
  <c r="P51" i="1"/>
  <c r="Y51" i="1"/>
  <c r="J593" i="1"/>
  <c r="O593" i="1"/>
  <c r="P593" i="1"/>
  <c r="Y593" i="1"/>
  <c r="J59" i="1"/>
  <c r="O59" i="1"/>
  <c r="P59" i="1"/>
  <c r="Y59" i="1"/>
  <c r="J343" i="1"/>
  <c r="O343" i="1"/>
  <c r="P343" i="1"/>
  <c r="Y343" i="1"/>
  <c r="Q705" i="1" l="1"/>
  <c r="Q51" i="1"/>
  <c r="Q59" i="1"/>
  <c r="Q593" i="1"/>
  <c r="Q343" i="1"/>
  <c r="J296" i="1"/>
  <c r="O296" i="1"/>
  <c r="P296" i="1"/>
  <c r="Y296" i="1"/>
  <c r="Q296" i="1" l="1"/>
  <c r="J130" i="1"/>
  <c r="O130" i="1"/>
  <c r="P130" i="1"/>
  <c r="Y130" i="1"/>
  <c r="J530" i="1"/>
  <c r="O530" i="1"/>
  <c r="P530" i="1"/>
  <c r="Y530" i="1"/>
  <c r="J638" i="1"/>
  <c r="O638" i="1"/>
  <c r="P638" i="1"/>
  <c r="Y638" i="1"/>
  <c r="J688" i="1"/>
  <c r="O688" i="1"/>
  <c r="P688" i="1"/>
  <c r="Y688" i="1"/>
  <c r="J522" i="1"/>
  <c r="O522" i="1"/>
  <c r="P522" i="1"/>
  <c r="Y522" i="1"/>
  <c r="Q130" i="1" l="1"/>
  <c r="Q530" i="1"/>
  <c r="Q638" i="1"/>
  <c r="Q688" i="1"/>
  <c r="Q522" i="1"/>
  <c r="J319" i="1"/>
  <c r="O319" i="1"/>
  <c r="P319" i="1"/>
  <c r="Y319" i="1"/>
  <c r="Q319" i="1" l="1"/>
  <c r="J124" i="1"/>
  <c r="O124" i="1"/>
  <c r="P124" i="1"/>
  <c r="Y124" i="1"/>
  <c r="J125" i="1"/>
  <c r="O125" i="1"/>
  <c r="P125" i="1"/>
  <c r="Y125" i="1"/>
  <c r="J129" i="1"/>
  <c r="O129" i="1"/>
  <c r="P129" i="1"/>
  <c r="Y129" i="1"/>
  <c r="J349" i="1"/>
  <c r="O349" i="1"/>
  <c r="P349" i="1"/>
  <c r="Y349" i="1"/>
  <c r="J243" i="1"/>
  <c r="O243" i="1"/>
  <c r="P243" i="1"/>
  <c r="Y243" i="1"/>
  <c r="Q125" i="1" l="1"/>
  <c r="Q124" i="1"/>
  <c r="Q129" i="1"/>
  <c r="Q349" i="1"/>
  <c r="Q243" i="1"/>
  <c r="J570" i="1"/>
  <c r="O570" i="1"/>
  <c r="P570" i="1"/>
  <c r="Y570" i="1"/>
  <c r="J333" i="1"/>
  <c r="O333" i="1"/>
  <c r="P333" i="1"/>
  <c r="Y333" i="1"/>
  <c r="J654" i="1"/>
  <c r="O654" i="1"/>
  <c r="P654" i="1"/>
  <c r="Y654" i="1"/>
  <c r="J131" i="1"/>
  <c r="O131" i="1"/>
  <c r="P131" i="1"/>
  <c r="Y131" i="1"/>
  <c r="J559" i="1"/>
  <c r="O559" i="1"/>
  <c r="P559" i="1"/>
  <c r="Y559" i="1"/>
  <c r="J592" i="1"/>
  <c r="O592" i="1"/>
  <c r="P592" i="1"/>
  <c r="Y592" i="1"/>
  <c r="Q570" i="1" l="1"/>
  <c r="Q333" i="1"/>
  <c r="Q654" i="1"/>
  <c r="Q131" i="1"/>
  <c r="Q559" i="1"/>
  <c r="Q592" i="1"/>
  <c r="J320" i="1"/>
  <c r="O320" i="1"/>
  <c r="P320" i="1"/>
  <c r="Y320" i="1"/>
  <c r="J599" i="1"/>
  <c r="O599" i="1"/>
  <c r="P599" i="1"/>
  <c r="Y599" i="1"/>
  <c r="J601" i="1"/>
  <c r="O601" i="1"/>
  <c r="P601" i="1"/>
  <c r="Y601" i="1"/>
  <c r="J600" i="1"/>
  <c r="O600" i="1"/>
  <c r="P600" i="1"/>
  <c r="Y600" i="1"/>
  <c r="J598" i="1"/>
  <c r="O598" i="1"/>
  <c r="P598" i="1"/>
  <c r="Y598" i="1"/>
  <c r="J602" i="1"/>
  <c r="O602" i="1"/>
  <c r="P602" i="1"/>
  <c r="Y602" i="1"/>
  <c r="J597" i="1"/>
  <c r="O597" i="1"/>
  <c r="P597" i="1"/>
  <c r="Y597" i="1"/>
  <c r="J609" i="1"/>
  <c r="O609" i="1"/>
  <c r="P609" i="1"/>
  <c r="Y609" i="1"/>
  <c r="J608" i="1"/>
  <c r="O608" i="1"/>
  <c r="P608" i="1"/>
  <c r="Y608" i="1"/>
  <c r="J607" i="1"/>
  <c r="O607" i="1"/>
  <c r="P607" i="1"/>
  <c r="Y607" i="1"/>
  <c r="J605" i="1"/>
  <c r="O605" i="1"/>
  <c r="P605" i="1"/>
  <c r="Y605" i="1"/>
  <c r="J604" i="1"/>
  <c r="O604" i="1"/>
  <c r="P604" i="1"/>
  <c r="Y604" i="1"/>
  <c r="J603" i="1"/>
  <c r="O603" i="1"/>
  <c r="P603" i="1"/>
  <c r="Y603" i="1"/>
  <c r="J606" i="1"/>
  <c r="O606" i="1"/>
  <c r="P606" i="1"/>
  <c r="Y606" i="1"/>
  <c r="J290" i="1"/>
  <c r="O290" i="1"/>
  <c r="P290" i="1"/>
  <c r="Y290" i="1"/>
  <c r="J135" i="1"/>
  <c r="O135" i="1"/>
  <c r="P135" i="1"/>
  <c r="Y135" i="1"/>
  <c r="J147" i="1"/>
  <c r="O147" i="1"/>
  <c r="P147" i="1"/>
  <c r="Y147" i="1"/>
  <c r="J132" i="1"/>
  <c r="O132" i="1"/>
  <c r="P132" i="1"/>
  <c r="Y132" i="1"/>
  <c r="J301" i="1"/>
  <c r="O301" i="1"/>
  <c r="P301" i="1"/>
  <c r="Y301" i="1"/>
  <c r="J505" i="1"/>
  <c r="O505" i="1"/>
  <c r="P505" i="1"/>
  <c r="Y505" i="1"/>
  <c r="J387" i="1"/>
  <c r="O387" i="1"/>
  <c r="P387" i="1"/>
  <c r="Y387" i="1"/>
  <c r="Q320" i="1" l="1"/>
  <c r="Q599" i="1"/>
  <c r="Q290" i="1"/>
  <c r="Q606" i="1"/>
  <c r="Q608" i="1"/>
  <c r="Q602" i="1"/>
  <c r="Q600" i="1"/>
  <c r="Q601" i="1"/>
  <c r="Q607" i="1"/>
  <c r="Q597" i="1"/>
  <c r="Q603" i="1"/>
  <c r="Q604" i="1"/>
  <c r="Q605" i="1"/>
  <c r="Q598" i="1"/>
  <c r="Q609" i="1"/>
  <c r="Q135" i="1"/>
  <c r="Q132" i="1"/>
  <c r="Q147" i="1"/>
  <c r="Q301" i="1"/>
  <c r="Q505" i="1"/>
  <c r="Q387" i="1"/>
  <c r="J709" i="1"/>
  <c r="O709" i="1"/>
  <c r="P709" i="1"/>
  <c r="Y709" i="1"/>
  <c r="J662" i="1"/>
  <c r="O662" i="1"/>
  <c r="P662" i="1"/>
  <c r="Y662" i="1"/>
  <c r="J526" i="1"/>
  <c r="O526" i="1"/>
  <c r="P526" i="1"/>
  <c r="Y526" i="1"/>
  <c r="J527" i="1"/>
  <c r="O527" i="1"/>
  <c r="P527" i="1"/>
  <c r="Y527" i="1"/>
  <c r="J514" i="1"/>
  <c r="O514" i="1"/>
  <c r="P514" i="1"/>
  <c r="Y514" i="1"/>
  <c r="J621" i="1"/>
  <c r="O621" i="1"/>
  <c r="P621" i="1"/>
  <c r="Y621" i="1"/>
  <c r="J567" i="1"/>
  <c r="O567" i="1"/>
  <c r="P567" i="1"/>
  <c r="Y567" i="1"/>
  <c r="Q709" i="1" l="1"/>
  <c r="Q662" i="1"/>
  <c r="Q526" i="1"/>
  <c r="Q527" i="1"/>
  <c r="Q514" i="1"/>
  <c r="Q621" i="1"/>
  <c r="Q567" i="1"/>
  <c r="J29" i="1"/>
  <c r="O29" i="1"/>
  <c r="P29" i="1"/>
  <c r="Y29" i="1"/>
  <c r="Q29" i="1" l="1"/>
  <c r="J311" i="1"/>
  <c r="O311" i="1"/>
  <c r="P311" i="1"/>
  <c r="Y311" i="1"/>
  <c r="J556" i="1"/>
  <c r="O556" i="1"/>
  <c r="P556" i="1"/>
  <c r="Y556" i="1"/>
  <c r="J357" i="1"/>
  <c r="O357" i="1"/>
  <c r="P357" i="1"/>
  <c r="Y357" i="1"/>
  <c r="J358" i="1"/>
  <c r="O358" i="1"/>
  <c r="P358" i="1"/>
  <c r="Y358" i="1"/>
  <c r="J118" i="1"/>
  <c r="O118" i="1"/>
  <c r="P118" i="1"/>
  <c r="Y118" i="1"/>
  <c r="J119" i="1"/>
  <c r="O119" i="1"/>
  <c r="P119" i="1"/>
  <c r="Y119" i="1"/>
  <c r="J351" i="1"/>
  <c r="O351" i="1"/>
  <c r="P351" i="1"/>
  <c r="Y351" i="1"/>
  <c r="J560" i="1"/>
  <c r="O560" i="1"/>
  <c r="P560" i="1"/>
  <c r="Y560" i="1"/>
  <c r="J31" i="1"/>
  <c r="O31" i="1"/>
  <c r="P31" i="1"/>
  <c r="Y31" i="1"/>
  <c r="J303" i="1"/>
  <c r="O303" i="1"/>
  <c r="P303" i="1"/>
  <c r="Y303" i="1"/>
  <c r="J674" i="1"/>
  <c r="O674" i="1"/>
  <c r="P674" i="1"/>
  <c r="Y674" i="1"/>
  <c r="J141" i="1"/>
  <c r="O141" i="1"/>
  <c r="P141" i="1"/>
  <c r="J152" i="1"/>
  <c r="O152" i="1"/>
  <c r="P152" i="1"/>
  <c r="J153" i="1"/>
  <c r="O153" i="1"/>
  <c r="P153" i="1"/>
  <c r="J144" i="1"/>
  <c r="O144" i="1"/>
  <c r="P144" i="1"/>
  <c r="J155" i="1"/>
  <c r="O155" i="1"/>
  <c r="P155" i="1"/>
  <c r="J150" i="1"/>
  <c r="O150" i="1"/>
  <c r="P150" i="1"/>
  <c r="J237" i="1"/>
  <c r="O237" i="1"/>
  <c r="P237" i="1"/>
  <c r="J162" i="1"/>
  <c r="O162" i="1"/>
  <c r="P162" i="1"/>
  <c r="Y141" i="1"/>
  <c r="Q311" i="1" l="1"/>
  <c r="Q556" i="1"/>
  <c r="Q358" i="1"/>
  <c r="Q357" i="1"/>
  <c r="Q351" i="1"/>
  <c r="Q118" i="1"/>
  <c r="Q119" i="1"/>
  <c r="Q560" i="1"/>
  <c r="Q31" i="1"/>
  <c r="Q141" i="1"/>
  <c r="Q150" i="1"/>
  <c r="Q152" i="1"/>
  <c r="Q155" i="1"/>
  <c r="Q162" i="1"/>
  <c r="Q237" i="1"/>
  <c r="Q144" i="1"/>
  <c r="Q153" i="1"/>
  <c r="Q303" i="1"/>
  <c r="Q674" i="1"/>
  <c r="J133" i="1"/>
  <c r="O133" i="1"/>
  <c r="P133" i="1"/>
  <c r="Y133" i="1"/>
  <c r="J134" i="1"/>
  <c r="O134" i="1"/>
  <c r="P134" i="1"/>
  <c r="Y134" i="1"/>
  <c r="Q134" i="1" l="1"/>
  <c r="Q133" i="1"/>
  <c r="J507" i="1"/>
  <c r="O507" i="1"/>
  <c r="P507" i="1"/>
  <c r="Y507" i="1"/>
  <c r="J392" i="1"/>
  <c r="O392" i="1"/>
  <c r="P392" i="1"/>
  <c r="Y392" i="1"/>
  <c r="J391" i="1"/>
  <c r="O391" i="1"/>
  <c r="P391" i="1"/>
  <c r="Y391" i="1"/>
  <c r="J390" i="1"/>
  <c r="O390" i="1"/>
  <c r="P390" i="1"/>
  <c r="Y390" i="1"/>
  <c r="J389" i="1"/>
  <c r="O389" i="1"/>
  <c r="P389" i="1"/>
  <c r="Y389" i="1"/>
  <c r="J388" i="1"/>
  <c r="O388" i="1"/>
  <c r="P388" i="1"/>
  <c r="Y388" i="1"/>
  <c r="Q507" i="1" l="1"/>
  <c r="Q391" i="1"/>
  <c r="Q390" i="1"/>
  <c r="Q392" i="1"/>
  <c r="Q388" i="1"/>
  <c r="Q389" i="1"/>
  <c r="J140" i="1" l="1"/>
  <c r="O140" i="1"/>
  <c r="P140" i="1"/>
  <c r="Y140" i="1"/>
  <c r="J680" i="1"/>
  <c r="O680" i="1"/>
  <c r="P680" i="1"/>
  <c r="Y680" i="1"/>
  <c r="J568" i="1"/>
  <c r="O568" i="1"/>
  <c r="P568" i="1"/>
  <c r="Y568" i="1"/>
  <c r="J362" i="1"/>
  <c r="O362" i="1"/>
  <c r="P362" i="1"/>
  <c r="Y362" i="1"/>
  <c r="J364" i="1"/>
  <c r="O364" i="1"/>
  <c r="P364" i="1"/>
  <c r="Y364" i="1"/>
  <c r="J363" i="1"/>
  <c r="O363" i="1"/>
  <c r="P363" i="1"/>
  <c r="Y363" i="1"/>
  <c r="J361" i="1"/>
  <c r="O361" i="1"/>
  <c r="P361" i="1"/>
  <c r="Q361" i="1" s="1"/>
  <c r="Y361" i="1"/>
  <c r="J101" i="1"/>
  <c r="O101" i="1"/>
  <c r="P101" i="1"/>
  <c r="Y101" i="1"/>
  <c r="J32" i="1"/>
  <c r="O32" i="1"/>
  <c r="P32" i="1"/>
  <c r="Y32" i="1"/>
  <c r="J455" i="1"/>
  <c r="O455" i="1"/>
  <c r="P455" i="1"/>
  <c r="Y455" i="1"/>
  <c r="J139" i="1"/>
  <c r="O139" i="1"/>
  <c r="P139" i="1"/>
  <c r="Y139" i="1"/>
  <c r="J138" i="1"/>
  <c r="O138" i="1"/>
  <c r="P138" i="1"/>
  <c r="Y138" i="1"/>
  <c r="J564" i="1"/>
  <c r="O564" i="1"/>
  <c r="P564" i="1"/>
  <c r="Y564" i="1"/>
  <c r="J396" i="1"/>
  <c r="O396" i="1"/>
  <c r="P396" i="1"/>
  <c r="Y396" i="1"/>
  <c r="J438" i="1"/>
  <c r="O438" i="1"/>
  <c r="P438" i="1"/>
  <c r="Y438" i="1"/>
  <c r="J678" i="1"/>
  <c r="O678" i="1"/>
  <c r="P678" i="1"/>
  <c r="Y678" i="1"/>
  <c r="J394" i="1"/>
  <c r="O394" i="1"/>
  <c r="P394" i="1"/>
  <c r="Y394" i="1"/>
  <c r="J371" i="1"/>
  <c r="O371" i="1"/>
  <c r="P371" i="1"/>
  <c r="Y371" i="1"/>
  <c r="J98" i="1"/>
  <c r="O98" i="1"/>
  <c r="P98" i="1"/>
  <c r="Y98" i="1"/>
  <c r="J34" i="1"/>
  <c r="O34" i="1"/>
  <c r="P34" i="1"/>
  <c r="Y34" i="1"/>
  <c r="J393" i="1"/>
  <c r="O393" i="1"/>
  <c r="P393" i="1"/>
  <c r="Y393" i="1"/>
  <c r="J529" i="1"/>
  <c r="O529" i="1"/>
  <c r="P529" i="1"/>
  <c r="Y529" i="1"/>
  <c r="J617" i="1"/>
  <c r="O617" i="1"/>
  <c r="P617" i="1"/>
  <c r="Y617" i="1"/>
  <c r="J619" i="1"/>
  <c r="O619" i="1"/>
  <c r="P619" i="1"/>
  <c r="Y619" i="1"/>
  <c r="Q140" i="1" l="1"/>
  <c r="Q364" i="1"/>
  <c r="Q138" i="1"/>
  <c r="Q363" i="1"/>
  <c r="Q680" i="1"/>
  <c r="Q568" i="1"/>
  <c r="Q139" i="1"/>
  <c r="Q362" i="1"/>
  <c r="Q101" i="1"/>
  <c r="Q32" i="1"/>
  <c r="Q455" i="1"/>
  <c r="Q564" i="1"/>
  <c r="Q393" i="1"/>
  <c r="Q371" i="1"/>
  <c r="Q438" i="1"/>
  <c r="Q396" i="1"/>
  <c r="Q678" i="1"/>
  <c r="Q394" i="1"/>
  <c r="Q98" i="1"/>
  <c r="Q34" i="1"/>
  <c r="Q529" i="1"/>
  <c r="Q619" i="1"/>
  <c r="Q617" i="1"/>
  <c r="J506" i="1"/>
  <c r="O506" i="1"/>
  <c r="P506" i="1"/>
  <c r="Y506" i="1"/>
  <c r="Y153" i="1"/>
  <c r="Y152" i="1"/>
  <c r="J151" i="1"/>
  <c r="O151" i="1"/>
  <c r="P151" i="1"/>
  <c r="Y151" i="1"/>
  <c r="Y144" i="1"/>
  <c r="Q506" i="1" l="1"/>
  <c r="Q151" i="1"/>
  <c r="Y155" i="1"/>
  <c r="J587" i="1" l="1"/>
  <c r="O587" i="1"/>
  <c r="P587" i="1"/>
  <c r="Y587" i="1"/>
  <c r="J369" i="1"/>
  <c r="O369" i="1"/>
  <c r="P369" i="1"/>
  <c r="Y369" i="1"/>
  <c r="J471" i="1"/>
  <c r="O471" i="1"/>
  <c r="P471" i="1"/>
  <c r="Y471" i="1"/>
  <c r="J685" i="1"/>
  <c r="O685" i="1"/>
  <c r="P685" i="1"/>
  <c r="Y685" i="1"/>
  <c r="J582" i="1"/>
  <c r="O582" i="1"/>
  <c r="P582" i="1"/>
  <c r="Y582" i="1"/>
  <c r="J223" i="1"/>
  <c r="O223" i="1"/>
  <c r="P223" i="1"/>
  <c r="Y223" i="1"/>
  <c r="J99" i="1"/>
  <c r="O99" i="1"/>
  <c r="P99" i="1"/>
  <c r="Y99" i="1"/>
  <c r="J476" i="1"/>
  <c r="O476" i="1"/>
  <c r="P476" i="1"/>
  <c r="Y476" i="1"/>
  <c r="J475" i="1"/>
  <c r="O475" i="1"/>
  <c r="P475" i="1"/>
  <c r="Y475" i="1"/>
  <c r="Y150" i="1"/>
  <c r="J473" i="1"/>
  <c r="O473" i="1"/>
  <c r="P473" i="1"/>
  <c r="Y473" i="1"/>
  <c r="Y237" i="1"/>
  <c r="Q587" i="1" l="1"/>
  <c r="Q369" i="1"/>
  <c r="Q471" i="1"/>
  <c r="Q685" i="1"/>
  <c r="Q582" i="1"/>
  <c r="Q99" i="1"/>
  <c r="Q223" i="1"/>
  <c r="Q476" i="1"/>
  <c r="Q475" i="1"/>
  <c r="Q473" i="1"/>
  <c r="J377" i="1"/>
  <c r="O377" i="1"/>
  <c r="P377" i="1"/>
  <c r="Y377" i="1"/>
  <c r="J376" i="1"/>
  <c r="O376" i="1"/>
  <c r="P376" i="1"/>
  <c r="Y376" i="1"/>
  <c r="J375" i="1"/>
  <c r="O375" i="1"/>
  <c r="P375" i="1"/>
  <c r="Y375" i="1"/>
  <c r="J374" i="1"/>
  <c r="O374" i="1"/>
  <c r="P374" i="1"/>
  <c r="Y374" i="1"/>
  <c r="J373" i="1"/>
  <c r="O373" i="1"/>
  <c r="P373" i="1"/>
  <c r="Q373" i="1" s="1"/>
  <c r="Y373" i="1"/>
  <c r="J616" i="1"/>
  <c r="O616" i="1"/>
  <c r="P616" i="1"/>
  <c r="Y616" i="1"/>
  <c r="J410" i="1"/>
  <c r="O410" i="1"/>
  <c r="P410" i="1"/>
  <c r="Y410" i="1"/>
  <c r="J573" i="1"/>
  <c r="O573" i="1"/>
  <c r="P573" i="1"/>
  <c r="Y573" i="1"/>
  <c r="J618" i="1"/>
  <c r="O618" i="1"/>
  <c r="P618" i="1"/>
  <c r="Y618" i="1"/>
  <c r="J395" i="1"/>
  <c r="O395" i="1"/>
  <c r="P395" i="1"/>
  <c r="Y395" i="1"/>
  <c r="J102" i="1"/>
  <c r="O102" i="1"/>
  <c r="P102" i="1"/>
  <c r="Y102" i="1"/>
  <c r="J402" i="1"/>
  <c r="O402" i="1"/>
  <c r="P402" i="1"/>
  <c r="Y402" i="1"/>
  <c r="Y162" i="1"/>
  <c r="Q375" i="1" l="1"/>
  <c r="Q377" i="1"/>
  <c r="Q374" i="1"/>
  <c r="Q376" i="1"/>
  <c r="Q616" i="1"/>
  <c r="Q410" i="1"/>
  <c r="Q573" i="1"/>
  <c r="Q618" i="1"/>
  <c r="Q395" i="1"/>
  <c r="Q102" i="1"/>
  <c r="Q402" i="1"/>
  <c r="J650" i="1"/>
  <c r="O650" i="1"/>
  <c r="P650" i="1"/>
  <c r="Y650" i="1"/>
  <c r="Q650" i="1" l="1"/>
  <c r="J360" i="1"/>
  <c r="O360" i="1"/>
  <c r="P360" i="1"/>
  <c r="Y360" i="1"/>
  <c r="J41" i="1"/>
  <c r="O41" i="1"/>
  <c r="P41" i="1"/>
  <c r="Y41" i="1"/>
  <c r="J42" i="1"/>
  <c r="O42" i="1"/>
  <c r="P42" i="1"/>
  <c r="Y42" i="1"/>
  <c r="J40" i="1"/>
  <c r="Y40" i="1"/>
  <c r="J43" i="1"/>
  <c r="O43" i="1"/>
  <c r="P43" i="1"/>
  <c r="Y43" i="1"/>
  <c r="J413" i="1"/>
  <c r="O413" i="1"/>
  <c r="P413" i="1"/>
  <c r="Y413" i="1"/>
  <c r="Q360" i="1" l="1"/>
  <c r="Q43" i="1"/>
  <c r="Q42" i="1"/>
  <c r="Q41" i="1"/>
  <c r="Q413" i="1"/>
  <c r="J516" i="1"/>
  <c r="O516" i="1"/>
  <c r="P516" i="1"/>
  <c r="Y516" i="1"/>
  <c r="J281" i="1"/>
  <c r="O281" i="1"/>
  <c r="P281" i="1"/>
  <c r="Y281" i="1"/>
  <c r="P53" i="1"/>
  <c r="O53" i="1"/>
  <c r="J53" i="1"/>
  <c r="Y53" i="1"/>
  <c r="J52" i="1"/>
  <c r="O52" i="1"/>
  <c r="P52" i="1"/>
  <c r="Y52" i="1"/>
  <c r="J624" i="1"/>
  <c r="O624" i="1"/>
  <c r="P624" i="1"/>
  <c r="Y624" i="1"/>
  <c r="J692" i="1"/>
  <c r="O692" i="1"/>
  <c r="P692" i="1"/>
  <c r="Y692" i="1"/>
  <c r="J411" i="1"/>
  <c r="O411" i="1"/>
  <c r="P411" i="1"/>
  <c r="Y411" i="1"/>
  <c r="P115" i="1"/>
  <c r="O115" i="1"/>
  <c r="J115" i="1"/>
  <c r="Y115" i="1"/>
  <c r="P113" i="1"/>
  <c r="O113" i="1"/>
  <c r="J113" i="1"/>
  <c r="Y113" i="1"/>
  <c r="J114" i="1"/>
  <c r="O114" i="1"/>
  <c r="P114" i="1"/>
  <c r="Y114" i="1"/>
  <c r="J283" i="1"/>
  <c r="O283" i="1"/>
  <c r="P283" i="1"/>
  <c r="Y283" i="1"/>
  <c r="J703" i="1"/>
  <c r="O703" i="1"/>
  <c r="P703" i="1"/>
  <c r="Y703" i="1"/>
  <c r="J292" i="1"/>
  <c r="O292" i="1"/>
  <c r="P292" i="1"/>
  <c r="Y292" i="1"/>
  <c r="J414" i="1"/>
  <c r="O414" i="1"/>
  <c r="P414" i="1"/>
  <c r="Y414" i="1"/>
  <c r="J44" i="1"/>
  <c r="O44" i="1"/>
  <c r="P44" i="1"/>
  <c r="Y44" i="1"/>
  <c r="J416" i="1"/>
  <c r="O416" i="1"/>
  <c r="P416" i="1"/>
  <c r="Y416" i="1"/>
  <c r="Q114" i="1" l="1"/>
  <c r="Q115" i="1"/>
  <c r="Q113" i="1"/>
  <c r="Q624" i="1"/>
  <c r="Q52" i="1"/>
  <c r="Q516" i="1"/>
  <c r="Q281" i="1"/>
  <c r="Q53" i="1"/>
  <c r="Q692" i="1"/>
  <c r="Q411" i="1"/>
  <c r="Q283" i="1"/>
  <c r="Q414" i="1"/>
  <c r="Q703" i="1"/>
  <c r="Q292" i="1"/>
  <c r="Q44" i="1"/>
  <c r="Q416" i="1"/>
  <c r="J116" i="1"/>
  <c r="O116" i="1"/>
  <c r="P116" i="1"/>
  <c r="Y116" i="1"/>
  <c r="J381" i="1"/>
  <c r="O381" i="1"/>
  <c r="P381" i="1"/>
  <c r="Y381" i="1"/>
  <c r="J264" i="1"/>
  <c r="O264" i="1"/>
  <c r="P264" i="1"/>
  <c r="Y264" i="1"/>
  <c r="O482" i="1"/>
  <c r="P482" i="1"/>
  <c r="J482" i="1"/>
  <c r="Y482" i="1"/>
  <c r="J481" i="1"/>
  <c r="O481" i="1"/>
  <c r="P481" i="1"/>
  <c r="Y481" i="1"/>
  <c r="J480" i="1"/>
  <c r="O480" i="1"/>
  <c r="P480" i="1"/>
  <c r="Y480" i="1"/>
  <c r="J4" i="1"/>
  <c r="O4" i="1"/>
  <c r="P4" i="1"/>
  <c r="Y4" i="1"/>
  <c r="J317" i="1"/>
  <c r="O317" i="1"/>
  <c r="P317" i="1"/>
  <c r="Y317" i="1"/>
  <c r="J663" i="1"/>
  <c r="O663" i="1"/>
  <c r="P663" i="1"/>
  <c r="Y663" i="1"/>
  <c r="Q116" i="1" l="1"/>
  <c r="Q381" i="1"/>
  <c r="Q482" i="1"/>
  <c r="Q264" i="1"/>
  <c r="Q4" i="1"/>
  <c r="Q481" i="1"/>
  <c r="Q480" i="1"/>
  <c r="Q317" i="1"/>
  <c r="Q663" i="1"/>
  <c r="J107" i="1"/>
  <c r="O107" i="1"/>
  <c r="P107" i="1"/>
  <c r="Y107" i="1"/>
  <c r="J245" i="1"/>
  <c r="O245" i="1"/>
  <c r="P245" i="1"/>
  <c r="Y245" i="1"/>
  <c r="Q107" i="1" l="1"/>
  <c r="Q245" i="1"/>
  <c r="J46" i="1"/>
  <c r="O46" i="1"/>
  <c r="P46" i="1"/>
  <c r="Y46" i="1"/>
  <c r="J518" i="1"/>
  <c r="O518" i="1"/>
  <c r="P518" i="1"/>
  <c r="Y518" i="1"/>
  <c r="Q46" i="1" l="1"/>
  <c r="Q518" i="1"/>
  <c r="J167" i="1"/>
  <c r="O167" i="1"/>
  <c r="P167" i="1"/>
  <c r="Y167" i="1"/>
  <c r="J417" i="1"/>
  <c r="O417" i="1"/>
  <c r="P417" i="1"/>
  <c r="Y417" i="1"/>
  <c r="J175" i="1"/>
  <c r="O175" i="1"/>
  <c r="P175" i="1"/>
  <c r="Y175" i="1"/>
  <c r="J658" i="1"/>
  <c r="O658" i="1"/>
  <c r="P658" i="1"/>
  <c r="Y658" i="1"/>
  <c r="Q167" i="1" l="1"/>
  <c r="Q417" i="1"/>
  <c r="Q175" i="1"/>
  <c r="Q658" i="1"/>
  <c r="J180" i="1" l="1"/>
  <c r="O180" i="1"/>
  <c r="P180" i="1"/>
  <c r="Y180" i="1"/>
  <c r="J181" i="1"/>
  <c r="O181" i="1"/>
  <c r="P181" i="1"/>
  <c r="Y181" i="1"/>
  <c r="Q180" i="1" l="1"/>
  <c r="Q181" i="1"/>
  <c r="J418" i="1"/>
  <c r="O418" i="1"/>
  <c r="P418" i="1"/>
  <c r="Y418" i="1"/>
  <c r="J671" i="1"/>
  <c r="O671" i="1"/>
  <c r="P671" i="1"/>
  <c r="Y671" i="1"/>
  <c r="J634" i="1"/>
  <c r="O634" i="1"/>
  <c r="P634" i="1"/>
  <c r="Y634" i="1"/>
  <c r="J332" i="1"/>
  <c r="O332" i="1"/>
  <c r="P332" i="1"/>
  <c r="Y332" i="1"/>
  <c r="Q418" i="1" l="1"/>
  <c r="Q671" i="1"/>
  <c r="Q634" i="1"/>
  <c r="Q332" i="1"/>
  <c r="J179" i="1"/>
  <c r="O179" i="1"/>
  <c r="P179" i="1"/>
  <c r="Y179" i="1"/>
  <c r="J496" i="1"/>
  <c r="O496" i="1"/>
  <c r="P496" i="1"/>
  <c r="Y496" i="1"/>
  <c r="J427" i="1"/>
  <c r="O427" i="1"/>
  <c r="P427" i="1"/>
  <c r="Y427" i="1"/>
  <c r="Q179" i="1" l="1"/>
  <c r="Q496" i="1"/>
  <c r="Q427" i="1"/>
  <c r="J50" i="1"/>
  <c r="O50" i="1"/>
  <c r="P50" i="1"/>
  <c r="Y50" i="1"/>
  <c r="J61" i="1"/>
  <c r="Y61" i="1"/>
  <c r="J62" i="1"/>
  <c r="O62" i="1"/>
  <c r="P62" i="1"/>
  <c r="Y62" i="1"/>
  <c r="J519" i="1"/>
  <c r="O519" i="1"/>
  <c r="P519" i="1"/>
  <c r="Y519" i="1"/>
  <c r="Q50" i="1" l="1"/>
  <c r="Q62" i="1"/>
  <c r="Q519" i="1"/>
  <c r="J642" i="1"/>
  <c r="O642" i="1"/>
  <c r="P642" i="1"/>
  <c r="Y642" i="1"/>
  <c r="J347" i="1"/>
  <c r="O347" i="1"/>
  <c r="P347" i="1"/>
  <c r="Y347" i="1"/>
  <c r="Q642" i="1" l="1"/>
  <c r="Q347" i="1"/>
  <c r="J19" i="1"/>
  <c r="O19" i="1"/>
  <c r="P19" i="1"/>
  <c r="Y19" i="1"/>
  <c r="J430" i="1"/>
  <c r="O430" i="1"/>
  <c r="P430" i="1"/>
  <c r="Y430" i="1"/>
  <c r="Q19" i="1" l="1"/>
  <c r="Q430" i="1"/>
  <c r="O524" i="1" l="1"/>
  <c r="P524" i="1"/>
  <c r="J524" i="1"/>
  <c r="Y524" i="1"/>
  <c r="J523" i="1"/>
  <c r="O523" i="1"/>
  <c r="P523" i="1"/>
  <c r="Y523" i="1"/>
  <c r="Q523" i="1" l="1"/>
  <c r="Q524" i="1"/>
  <c r="J350" i="1"/>
  <c r="O350" i="1"/>
  <c r="P350" i="1"/>
  <c r="Y350" i="1"/>
  <c r="Q350" i="1" l="1"/>
  <c r="J648" i="1"/>
  <c r="O648" i="1"/>
  <c r="P648" i="1"/>
  <c r="Y648" i="1"/>
  <c r="J707" i="1"/>
  <c r="O707" i="1"/>
  <c r="P707" i="1"/>
  <c r="Y707" i="1"/>
  <c r="J288" i="1"/>
  <c r="O288" i="1"/>
  <c r="P288" i="1"/>
  <c r="Y288" i="1"/>
  <c r="Q648" i="1" l="1"/>
  <c r="Q707" i="1"/>
  <c r="Q288" i="1"/>
  <c r="J440" i="1"/>
  <c r="O440" i="1"/>
  <c r="P440" i="1"/>
  <c r="Y440" i="1"/>
  <c r="Q440" i="1" l="1"/>
  <c r="J667" i="1"/>
  <c r="O667" i="1"/>
  <c r="P667" i="1"/>
  <c r="Y667" i="1"/>
  <c r="J664" i="1"/>
  <c r="O664" i="1"/>
  <c r="P664" i="1"/>
  <c r="Y664" i="1"/>
  <c r="J72" i="1"/>
  <c r="O72" i="1"/>
  <c r="P72" i="1"/>
  <c r="Y72" i="1"/>
  <c r="J571" i="1"/>
  <c r="O571" i="1"/>
  <c r="P571" i="1"/>
  <c r="Y571" i="1"/>
  <c r="J193" i="1"/>
  <c r="O193" i="1"/>
  <c r="P193" i="1"/>
  <c r="Y193" i="1"/>
  <c r="J528" i="1"/>
  <c r="O528" i="1"/>
  <c r="P528" i="1"/>
  <c r="Y528" i="1"/>
  <c r="Q571" i="1" l="1"/>
  <c r="Q72" i="1"/>
  <c r="Q664" i="1"/>
  <c r="Q667" i="1"/>
  <c r="Q193" i="1"/>
  <c r="Q528" i="1"/>
  <c r="J203" i="1"/>
  <c r="O203" i="1"/>
  <c r="P203" i="1"/>
  <c r="Y203" i="1"/>
  <c r="J202" i="1"/>
  <c r="O202" i="1"/>
  <c r="P202" i="1"/>
  <c r="Y202" i="1"/>
  <c r="J201" i="1"/>
  <c r="O201" i="1"/>
  <c r="P201" i="1"/>
  <c r="Y201" i="1"/>
  <c r="J204" i="1"/>
  <c r="O204" i="1"/>
  <c r="P204" i="1"/>
  <c r="Y204" i="1"/>
  <c r="J55" i="1"/>
  <c r="O55" i="1"/>
  <c r="P55" i="1"/>
  <c r="Y55" i="1"/>
  <c r="J216" i="1"/>
  <c r="O216" i="1"/>
  <c r="P216" i="1"/>
  <c r="Y216" i="1"/>
  <c r="J215" i="1"/>
  <c r="O215" i="1"/>
  <c r="P215" i="1"/>
  <c r="Y215" i="1"/>
  <c r="Q204" i="1" l="1"/>
  <c r="Q201" i="1"/>
  <c r="Q202" i="1"/>
  <c r="Q203" i="1"/>
  <c r="Q55" i="1"/>
  <c r="Q216" i="1"/>
  <c r="Q215" i="1"/>
  <c r="J352" i="1"/>
  <c r="O352" i="1"/>
  <c r="P352" i="1"/>
  <c r="Y352" i="1"/>
  <c r="J557" i="1"/>
  <c r="O557" i="1"/>
  <c r="P557" i="1"/>
  <c r="Y557" i="1"/>
  <c r="J192" i="1"/>
  <c r="O192" i="1"/>
  <c r="P192" i="1"/>
  <c r="Y192" i="1"/>
  <c r="J191" i="1"/>
  <c r="O191" i="1"/>
  <c r="P191" i="1"/>
  <c r="Y191" i="1"/>
  <c r="J190" i="1"/>
  <c r="O190" i="1"/>
  <c r="P190" i="1"/>
  <c r="Y190" i="1"/>
  <c r="J189" i="1"/>
  <c r="O189" i="1"/>
  <c r="P189" i="1"/>
  <c r="Y189" i="1"/>
  <c r="J188" i="1"/>
  <c r="O188" i="1"/>
  <c r="P188" i="1"/>
  <c r="Y188" i="1"/>
  <c r="J456" i="1"/>
  <c r="O456" i="1"/>
  <c r="P456" i="1"/>
  <c r="Y456" i="1"/>
  <c r="Q352" i="1" l="1"/>
  <c r="Q557" i="1"/>
  <c r="Q190" i="1"/>
  <c r="Q192" i="1"/>
  <c r="Q191" i="1"/>
  <c r="Q188" i="1"/>
  <c r="Q189" i="1"/>
  <c r="Q456" i="1"/>
  <c r="J91" i="1" l="1"/>
  <c r="O91" i="1"/>
  <c r="P91" i="1"/>
  <c r="Y91" i="1"/>
  <c r="J90" i="1"/>
  <c r="O90" i="1"/>
  <c r="P90" i="1"/>
  <c r="Y90" i="1"/>
  <c r="J89" i="1"/>
  <c r="O89" i="1"/>
  <c r="P89" i="1"/>
  <c r="Y89" i="1"/>
  <c r="J88" i="1"/>
  <c r="O88" i="1"/>
  <c r="P88" i="1"/>
  <c r="Y88" i="1"/>
  <c r="J87" i="1"/>
  <c r="O87" i="1"/>
  <c r="P87" i="1"/>
  <c r="Y87" i="1"/>
  <c r="J86" i="1"/>
  <c r="O86" i="1"/>
  <c r="P86" i="1"/>
  <c r="Y86" i="1"/>
  <c r="J85" i="1"/>
  <c r="O85" i="1"/>
  <c r="P85" i="1"/>
  <c r="Y85" i="1"/>
  <c r="J84" i="1"/>
  <c r="O84" i="1"/>
  <c r="P84" i="1"/>
  <c r="Y84" i="1"/>
  <c r="J83" i="1"/>
  <c r="O83" i="1"/>
  <c r="P83" i="1"/>
  <c r="Y83" i="1"/>
  <c r="J82" i="1"/>
  <c r="O82" i="1"/>
  <c r="P82" i="1"/>
  <c r="Y82" i="1"/>
  <c r="J81" i="1"/>
  <c r="O81" i="1"/>
  <c r="P81" i="1"/>
  <c r="Y81" i="1"/>
  <c r="J80" i="1"/>
  <c r="O80" i="1"/>
  <c r="P80" i="1"/>
  <c r="Y80" i="1"/>
  <c r="J677" i="1"/>
  <c r="O677" i="1"/>
  <c r="P677" i="1"/>
  <c r="Y677" i="1"/>
  <c r="J94" i="1"/>
  <c r="O94" i="1"/>
  <c r="P94" i="1"/>
  <c r="Y94" i="1"/>
  <c r="J221" i="1"/>
  <c r="O221" i="1"/>
  <c r="P221" i="1"/>
  <c r="Y221" i="1"/>
  <c r="J219" i="1"/>
  <c r="O219" i="1"/>
  <c r="P219" i="1"/>
  <c r="Y219" i="1"/>
  <c r="J97" i="1"/>
  <c r="O97" i="1"/>
  <c r="P97" i="1"/>
  <c r="Y97" i="1"/>
  <c r="J224" i="1"/>
  <c r="O224" i="1"/>
  <c r="P224" i="1"/>
  <c r="Y224" i="1"/>
  <c r="Q91" i="1" l="1"/>
  <c r="Q86" i="1"/>
  <c r="Q88" i="1"/>
  <c r="Q90" i="1"/>
  <c r="Q89" i="1"/>
  <c r="Q87" i="1"/>
  <c r="Q85" i="1"/>
  <c r="Q81" i="1"/>
  <c r="Q82" i="1"/>
  <c r="Q83" i="1"/>
  <c r="Q84" i="1"/>
  <c r="Q80" i="1"/>
  <c r="Q677" i="1"/>
  <c r="Q94" i="1"/>
  <c r="Q221" i="1"/>
  <c r="Q219" i="1"/>
  <c r="Q97" i="1"/>
  <c r="Q224" i="1"/>
  <c r="J210" i="1"/>
  <c r="O210" i="1"/>
  <c r="P210" i="1"/>
  <c r="Y210" i="1"/>
  <c r="Q210" i="1" l="1"/>
  <c r="J366" i="1"/>
  <c r="O366" i="1"/>
  <c r="P366" i="1"/>
  <c r="Y366" i="1"/>
  <c r="Q366" i="1" l="1"/>
  <c r="J229" i="1"/>
  <c r="O229" i="1"/>
  <c r="P229" i="1"/>
  <c r="Y229" i="1"/>
  <c r="J493" i="1"/>
  <c r="O493" i="1"/>
  <c r="P493" i="1"/>
  <c r="Y493" i="1"/>
  <c r="Q229" i="1" l="1"/>
  <c r="Q493" i="1"/>
  <c r="J336" i="1"/>
  <c r="O336" i="1"/>
  <c r="P336" i="1"/>
  <c r="Y336" i="1"/>
  <c r="J479" i="1"/>
  <c r="O479" i="1"/>
  <c r="P479" i="1"/>
  <c r="Y479" i="1"/>
  <c r="J572" i="1"/>
  <c r="O572" i="1"/>
  <c r="P572" i="1"/>
  <c r="Y572" i="1"/>
  <c r="Q572" i="1" l="1"/>
  <c r="Q479" i="1"/>
  <c r="Q336" i="1"/>
  <c r="J222" i="1"/>
  <c r="O222" i="1"/>
  <c r="P222" i="1"/>
  <c r="Y222" i="1"/>
  <c r="J401" i="1"/>
  <c r="O401" i="1"/>
  <c r="P401" i="1"/>
  <c r="Y401" i="1"/>
  <c r="J400" i="1"/>
  <c r="O400" i="1"/>
  <c r="P400" i="1"/>
  <c r="Y400" i="1"/>
  <c r="Q400" i="1" l="1"/>
  <c r="Q401" i="1"/>
  <c r="Q222" i="1"/>
  <c r="J574" i="1"/>
  <c r="O574" i="1"/>
  <c r="P574" i="1"/>
  <c r="Y574" i="1"/>
  <c r="Q574" i="1" l="1"/>
  <c r="J226" i="1" l="1"/>
  <c r="O226" i="1"/>
  <c r="P226" i="1"/>
  <c r="Y226" i="1"/>
  <c r="J225" i="1"/>
  <c r="O225" i="1"/>
  <c r="P225" i="1"/>
  <c r="Y225" i="1"/>
  <c r="Q226" i="1" l="1"/>
  <c r="Q225" i="1"/>
  <c r="J494" i="1"/>
  <c r="O494" i="1"/>
  <c r="P494" i="1"/>
  <c r="Y494" i="1"/>
  <c r="J120" i="1"/>
  <c r="O120" i="1"/>
  <c r="P120" i="1"/>
  <c r="Y120" i="1"/>
  <c r="Q494" i="1" l="1"/>
  <c r="Q120" i="1"/>
  <c r="J503" i="1" l="1"/>
  <c r="O503" i="1"/>
  <c r="P503" i="1"/>
  <c r="Y503" i="1"/>
  <c r="J504" i="1"/>
  <c r="O504" i="1"/>
  <c r="P504" i="1"/>
  <c r="Y504" i="1"/>
  <c r="J122" i="1"/>
  <c r="O122" i="1"/>
  <c r="P122" i="1"/>
  <c r="Y122" i="1"/>
  <c r="J631" i="1"/>
  <c r="Q504" i="1" l="1"/>
  <c r="Q503" i="1"/>
  <c r="Q122" i="1"/>
  <c r="J168" i="1"/>
  <c r="O168" i="1"/>
  <c r="P168" i="1"/>
  <c r="Y168" i="1"/>
  <c r="J169" i="1"/>
  <c r="O169" i="1"/>
  <c r="P169" i="1"/>
  <c r="Y169" i="1"/>
  <c r="Q169" i="1" l="1"/>
  <c r="Q168" i="1"/>
  <c r="J432" i="1"/>
  <c r="O432" i="1"/>
  <c r="P432" i="1"/>
  <c r="Y432" i="1"/>
  <c r="J425" i="1"/>
  <c r="O425" i="1"/>
  <c r="P425" i="1"/>
  <c r="Y425" i="1"/>
  <c r="J426" i="1"/>
  <c r="O426" i="1"/>
  <c r="P426" i="1"/>
  <c r="Y426" i="1"/>
  <c r="O437" i="1"/>
  <c r="P437" i="1"/>
  <c r="Q437" i="1" l="1"/>
  <c r="Q426" i="1"/>
  <c r="Q425" i="1"/>
  <c r="Q432" i="1"/>
  <c r="J632" i="1"/>
  <c r="O632" i="1"/>
  <c r="P632" i="1"/>
  <c r="Y632" i="1"/>
  <c r="O631" i="1"/>
  <c r="P631" i="1"/>
  <c r="Y631" i="1"/>
  <c r="J419" i="1"/>
  <c r="O419" i="1"/>
  <c r="P419" i="1"/>
  <c r="Y419" i="1"/>
  <c r="J420" i="1"/>
  <c r="O420" i="1"/>
  <c r="P420" i="1"/>
  <c r="Y420" i="1"/>
  <c r="J502" i="1"/>
  <c r="O502" i="1"/>
  <c r="P502" i="1"/>
  <c r="Y502" i="1"/>
  <c r="J326" i="1"/>
  <c r="O326" i="1"/>
  <c r="P326" i="1"/>
  <c r="Y326" i="1"/>
  <c r="Q326" i="1" l="1"/>
  <c r="Q502" i="1"/>
  <c r="Q420" i="1"/>
  <c r="Q419" i="1"/>
  <c r="Q631" i="1"/>
  <c r="Q632" i="1"/>
  <c r="J262" i="1"/>
  <c r="O262" i="1"/>
  <c r="P262" i="1"/>
  <c r="Y262" i="1"/>
  <c r="J367" i="1"/>
  <c r="O367" i="1"/>
  <c r="P367" i="1"/>
  <c r="Y367" i="1"/>
  <c r="Q262" i="1" l="1"/>
  <c r="Q367" i="1"/>
  <c r="J641" i="1" l="1"/>
  <c r="O641" i="1"/>
  <c r="P641" i="1"/>
  <c r="Y641" i="1"/>
  <c r="J255" i="1"/>
  <c r="O255" i="1"/>
  <c r="P255" i="1"/>
  <c r="Y255" i="1"/>
  <c r="J525" i="1"/>
  <c r="O525" i="1"/>
  <c r="P525" i="1"/>
  <c r="Y525" i="1"/>
  <c r="J77" i="1"/>
  <c r="O77" i="1"/>
  <c r="P77" i="1"/>
  <c r="Y77" i="1"/>
  <c r="J64" i="1"/>
  <c r="O64" i="1"/>
  <c r="P64" i="1"/>
  <c r="Y64" i="1"/>
  <c r="Q64" i="1" l="1"/>
  <c r="Q525" i="1"/>
  <c r="Q255" i="1"/>
  <c r="Q641" i="1"/>
  <c r="Q77" i="1"/>
  <c r="J435" i="1"/>
  <c r="O435" i="1"/>
  <c r="P435" i="1"/>
  <c r="Y435" i="1"/>
  <c r="Q435" i="1" l="1"/>
  <c r="J321" i="1"/>
  <c r="O321" i="1"/>
  <c r="P321" i="1"/>
  <c r="Y321" i="1"/>
  <c r="J449" i="1"/>
  <c r="O449" i="1"/>
  <c r="P449" i="1"/>
  <c r="Y449" i="1"/>
  <c r="J451" i="1"/>
  <c r="O451" i="1"/>
  <c r="P451" i="1"/>
  <c r="Y451" i="1"/>
  <c r="Q321" i="1" l="1"/>
  <c r="Q451" i="1"/>
  <c r="Q449" i="1"/>
  <c r="J450" i="1"/>
  <c r="O450" i="1"/>
  <c r="P450" i="1"/>
  <c r="Y450" i="1"/>
  <c r="Q450" i="1" l="1"/>
  <c r="J196" i="1" l="1"/>
  <c r="O196" i="1"/>
  <c r="P196" i="1"/>
  <c r="Y196" i="1"/>
  <c r="J441" i="1"/>
  <c r="O441" i="1"/>
  <c r="P441" i="1"/>
  <c r="Y441" i="1"/>
  <c r="J533" i="1"/>
  <c r="O533" i="1"/>
  <c r="P533" i="1"/>
  <c r="Y533" i="1"/>
  <c r="J209" i="1"/>
  <c r="O209" i="1"/>
  <c r="P209" i="1"/>
  <c r="Y209" i="1"/>
  <c r="J439" i="1"/>
  <c r="O439" i="1"/>
  <c r="P439" i="1"/>
  <c r="Y439" i="1"/>
  <c r="J148" i="1"/>
  <c r="O148" i="1"/>
  <c r="P148" i="1"/>
  <c r="Y148" i="1"/>
  <c r="J468" i="1"/>
  <c r="O468" i="1"/>
  <c r="P468" i="1"/>
  <c r="Y468" i="1"/>
  <c r="J683" i="1"/>
  <c r="O683" i="1"/>
  <c r="P683" i="1"/>
  <c r="Y683" i="1"/>
  <c r="J684" i="1"/>
  <c r="O684" i="1"/>
  <c r="P684" i="1"/>
  <c r="Y684" i="1"/>
  <c r="J258" i="1"/>
  <c r="O258" i="1"/>
  <c r="P258" i="1"/>
  <c r="Y258" i="1"/>
  <c r="J437" i="1"/>
  <c r="Y437" i="1"/>
  <c r="J491" i="1"/>
  <c r="O491" i="1"/>
  <c r="P491" i="1"/>
  <c r="Y491" i="1"/>
  <c r="J627" i="1"/>
  <c r="O627" i="1"/>
  <c r="P627" i="1"/>
  <c r="Y627" i="1"/>
  <c r="J263" i="1"/>
  <c r="O263" i="1"/>
  <c r="P263" i="1"/>
  <c r="Y263" i="1"/>
  <c r="P436" i="1"/>
  <c r="Q196" i="1" l="1"/>
  <c r="Q441" i="1"/>
  <c r="Q533" i="1"/>
  <c r="Q209" i="1"/>
  <c r="Q439" i="1"/>
  <c r="Q148" i="1"/>
  <c r="Q468" i="1"/>
  <c r="Q683" i="1"/>
  <c r="Q684" i="1"/>
  <c r="Q258" i="1"/>
  <c r="Q627" i="1"/>
  <c r="Q491" i="1"/>
  <c r="Q263" i="1"/>
  <c r="J610" i="1"/>
  <c r="O610" i="1"/>
  <c r="P610" i="1"/>
  <c r="Y610" i="1"/>
  <c r="J298" i="1"/>
  <c r="O298" i="1"/>
  <c r="P298" i="1"/>
  <c r="Y298" i="1"/>
  <c r="J5" i="1"/>
  <c r="O5" i="1"/>
  <c r="P5" i="1"/>
  <c r="Y5" i="1"/>
  <c r="J492" i="1"/>
  <c r="O492" i="1"/>
  <c r="P492" i="1"/>
  <c r="Y492" i="1"/>
  <c r="J8" i="1"/>
  <c r="O8" i="1"/>
  <c r="P8" i="1"/>
  <c r="Y8" i="1"/>
  <c r="J590" i="1"/>
  <c r="O590" i="1"/>
  <c r="P590" i="1"/>
  <c r="Y590" i="1"/>
  <c r="J291" i="1"/>
  <c r="O291" i="1"/>
  <c r="P291" i="1"/>
  <c r="Y291" i="1"/>
  <c r="J295" i="1"/>
  <c r="O295" i="1"/>
  <c r="P295" i="1"/>
  <c r="Y295" i="1"/>
  <c r="J378" i="1"/>
  <c r="O378" i="1"/>
  <c r="P378" i="1"/>
  <c r="Y378" i="1"/>
  <c r="Q610" i="1" l="1"/>
  <c r="Q298" i="1"/>
  <c r="Q5" i="1"/>
  <c r="Q492" i="1"/>
  <c r="Q8" i="1"/>
  <c r="Q590" i="1"/>
  <c r="Q291" i="1"/>
  <c r="Q295" i="1"/>
  <c r="Q378" i="1"/>
  <c r="J338" i="1"/>
  <c r="O338" i="1"/>
  <c r="P338" i="1"/>
  <c r="Y338" i="1"/>
  <c r="J687" i="1"/>
  <c r="O687" i="1"/>
  <c r="P687" i="1"/>
  <c r="Y687" i="1"/>
  <c r="J696" i="1"/>
  <c r="O696" i="1"/>
  <c r="P696" i="1"/>
  <c r="Y696" i="1"/>
  <c r="J251" i="1"/>
  <c r="O251" i="1"/>
  <c r="P251" i="1"/>
  <c r="Y251" i="1"/>
  <c r="J379" i="1"/>
  <c r="O379" i="1"/>
  <c r="P379" i="1"/>
  <c r="Y379" i="1"/>
  <c r="J453" i="1"/>
  <c r="O453" i="1"/>
  <c r="P453" i="1"/>
  <c r="Y453" i="1"/>
  <c r="J316" i="1"/>
  <c r="O316" i="1"/>
  <c r="P316" i="1"/>
  <c r="Y316" i="1"/>
  <c r="J265" i="1"/>
  <c r="O265" i="1"/>
  <c r="P265" i="1"/>
  <c r="Y265" i="1"/>
  <c r="Q338" i="1" l="1"/>
  <c r="Q696" i="1"/>
  <c r="Q687" i="1"/>
  <c r="Q251" i="1"/>
  <c r="Q379" i="1"/>
  <c r="Q453" i="1"/>
  <c r="Q316" i="1"/>
  <c r="Q265" i="1"/>
  <c r="J679" i="1"/>
  <c r="O679" i="1"/>
  <c r="P679" i="1"/>
  <c r="Y679" i="1"/>
  <c r="J488" i="1"/>
  <c r="O488" i="1"/>
  <c r="P488" i="1"/>
  <c r="Y488" i="1"/>
  <c r="J412" i="1"/>
  <c r="O412" i="1"/>
  <c r="P412" i="1"/>
  <c r="Y412" i="1"/>
  <c r="J121" i="1"/>
  <c r="O121" i="1"/>
  <c r="P121" i="1"/>
  <c r="Y121" i="1"/>
  <c r="Q488" i="1" l="1"/>
  <c r="Q679" i="1"/>
  <c r="Q412" i="1"/>
  <c r="Q121" i="1"/>
  <c r="Y534" i="1"/>
  <c r="P534" i="1"/>
  <c r="O534" i="1"/>
  <c r="J534" i="1"/>
  <c r="Q534" i="1" l="1"/>
  <c r="Y424" i="1"/>
  <c r="P424" i="1"/>
  <c r="O424" i="1"/>
  <c r="J424" i="1"/>
  <c r="J466" i="1"/>
  <c r="O466" i="1"/>
  <c r="P466" i="1"/>
  <c r="Y466" i="1"/>
  <c r="Q424" i="1" l="1"/>
  <c r="Q466" i="1"/>
  <c r="Y647" i="1"/>
  <c r="P647" i="1"/>
  <c r="O647" i="1"/>
  <c r="J647" i="1"/>
  <c r="Q647" i="1" l="1"/>
  <c r="O92" i="1" l="1"/>
  <c r="P92" i="1"/>
  <c r="Y92" i="1"/>
  <c r="Q92" i="1" l="1"/>
  <c r="O252" i="1"/>
  <c r="P252" i="1"/>
  <c r="Y252" i="1"/>
  <c r="O623" i="1"/>
  <c r="P623" i="1"/>
  <c r="Y623" i="1"/>
  <c r="Q252" i="1" l="1"/>
  <c r="Q623" i="1"/>
  <c r="J56" i="1"/>
  <c r="O56" i="1"/>
  <c r="P56" i="1"/>
  <c r="Y56" i="1"/>
  <c r="Q56" i="1" l="1"/>
  <c r="P75" i="1" l="1"/>
  <c r="O75" i="1"/>
  <c r="J75" i="1"/>
  <c r="Y75" i="1"/>
  <c r="J76" i="1"/>
  <c r="O76" i="1"/>
  <c r="P76" i="1"/>
  <c r="Y76" i="1"/>
  <c r="P531" i="1"/>
  <c r="O531" i="1"/>
  <c r="J531" i="1"/>
  <c r="Y531" i="1"/>
  <c r="J532" i="1"/>
  <c r="O532" i="1"/>
  <c r="P532" i="1"/>
  <c r="Y532" i="1"/>
  <c r="Q532" i="1" l="1"/>
  <c r="Q76" i="1"/>
  <c r="Q531" i="1"/>
  <c r="Q75" i="1"/>
  <c r="P461" i="1" l="1"/>
  <c r="O461" i="1"/>
  <c r="J461" i="1"/>
  <c r="Y461" i="1"/>
  <c r="J670" i="1"/>
  <c r="O670" i="1"/>
  <c r="P670" i="1"/>
  <c r="Y670" i="1"/>
  <c r="Q461" i="1" l="1"/>
  <c r="Q670" i="1"/>
  <c r="Y462" i="1"/>
  <c r="P462" i="1"/>
  <c r="O462" i="1"/>
  <c r="J462" i="1"/>
  <c r="Q462" i="1" l="1"/>
  <c r="J33" i="1" l="1"/>
  <c r="O33" i="1"/>
  <c r="P33" i="1"/>
  <c r="Y33" i="1"/>
  <c r="Q33" i="1" l="1"/>
  <c r="J660" i="1"/>
  <c r="O660" i="1"/>
  <c r="P660" i="1"/>
  <c r="Y660" i="1"/>
  <c r="J653" i="1"/>
  <c r="O653" i="1"/>
  <c r="P653" i="1"/>
  <c r="Y653" i="1"/>
  <c r="J652" i="1"/>
  <c r="O652" i="1"/>
  <c r="P652" i="1"/>
  <c r="Y652" i="1"/>
  <c r="Q652" i="1" l="1"/>
  <c r="Q653" i="1"/>
  <c r="Q660" i="1"/>
  <c r="J35" i="1"/>
  <c r="O35" i="1"/>
  <c r="P35" i="1"/>
  <c r="Y35" i="1"/>
  <c r="Q35" i="1" l="1"/>
  <c r="J397" i="1" l="1"/>
  <c r="O397" i="1"/>
  <c r="P397" i="1"/>
  <c r="Y397" i="1"/>
  <c r="Y682" i="1"/>
  <c r="P682" i="1"/>
  <c r="O682" i="1"/>
  <c r="J682" i="1"/>
  <c r="Q397" i="1" l="1"/>
  <c r="Q682" i="1"/>
  <c r="J404" i="1" l="1"/>
  <c r="O404" i="1"/>
  <c r="P404" i="1"/>
  <c r="Y404" i="1"/>
  <c r="Q404" i="1" l="1"/>
  <c r="Y566" i="1"/>
  <c r="P566" i="1"/>
  <c r="O566" i="1"/>
  <c r="J566" i="1"/>
  <c r="Q566" i="1" l="1"/>
  <c r="J232" i="1" l="1"/>
  <c r="O232" i="1"/>
  <c r="P232" i="1"/>
  <c r="Y232" i="1"/>
  <c r="Y236" i="1"/>
  <c r="P236" i="1"/>
  <c r="O236" i="1"/>
  <c r="J236" i="1"/>
  <c r="Y235" i="1"/>
  <c r="P235" i="1"/>
  <c r="O235" i="1"/>
  <c r="J235" i="1"/>
  <c r="Y234" i="1"/>
  <c r="P234" i="1"/>
  <c r="O234" i="1"/>
  <c r="J234" i="1"/>
  <c r="J233" i="1"/>
  <c r="O233" i="1"/>
  <c r="P233" i="1"/>
  <c r="Y233" i="1"/>
  <c r="Y220" i="1"/>
  <c r="P220" i="1"/>
  <c r="O220" i="1"/>
  <c r="J220" i="1"/>
  <c r="J149" i="1"/>
  <c r="O149" i="1"/>
  <c r="P149" i="1"/>
  <c r="Y149" i="1"/>
  <c r="Q234" i="1" l="1"/>
  <c r="Q235" i="1"/>
  <c r="Q236" i="1"/>
  <c r="Q220" i="1"/>
  <c r="Q149" i="1"/>
  <c r="Q233" i="1"/>
  <c r="Q232" i="1"/>
  <c r="Y228" i="1"/>
  <c r="P228" i="1"/>
  <c r="O228" i="1"/>
  <c r="J228" i="1"/>
  <c r="J555" i="1"/>
  <c r="O555" i="1"/>
  <c r="P555" i="1"/>
  <c r="Y555" i="1"/>
  <c r="Q555" i="1" l="1"/>
  <c r="Q228" i="1"/>
  <c r="J310" i="1" l="1"/>
  <c r="O310" i="1"/>
  <c r="P310" i="1"/>
  <c r="Y310" i="1"/>
  <c r="Q310" i="1" l="1"/>
  <c r="Y554" i="1"/>
  <c r="P554" i="1"/>
  <c r="O554" i="1"/>
  <c r="J554" i="1"/>
  <c r="Y553" i="1"/>
  <c r="P553" i="1"/>
  <c r="O553" i="1"/>
  <c r="J553" i="1"/>
  <c r="Y552" i="1"/>
  <c r="P552" i="1"/>
  <c r="O552" i="1"/>
  <c r="J552" i="1"/>
  <c r="Y551" i="1"/>
  <c r="P551" i="1"/>
  <c r="O551" i="1"/>
  <c r="J551" i="1"/>
  <c r="Y550" i="1"/>
  <c r="P550" i="1"/>
  <c r="O550" i="1"/>
  <c r="J550" i="1"/>
  <c r="Y549" i="1"/>
  <c r="P549" i="1"/>
  <c r="O549" i="1"/>
  <c r="J549" i="1"/>
  <c r="Y548" i="1"/>
  <c r="P548" i="1"/>
  <c r="O548" i="1"/>
  <c r="J548" i="1"/>
  <c r="Y547" i="1"/>
  <c r="P547" i="1"/>
  <c r="O547" i="1"/>
  <c r="J547" i="1"/>
  <c r="Y546" i="1"/>
  <c r="P546" i="1"/>
  <c r="O546" i="1"/>
  <c r="J546" i="1"/>
  <c r="Y545" i="1"/>
  <c r="P545" i="1"/>
  <c r="O545" i="1"/>
  <c r="J545" i="1"/>
  <c r="Y544" i="1"/>
  <c r="P544" i="1"/>
  <c r="O544" i="1"/>
  <c r="J544" i="1"/>
  <c r="Y543" i="1"/>
  <c r="P543" i="1"/>
  <c r="O543" i="1"/>
  <c r="J543" i="1"/>
  <c r="Y542" i="1"/>
  <c r="P542" i="1"/>
  <c r="O542" i="1"/>
  <c r="J542" i="1"/>
  <c r="Y541" i="1"/>
  <c r="P541" i="1"/>
  <c r="O541" i="1"/>
  <c r="J541" i="1"/>
  <c r="Y540" i="1"/>
  <c r="P540" i="1"/>
  <c r="O540" i="1"/>
  <c r="J540" i="1"/>
  <c r="Y539" i="1"/>
  <c r="P539" i="1"/>
  <c r="O539" i="1"/>
  <c r="J539" i="1"/>
  <c r="Y538" i="1"/>
  <c r="P538" i="1"/>
  <c r="O538" i="1"/>
  <c r="J538" i="1"/>
  <c r="Y537" i="1"/>
  <c r="P537" i="1"/>
  <c r="O537" i="1"/>
  <c r="J537" i="1"/>
  <c r="Q538" i="1" l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37" i="1"/>
  <c r="Q539" i="1"/>
  <c r="J485" i="1"/>
  <c r="O485" i="1"/>
  <c r="P485" i="1"/>
  <c r="Y485" i="1"/>
  <c r="Q485" i="1" l="1"/>
  <c r="J643" i="1"/>
  <c r="O643" i="1"/>
  <c r="P643" i="1"/>
  <c r="Y643" i="1"/>
  <c r="Q643" i="1" l="1"/>
  <c r="J490" i="1"/>
  <c r="O490" i="1"/>
  <c r="P490" i="1"/>
  <c r="Y490" i="1"/>
  <c r="Q490" i="1" l="1"/>
  <c r="J706" i="1" l="1"/>
  <c r="O706" i="1"/>
  <c r="P706" i="1"/>
  <c r="Y706" i="1"/>
  <c r="Q706" i="1" l="1"/>
  <c r="J342" i="1" l="1"/>
  <c r="O342" i="1"/>
  <c r="P342" i="1"/>
  <c r="Y342" i="1"/>
  <c r="Q342" i="1" l="1"/>
  <c r="J171" i="1"/>
  <c r="O171" i="1"/>
  <c r="P171" i="1"/>
  <c r="Y171" i="1"/>
  <c r="Q171" i="1" l="1"/>
  <c r="J49" i="1" l="1"/>
  <c r="O49" i="1"/>
  <c r="P49" i="1"/>
  <c r="Y49" i="1"/>
  <c r="Q49" i="1" l="1"/>
  <c r="J48" i="1"/>
  <c r="O48" i="1"/>
  <c r="P48" i="1"/>
  <c r="Y48" i="1"/>
  <c r="J346" i="1"/>
  <c r="O346" i="1"/>
  <c r="P346" i="1"/>
  <c r="Y346" i="1"/>
  <c r="Q346" i="1" l="1"/>
  <c r="Q48" i="1"/>
  <c r="J344" i="1" l="1"/>
  <c r="O344" i="1"/>
  <c r="P344" i="1"/>
  <c r="Y344" i="1"/>
  <c r="Y278" i="1"/>
  <c r="P278" i="1"/>
  <c r="O278" i="1"/>
  <c r="J278" i="1"/>
  <c r="Y277" i="1"/>
  <c r="P277" i="1"/>
  <c r="O277" i="1"/>
  <c r="J277" i="1"/>
  <c r="Y276" i="1"/>
  <c r="P276" i="1"/>
  <c r="O276" i="1"/>
  <c r="J276" i="1"/>
  <c r="Y275" i="1"/>
  <c r="P275" i="1"/>
  <c r="O275" i="1"/>
  <c r="J275" i="1"/>
  <c r="Y274" i="1"/>
  <c r="P274" i="1"/>
  <c r="O274" i="1"/>
  <c r="J274" i="1"/>
  <c r="Y273" i="1"/>
  <c r="P273" i="1"/>
  <c r="O273" i="1"/>
  <c r="J273" i="1"/>
  <c r="Y272" i="1"/>
  <c r="P272" i="1"/>
  <c r="O272" i="1"/>
  <c r="J272" i="1"/>
  <c r="Y271" i="1"/>
  <c r="P271" i="1"/>
  <c r="O271" i="1"/>
  <c r="J271" i="1"/>
  <c r="Y270" i="1"/>
  <c r="P270" i="1"/>
  <c r="O270" i="1"/>
  <c r="J270" i="1"/>
  <c r="Y269" i="1"/>
  <c r="P269" i="1"/>
  <c r="O269" i="1"/>
  <c r="J269" i="1"/>
  <c r="Y268" i="1"/>
  <c r="P268" i="1"/>
  <c r="O268" i="1"/>
  <c r="J268" i="1"/>
  <c r="J267" i="1"/>
  <c r="O267" i="1"/>
  <c r="P267" i="1"/>
  <c r="Y267" i="1"/>
  <c r="J429" i="1"/>
  <c r="O429" i="1"/>
  <c r="P429" i="1"/>
  <c r="Y429" i="1"/>
  <c r="Q429" i="1" l="1"/>
  <c r="Q267" i="1"/>
  <c r="Q344" i="1"/>
  <c r="Q269" i="1"/>
  <c r="Q270" i="1"/>
  <c r="Q271" i="1"/>
  <c r="Q272" i="1"/>
  <c r="Q273" i="1"/>
  <c r="Q274" i="1"/>
  <c r="Q275" i="1"/>
  <c r="Q276" i="1"/>
  <c r="Q277" i="1"/>
  <c r="Q278" i="1"/>
  <c r="Q268" i="1"/>
  <c r="J280" i="1"/>
  <c r="O280" i="1"/>
  <c r="P280" i="1"/>
  <c r="Y280" i="1"/>
  <c r="J282" i="1"/>
  <c r="O282" i="1"/>
  <c r="P282" i="1"/>
  <c r="Y282" i="1"/>
  <c r="Y58" i="1"/>
  <c r="P58" i="1"/>
  <c r="O58" i="1"/>
  <c r="J58" i="1"/>
  <c r="J433" i="1"/>
  <c r="O433" i="1"/>
  <c r="P433" i="1"/>
  <c r="Y433" i="1"/>
  <c r="Q433" i="1" l="1"/>
  <c r="Q282" i="1"/>
  <c r="Q58" i="1"/>
  <c r="Q280" i="1"/>
  <c r="J287" i="1" l="1"/>
  <c r="O287" i="1"/>
  <c r="P287" i="1"/>
  <c r="Y287" i="1"/>
  <c r="Q287" i="1" l="1"/>
  <c r="J330" i="1" l="1"/>
  <c r="O330" i="1"/>
  <c r="P330" i="1"/>
  <c r="Y330" i="1"/>
  <c r="Q330" i="1" l="1"/>
  <c r="Y355" i="1" l="1"/>
  <c r="P355" i="1"/>
  <c r="O355" i="1"/>
  <c r="J355" i="1"/>
  <c r="Y354" i="1"/>
  <c r="P354" i="1"/>
  <c r="O354" i="1"/>
  <c r="J354" i="1"/>
  <c r="J356" i="1"/>
  <c r="O356" i="1"/>
  <c r="P356" i="1"/>
  <c r="Y356" i="1"/>
  <c r="J353" i="1"/>
  <c r="O353" i="1"/>
  <c r="P353" i="1"/>
  <c r="Y353" i="1"/>
  <c r="Q353" i="1" l="1"/>
  <c r="Q356" i="1"/>
  <c r="Q354" i="1"/>
  <c r="Q355" i="1"/>
  <c r="J454" i="1" l="1"/>
  <c r="O454" i="1"/>
  <c r="P454" i="1"/>
  <c r="Y454" i="1"/>
  <c r="Y666" i="1"/>
  <c r="P666" i="1"/>
  <c r="O666" i="1"/>
  <c r="J666" i="1"/>
  <c r="J665" i="1"/>
  <c r="O665" i="1"/>
  <c r="P665" i="1"/>
  <c r="Y665" i="1"/>
  <c r="Q665" i="1" l="1"/>
  <c r="Q454" i="1"/>
  <c r="Q666" i="1"/>
  <c r="Y693" i="1" l="1"/>
  <c r="P693" i="1"/>
  <c r="O693" i="1"/>
  <c r="J693" i="1"/>
  <c r="Y694" i="1"/>
  <c r="P694" i="1"/>
  <c r="O694" i="1"/>
  <c r="J694" i="1"/>
  <c r="J695" i="1"/>
  <c r="O695" i="1"/>
  <c r="P695" i="1"/>
  <c r="Y695" i="1"/>
  <c r="J611" i="1"/>
  <c r="O611" i="1"/>
  <c r="P611" i="1"/>
  <c r="Y611" i="1"/>
  <c r="Q611" i="1" l="1"/>
  <c r="Q695" i="1"/>
  <c r="Q694" i="1"/>
  <c r="Q693" i="1"/>
  <c r="J565" i="1" l="1"/>
  <c r="O565" i="1"/>
  <c r="P565" i="1"/>
  <c r="Y565" i="1"/>
  <c r="Q565" i="1" l="1"/>
  <c r="J217" i="1"/>
  <c r="O217" i="1"/>
  <c r="P217" i="1"/>
  <c r="Y217" i="1"/>
  <c r="Q217" i="1" l="1"/>
  <c r="J614" i="1" l="1"/>
  <c r="O614" i="1"/>
  <c r="P614" i="1"/>
  <c r="Y614" i="1"/>
  <c r="Q614" i="1" l="1"/>
  <c r="J704" i="1" l="1"/>
  <c r="O704" i="1"/>
  <c r="P704" i="1"/>
  <c r="Y704" i="1"/>
  <c r="Q704" i="1" l="1"/>
  <c r="J239" i="1" l="1"/>
  <c r="O239" i="1"/>
  <c r="P239" i="1"/>
  <c r="Y239" i="1"/>
  <c r="Q239" i="1" l="1"/>
  <c r="J73" i="1"/>
  <c r="O73" i="1"/>
  <c r="P73" i="1"/>
  <c r="Y73" i="1"/>
  <c r="Y458" i="1"/>
  <c r="P458" i="1"/>
  <c r="O458" i="1"/>
  <c r="J458" i="1"/>
  <c r="J457" i="1"/>
  <c r="O457" i="1"/>
  <c r="P457" i="1"/>
  <c r="Y457" i="1"/>
  <c r="Q458" i="1" l="1"/>
  <c r="Q457" i="1"/>
  <c r="Q73" i="1"/>
  <c r="J661" i="1" l="1"/>
  <c r="O661" i="1"/>
  <c r="P661" i="1"/>
  <c r="Y661" i="1"/>
  <c r="Q661" i="1" l="1"/>
  <c r="J284" i="1" l="1"/>
  <c r="O284" i="1"/>
  <c r="P284" i="1"/>
  <c r="Y284" i="1"/>
  <c r="J637" i="1"/>
  <c r="O637" i="1"/>
  <c r="P637" i="1"/>
  <c r="Y637" i="1"/>
  <c r="Q637" i="1" l="1"/>
  <c r="Q284" i="1"/>
  <c r="J238" i="1" l="1"/>
  <c r="O238" i="1"/>
  <c r="P238" i="1"/>
  <c r="Y238" i="1"/>
  <c r="J266" i="1"/>
  <c r="O266" i="1"/>
  <c r="P266" i="1"/>
  <c r="Y266" i="1"/>
  <c r="J197" i="1"/>
  <c r="O197" i="1"/>
  <c r="P197" i="1"/>
  <c r="Y197" i="1"/>
  <c r="Q197" i="1" l="1"/>
  <c r="Q266" i="1"/>
  <c r="Q238" i="1"/>
  <c r="J348" i="1" l="1"/>
  <c r="O348" i="1"/>
  <c r="P348" i="1"/>
  <c r="Y348" i="1"/>
  <c r="Q348" i="1" l="1"/>
  <c r="J289" i="1" l="1"/>
  <c r="O289" i="1"/>
  <c r="P289" i="1"/>
  <c r="Y289" i="1"/>
  <c r="Q289" i="1" l="1"/>
  <c r="J656" i="1"/>
  <c r="O656" i="1"/>
  <c r="P656" i="1"/>
  <c r="Y656" i="1"/>
  <c r="Q656" i="1" l="1"/>
  <c r="J657" i="1"/>
  <c r="O657" i="1"/>
  <c r="P657" i="1"/>
  <c r="Y657" i="1"/>
  <c r="Q657" i="1" l="1"/>
  <c r="J448" i="1" l="1"/>
  <c r="O448" i="1"/>
  <c r="P448" i="1"/>
  <c r="Y448" i="1"/>
  <c r="J669" i="1"/>
  <c r="O669" i="1"/>
  <c r="P669" i="1"/>
  <c r="Y669" i="1"/>
  <c r="Q669" i="1" l="1"/>
  <c r="Q448" i="1"/>
  <c r="J111" i="1" l="1"/>
  <c r="O111" i="1"/>
  <c r="P111" i="1"/>
  <c r="Y111" i="1"/>
  <c r="J302" i="1"/>
  <c r="O302" i="1"/>
  <c r="P302" i="1"/>
  <c r="Y302" i="1"/>
  <c r="Q302" i="1" l="1"/>
  <c r="Q111" i="1"/>
  <c r="J698" i="1" l="1"/>
  <c r="O698" i="1"/>
  <c r="P698" i="1"/>
  <c r="Y698" i="1"/>
  <c r="Q698" i="1" l="1"/>
  <c r="J576" i="1" l="1"/>
  <c r="O576" i="1"/>
  <c r="P576" i="1"/>
  <c r="Y576" i="1"/>
  <c r="Y702" i="1"/>
  <c r="P702" i="1"/>
  <c r="O702" i="1"/>
  <c r="J702" i="1"/>
  <c r="Y701" i="1"/>
  <c r="P701" i="1"/>
  <c r="O701" i="1"/>
  <c r="J701" i="1"/>
  <c r="Y700" i="1"/>
  <c r="P700" i="1"/>
  <c r="O700" i="1"/>
  <c r="J700" i="1"/>
  <c r="Q576" i="1" l="1"/>
  <c r="Q700" i="1"/>
  <c r="Q702" i="1"/>
  <c r="Q701" i="1"/>
  <c r="J629" i="1"/>
  <c r="O629" i="1"/>
  <c r="P629" i="1"/>
  <c r="Y629" i="1"/>
  <c r="Q629" i="1" l="1"/>
  <c r="J286" i="1" l="1"/>
  <c r="O286" i="1"/>
  <c r="P286" i="1"/>
  <c r="Y286" i="1"/>
  <c r="Q286" i="1" l="1"/>
  <c r="J261" i="1"/>
  <c r="O261" i="1"/>
  <c r="P261" i="1"/>
  <c r="Y261" i="1"/>
  <c r="Q261" i="1" l="1"/>
  <c r="J60" i="1" l="1"/>
  <c r="O60" i="1"/>
  <c r="P60" i="1"/>
  <c r="Y60" i="1"/>
  <c r="J313" i="1"/>
  <c r="O313" i="1"/>
  <c r="P313" i="1"/>
  <c r="Y313" i="1"/>
  <c r="Q313" i="1" l="1"/>
  <c r="Q60" i="1"/>
  <c r="J452" i="1" l="1"/>
  <c r="O452" i="1"/>
  <c r="P452" i="1"/>
  <c r="Y452" i="1"/>
  <c r="Q452" i="1" l="1"/>
  <c r="J668" i="1" l="1"/>
  <c r="O668" i="1"/>
  <c r="P668" i="1"/>
  <c r="Y668" i="1"/>
  <c r="Q668" i="1" l="1"/>
  <c r="J646" i="1" l="1"/>
  <c r="O646" i="1"/>
  <c r="P646" i="1"/>
  <c r="Y646" i="1"/>
  <c r="Q646" i="1" l="1"/>
  <c r="J279" i="1" l="1"/>
  <c r="O279" i="1"/>
  <c r="P279" i="1"/>
  <c r="Y279" i="1"/>
  <c r="Q279" i="1" l="1"/>
  <c r="J26" i="1"/>
  <c r="O26" i="1"/>
  <c r="P26" i="1"/>
  <c r="Y26" i="1"/>
  <c r="Q26" i="1" l="1"/>
  <c r="J477" i="1" l="1"/>
  <c r="O477" i="1"/>
  <c r="P477" i="1"/>
  <c r="Y477" i="1"/>
  <c r="Q477" i="1" l="1"/>
  <c r="J231" i="1" l="1"/>
  <c r="O231" i="1"/>
  <c r="P231" i="1"/>
  <c r="Y231" i="1"/>
  <c r="J294" i="1"/>
  <c r="O294" i="1"/>
  <c r="P294" i="1"/>
  <c r="Y294" i="1"/>
  <c r="Q294" i="1" l="1"/>
  <c r="Q231" i="1"/>
  <c r="J305" i="1" l="1"/>
  <c r="O305" i="1"/>
  <c r="P305" i="1"/>
  <c r="Y305" i="1"/>
  <c r="Q305" i="1" l="1"/>
  <c r="J474" i="1" l="1"/>
  <c r="O474" i="1"/>
  <c r="P474" i="1"/>
  <c r="Y474" i="1"/>
  <c r="Q474" i="1" l="1"/>
  <c r="Y398" i="1" l="1"/>
  <c r="P398" i="1"/>
  <c r="O398" i="1"/>
  <c r="J398" i="1"/>
  <c r="Y472" i="1"/>
  <c r="P472" i="1"/>
  <c r="O472" i="1"/>
  <c r="J472" i="1"/>
  <c r="Q472" i="1" l="1"/>
  <c r="Q398" i="1"/>
  <c r="Y300" i="1"/>
  <c r="Y253" i="1"/>
  <c r="Y581" i="1"/>
  <c r="Y145" i="1"/>
  <c r="Y146" i="1"/>
  <c r="Y183" i="1"/>
  <c r="Y154" i="1"/>
  <c r="Y184" i="1"/>
  <c r="Y172" i="1"/>
  <c r="Y422" i="1"/>
  <c r="Y341" i="1"/>
  <c r="Y340" i="1"/>
  <c r="Y520" i="1"/>
  <c r="Y577" i="1"/>
  <c r="Y517" i="1"/>
  <c r="Y459" i="1"/>
  <c r="Y442" i="1"/>
  <c r="Y469" i="1"/>
  <c r="Y470" i="1"/>
  <c r="Y423" i="1"/>
  <c r="Y421" i="1"/>
  <c r="Y447" i="1"/>
  <c r="Y104" i="1"/>
  <c r="Y103" i="1"/>
  <c r="Y434" i="1"/>
  <c r="Y399" i="1"/>
  <c r="Y443" i="1"/>
  <c r="Y483" i="1"/>
  <c r="Y415" i="1"/>
  <c r="Y515" i="1"/>
  <c r="Y403" i="1"/>
  <c r="Y578" i="1"/>
  <c r="Y463" i="1"/>
  <c r="Y464" i="1"/>
  <c r="Y460" i="1"/>
  <c r="Y536" i="1"/>
  <c r="Y580" i="1"/>
  <c r="Y444" i="1"/>
  <c r="Y712" i="1"/>
  <c r="Y628" i="1"/>
  <c r="Y639" i="1"/>
  <c r="Y689" i="1"/>
  <c r="Y690" i="1"/>
  <c r="Y620" i="1"/>
  <c r="Y691" i="1"/>
  <c r="Y659" i="1"/>
  <c r="Y673" i="1"/>
  <c r="Y589" i="1"/>
  <c r="Y649" i="1"/>
  <c r="Y331" i="1"/>
  <c r="Y329" i="1"/>
  <c r="Y339" i="1"/>
  <c r="Y106" i="1"/>
  <c r="Y345" i="1"/>
  <c r="Y535" i="1"/>
  <c r="Y230" i="1"/>
  <c r="Y558" i="1"/>
  <c r="Y521" i="1"/>
  <c r="Y697" i="1"/>
  <c r="P580" i="1"/>
  <c r="O580" i="1"/>
  <c r="J580" i="1"/>
  <c r="P536" i="1"/>
  <c r="O536" i="1"/>
  <c r="J536" i="1"/>
  <c r="P460" i="1"/>
  <c r="O460" i="1"/>
  <c r="J460" i="1"/>
  <c r="P464" i="1"/>
  <c r="O464" i="1"/>
  <c r="J464" i="1"/>
  <c r="P463" i="1"/>
  <c r="O463" i="1"/>
  <c r="J463" i="1"/>
  <c r="P578" i="1"/>
  <c r="O578" i="1"/>
  <c r="J578" i="1"/>
  <c r="P403" i="1"/>
  <c r="O403" i="1"/>
  <c r="J403" i="1"/>
  <c r="P515" i="1"/>
  <c r="O515" i="1"/>
  <c r="J515" i="1"/>
  <c r="P415" i="1"/>
  <c r="O415" i="1"/>
  <c r="J415" i="1"/>
  <c r="P483" i="1"/>
  <c r="O483" i="1"/>
  <c r="J483" i="1"/>
  <c r="P443" i="1"/>
  <c r="O443" i="1"/>
  <c r="J443" i="1"/>
  <c r="P399" i="1"/>
  <c r="O399" i="1"/>
  <c r="J399" i="1"/>
  <c r="P434" i="1"/>
  <c r="O434" i="1"/>
  <c r="P103" i="1"/>
  <c r="O103" i="1"/>
  <c r="J103" i="1"/>
  <c r="P104" i="1"/>
  <c r="O104" i="1"/>
  <c r="J104" i="1"/>
  <c r="P447" i="1"/>
  <c r="O447" i="1"/>
  <c r="J447" i="1"/>
  <c r="P421" i="1"/>
  <c r="O421" i="1"/>
  <c r="J421" i="1"/>
  <c r="P423" i="1"/>
  <c r="O423" i="1"/>
  <c r="J423" i="1"/>
  <c r="P470" i="1"/>
  <c r="O470" i="1"/>
  <c r="J470" i="1"/>
  <c r="P469" i="1"/>
  <c r="O469" i="1"/>
  <c r="P442" i="1"/>
  <c r="O442" i="1"/>
  <c r="J442" i="1"/>
  <c r="P459" i="1"/>
  <c r="O459" i="1"/>
  <c r="J459" i="1"/>
  <c r="P517" i="1"/>
  <c r="O517" i="1"/>
  <c r="J517" i="1"/>
  <c r="P577" i="1"/>
  <c r="O577" i="1"/>
  <c r="J577" i="1"/>
  <c r="P520" i="1"/>
  <c r="O520" i="1"/>
  <c r="J520" i="1"/>
  <c r="P340" i="1"/>
  <c r="O340" i="1"/>
  <c r="J340" i="1"/>
  <c r="P341" i="1"/>
  <c r="O341" i="1"/>
  <c r="J341" i="1"/>
  <c r="P422" i="1"/>
  <c r="O422" i="1"/>
  <c r="J422" i="1"/>
  <c r="P172" i="1"/>
  <c r="O172" i="1"/>
  <c r="J172" i="1"/>
  <c r="P184" i="1"/>
  <c r="O184" i="1"/>
  <c r="J184" i="1"/>
  <c r="P154" i="1"/>
  <c r="O154" i="1"/>
  <c r="J154" i="1"/>
  <c r="P183" i="1"/>
  <c r="O183" i="1"/>
  <c r="J183" i="1"/>
  <c r="P146" i="1"/>
  <c r="O146" i="1"/>
  <c r="J146" i="1"/>
  <c r="P145" i="1"/>
  <c r="O145" i="1"/>
  <c r="J145" i="1"/>
  <c r="P581" i="1"/>
  <c r="O581" i="1"/>
  <c r="J581" i="1"/>
  <c r="P253" i="1"/>
  <c r="O253" i="1"/>
  <c r="J253" i="1"/>
  <c r="P300" i="1"/>
  <c r="O300" i="1"/>
  <c r="J300" i="1"/>
  <c r="Q300" i="1" l="1"/>
  <c r="Q146" i="1"/>
  <c r="Q154" i="1"/>
  <c r="Q184" i="1"/>
  <c r="Q470" i="1"/>
  <c r="Q434" i="1"/>
  <c r="Q253" i="1"/>
  <c r="Q341" i="1"/>
  <c r="Q577" i="1"/>
  <c r="Q459" i="1"/>
  <c r="Q442" i="1"/>
  <c r="Q421" i="1"/>
  <c r="Q104" i="1"/>
  <c r="Q415" i="1"/>
  <c r="Q463" i="1"/>
  <c r="Q403" i="1"/>
  <c r="Q460" i="1"/>
  <c r="Q536" i="1"/>
  <c r="Q581" i="1"/>
  <c r="Q172" i="1"/>
  <c r="Q422" i="1"/>
  <c r="Q520" i="1"/>
  <c r="Q517" i="1"/>
  <c r="Q423" i="1"/>
  <c r="Q443" i="1"/>
  <c r="Q483" i="1"/>
  <c r="Q515" i="1"/>
  <c r="Q464" i="1"/>
  <c r="Q580" i="1"/>
  <c r="Q145" i="1"/>
  <c r="Q183" i="1"/>
  <c r="Q340" i="1"/>
  <c r="Q469" i="1"/>
  <c r="Q447" i="1"/>
  <c r="Q103" i="1"/>
  <c r="Q399" i="1"/>
  <c r="Q578" i="1"/>
  <c r="P444" i="1" l="1"/>
  <c r="P712" i="1"/>
  <c r="P589" i="1"/>
  <c r="P689" i="1"/>
  <c r="P690" i="1"/>
  <c r="P620" i="1"/>
  <c r="P691" i="1"/>
  <c r="P628" i="1"/>
  <c r="P639" i="1"/>
  <c r="P659" i="1"/>
  <c r="P673" i="1"/>
  <c r="P649" i="1"/>
  <c r="P331" i="1"/>
  <c r="P329" i="1"/>
  <c r="P339" i="1"/>
  <c r="P106" i="1"/>
  <c r="P230" i="1"/>
  <c r="P535" i="1"/>
  <c r="P345" i="1"/>
  <c r="P558" i="1"/>
  <c r="P697" i="1"/>
  <c r="P521" i="1"/>
  <c r="O444" i="1"/>
  <c r="O712" i="1"/>
  <c r="O589" i="1"/>
  <c r="O689" i="1"/>
  <c r="O690" i="1"/>
  <c r="O620" i="1"/>
  <c r="O691" i="1"/>
  <c r="O628" i="1"/>
  <c r="O639" i="1"/>
  <c r="O659" i="1"/>
  <c r="O673" i="1"/>
  <c r="O649" i="1"/>
  <c r="O331" i="1"/>
  <c r="O329" i="1"/>
  <c r="O339" i="1"/>
  <c r="O106" i="1"/>
  <c r="O230" i="1"/>
  <c r="O535" i="1"/>
  <c r="O345" i="1"/>
  <c r="O558" i="1"/>
  <c r="O697" i="1"/>
  <c r="O521" i="1"/>
  <c r="J444" i="1"/>
  <c r="J712" i="1"/>
  <c r="J589" i="1"/>
  <c r="J689" i="1"/>
  <c r="J690" i="1"/>
  <c r="J620" i="1"/>
  <c r="J691" i="1"/>
  <c r="J628" i="1"/>
  <c r="J639" i="1"/>
  <c r="J659" i="1"/>
  <c r="J673" i="1"/>
  <c r="J649" i="1"/>
  <c r="J331" i="1"/>
  <c r="J329" i="1"/>
  <c r="J339" i="1"/>
  <c r="J106" i="1"/>
  <c r="J230" i="1"/>
  <c r="J535" i="1"/>
  <c r="J345" i="1"/>
  <c r="J558" i="1"/>
  <c r="J697" i="1"/>
  <c r="J521" i="1"/>
  <c r="Q521" i="1" l="1"/>
  <c r="Q535" i="1"/>
  <c r="Q339" i="1"/>
  <c r="Q620" i="1"/>
  <c r="Q697" i="1"/>
  <c r="Q230" i="1"/>
  <c r="Q106" i="1"/>
  <c r="Q329" i="1"/>
  <c r="Q628" i="1"/>
  <c r="Q689" i="1"/>
  <c r="Q331" i="1"/>
  <c r="Q659" i="1"/>
  <c r="Q639" i="1"/>
  <c r="Q589" i="1"/>
  <c r="Q712" i="1"/>
  <c r="Q558" i="1"/>
  <c r="Q345" i="1"/>
  <c r="Q649" i="1"/>
  <c r="Q673" i="1"/>
  <c r="Q691" i="1"/>
  <c r="Q690" i="1"/>
  <c r="Q444" i="1"/>
</calcChain>
</file>

<file path=xl/sharedStrings.xml><?xml version="1.0" encoding="utf-8"?>
<sst xmlns="http://schemas.openxmlformats.org/spreadsheetml/2006/main" count="5228" uniqueCount="2487">
  <si>
    <t>TEAM Services Corporation</t>
  </si>
  <si>
    <t>Baltimore Lock and Hardware, Inc.</t>
  </si>
  <si>
    <t>Ideal Electrical Supply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</si>
  <si>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</si>
  <si>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</si>
  <si>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</si>
  <si>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</si>
  <si>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</si>
  <si>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</si>
  <si>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</si>
  <si>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</si>
  <si>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</si>
  <si>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</si>
  <si>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</si>
  <si>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</si>
  <si>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</si>
  <si>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</si>
  <si>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</si>
  <si>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</si>
  <si>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06000</t>
  </si>
  <si>
    <t>3 x 1 yr</t>
  </si>
  <si>
    <t>Atlantic Tactical, Inc</t>
  </si>
  <si>
    <t>2 x 1 yr</t>
  </si>
  <si>
    <t>4 x 1 yr</t>
  </si>
  <si>
    <t>08000</t>
  </si>
  <si>
    <t xml:space="preserve">Motion Industries </t>
  </si>
  <si>
    <t>Howard Uniform Company</t>
  </si>
  <si>
    <t>2 x2 yr</t>
  </si>
  <si>
    <t xml:space="preserve">All Car Leasing dba Nextcar </t>
  </si>
  <si>
    <t>1 x 2 yr</t>
  </si>
  <si>
    <t>5 x 1 yr</t>
  </si>
  <si>
    <t>ADP, Inc.</t>
  </si>
  <si>
    <t>Full Circle Solutions, Inc.</t>
  </si>
  <si>
    <t>M &amp; T Bank</t>
  </si>
  <si>
    <t>Kaiser Permanente</t>
  </si>
  <si>
    <t>2 x 2 yr</t>
  </si>
  <si>
    <t>Mercy Medical Center</t>
  </si>
  <si>
    <t>1 x 5 yr</t>
  </si>
  <si>
    <t>PPO Medical Insurance (Employee) (HR)</t>
  </si>
  <si>
    <t>Dunbar Armored, Inc.</t>
  </si>
  <si>
    <t>Rudolph's Office &amp; Computer Supply, Inc.</t>
  </si>
  <si>
    <t>Macer</t>
  </si>
  <si>
    <t>Bey</t>
  </si>
  <si>
    <t>One Call Concept Locating Services, Inc.</t>
  </si>
  <si>
    <t>Rudolph's Office &amp; Computer Supply</t>
  </si>
  <si>
    <t>2 x 1 yr.</t>
  </si>
  <si>
    <t>3 x 2 yr</t>
  </si>
  <si>
    <t>2 x 1</t>
  </si>
  <si>
    <t>Smith-Blair, Inc.</t>
  </si>
  <si>
    <t>Patuxent Materials, Inc.</t>
  </si>
  <si>
    <t>Motorola, Inc.</t>
  </si>
  <si>
    <t>2 x 5 yrs</t>
  </si>
  <si>
    <t>Hawkeye Construction, LLC</t>
  </si>
  <si>
    <t>Geiger Pump and Equipment</t>
  </si>
  <si>
    <t>C. N. Robinson Lighting Supply Co.</t>
  </si>
  <si>
    <t>SMG</t>
  </si>
  <si>
    <t>Vasavada</t>
  </si>
  <si>
    <t>B50001050</t>
  </si>
  <si>
    <t>Manage and Operate the Food and Beverage Service for the Baltimore Convention Center</t>
  </si>
  <si>
    <t>REVENUE</t>
  </si>
  <si>
    <t>1 x 2 yrs</t>
  </si>
  <si>
    <t>Contract No.
6000 = Selected
7000 = Competitive
8000 = Sole Source
9000 = Emergency</t>
  </si>
  <si>
    <t>1 x 3 Yr</t>
  </si>
  <si>
    <t>Lorenz, Inc.</t>
  </si>
  <si>
    <t>Armored Transport Services (Various)</t>
  </si>
  <si>
    <t>Waste Equipment Sales &amp; Service, LLC</t>
  </si>
  <si>
    <t>FIRST REMINDER SENT DATE</t>
  </si>
  <si>
    <t>SECOND REMINDER SENT DATE</t>
  </si>
  <si>
    <t>AGENCY RESPONSE DATE</t>
  </si>
  <si>
    <t>Kershner Environmental Technologies, LLC</t>
  </si>
  <si>
    <t>OEM Parts and Service for Mack Trucks</t>
  </si>
  <si>
    <t>1 x 1 yr</t>
  </si>
  <si>
    <t>Herman Born &amp; Sons, Inc.</t>
  </si>
  <si>
    <t>Agilent Technologies</t>
  </si>
  <si>
    <t>Shannon-Baum Signs, Inc.</t>
  </si>
  <si>
    <t>Nestle Waters North America d/b/a Deer Park</t>
  </si>
  <si>
    <t>2 x 5 yrs.</t>
  </si>
  <si>
    <t>P511583</t>
  </si>
  <si>
    <t>Pitney Bowes</t>
  </si>
  <si>
    <t>B50001328</t>
  </si>
  <si>
    <t>Qiagen, Inc.</t>
  </si>
  <si>
    <t>B50001020</t>
  </si>
  <si>
    <t>M.C. Dean, Inc</t>
  </si>
  <si>
    <t>Digicon Corporation</t>
  </si>
  <si>
    <t>2x 1 yr</t>
  </si>
  <si>
    <t>Truck Accessories</t>
  </si>
  <si>
    <t>B50001347</t>
  </si>
  <si>
    <t>Edlen Electrical Exhibitions Services, Inc</t>
  </si>
  <si>
    <t>Fastenal Company</t>
  </si>
  <si>
    <t>DOT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</si>
  <si>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</si>
  <si>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</si>
  <si>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</si>
  <si>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</si>
  <si>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</si>
  <si>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</si>
  <si>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</si>
  <si>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</si>
  <si>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ELECTION</t>
  </si>
  <si>
    <t>COMPTROLLER</t>
  </si>
  <si>
    <t>HR</t>
  </si>
  <si>
    <t>FINANCE</t>
  </si>
  <si>
    <t>BOP</t>
  </si>
  <si>
    <t>MOED</t>
  </si>
  <si>
    <t>BCFD</t>
  </si>
  <si>
    <t>CONV. CTR</t>
  </si>
  <si>
    <t>CIRCUIT COURT</t>
  </si>
  <si>
    <t>BCPD &amp; SHERIFF</t>
  </si>
  <si>
    <t>Airgas East, Inc.</t>
  </si>
  <si>
    <t xml:space="preserve">Court Reporting Services </t>
  </si>
  <si>
    <t xml:space="preserve">Electrical, Compressed air &amp; Water Services </t>
  </si>
  <si>
    <t xml:space="preserve">Various Waterworks Repair Parts </t>
  </si>
  <si>
    <t xml:space="preserve">Lamps and Ballasts, Large and Specialty </t>
  </si>
  <si>
    <t xml:space="preserve">Single Stream Recycling </t>
  </si>
  <si>
    <t>East Coast Emergency Lighting</t>
  </si>
  <si>
    <t>Debris Cleanup in Middle Branch, Canton and Fells Point</t>
  </si>
  <si>
    <t>5 x 5 yr</t>
  </si>
  <si>
    <t>American Test Center</t>
  </si>
  <si>
    <t>Chesapeake Fire &amp; Rescue, Inc.</t>
  </si>
  <si>
    <t>2 x 2yr</t>
  </si>
  <si>
    <t>Mowing of Grass Medians</t>
  </si>
  <si>
    <t>Chesapeake Flow Solutions, LLC</t>
  </si>
  <si>
    <t>Biomedical Waste Pickup and Disposal</t>
  </si>
  <si>
    <t>Easter's Lock and Access Systems, Inc</t>
  </si>
  <si>
    <t>Hauling of Asphalt</t>
  </si>
  <si>
    <t>Dean</t>
  </si>
  <si>
    <t>MJ Gate Valves (See Master Blanket for items)</t>
  </si>
  <si>
    <t>SHERIFF</t>
  </si>
  <si>
    <t>Univar USA, inc.</t>
  </si>
  <si>
    <t>Supply and Deliver Lumber</t>
  </si>
  <si>
    <t>1 x 1yr</t>
  </si>
  <si>
    <t>Revenue</t>
  </si>
  <si>
    <t>2 x 3 yr</t>
  </si>
  <si>
    <t>Acme Auto Leasing, LLC</t>
  </si>
  <si>
    <t>Renold, Inc.</t>
  </si>
  <si>
    <t>Copper Cable Installation, Maintenance and Repair Service</t>
  </si>
  <si>
    <t>J.F. Fischer, Inc.</t>
  </si>
  <si>
    <t>VWR International, LLC</t>
  </si>
  <si>
    <t>n/a</t>
  </si>
  <si>
    <t>OEM Parts and Service for Volvo Asphalt Compactor/Pavers</t>
  </si>
  <si>
    <t>McClung-Loan Equipment Company</t>
  </si>
  <si>
    <t>Werres Corporation</t>
  </si>
  <si>
    <t>ARENA</t>
  </si>
  <si>
    <t>2 x 1  yr</t>
  </si>
  <si>
    <t>Tyler Technologies, Inc.</t>
  </si>
  <si>
    <t>Personal Property Billing System</t>
  </si>
  <si>
    <t xml:space="preserve">J.I.T. (Just-in-Time) Office Supplies </t>
  </si>
  <si>
    <t>3 x 1yr</t>
  </si>
  <si>
    <t>The Myco Companies</t>
  </si>
  <si>
    <t>OEM Parts &amp; Service for the Tandem Rite Touch Car Wash</t>
  </si>
  <si>
    <t>Mid Atlantic Car Wash Technologies, Inc t/a/ Wash Tech</t>
  </si>
  <si>
    <t>B50002320</t>
  </si>
  <si>
    <t>Personal Ballistic Soft Body Armor</t>
  </si>
  <si>
    <t>1 x 1 yt</t>
  </si>
  <si>
    <t>Lawmen's Supply Company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</si>
  <si>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</si>
  <si>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</si>
  <si>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</si>
  <si>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</si>
  <si>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</si>
  <si>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</si>
  <si>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</si>
  <si>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 xml:space="preserve">Enterprise RAC Company of Baltimore </t>
  </si>
  <si>
    <t>Excel Staffing &amp; Personnel Services</t>
  </si>
  <si>
    <t>P519895</t>
  </si>
  <si>
    <t>Fire Line Equipment</t>
  </si>
  <si>
    <t>Bound Tree Medical, LLC</t>
  </si>
  <si>
    <t>Midwest Medical Supply, LLC</t>
  </si>
  <si>
    <t>1 x 1</t>
  </si>
  <si>
    <t>P510455</t>
  </si>
  <si>
    <t>P514207</t>
  </si>
  <si>
    <t>5 x 1yr</t>
  </si>
  <si>
    <t>Aluminum Sheets</t>
  </si>
  <si>
    <t>B50002313</t>
  </si>
  <si>
    <t>Police Exam Consultant Services</t>
  </si>
  <si>
    <t>Mainframe Migration and Support Agreement</t>
  </si>
  <si>
    <t>Alicomp, A Division of Alicare, inc.</t>
  </si>
  <si>
    <t>Total Environmental Concepts, Inc.</t>
  </si>
  <si>
    <t>Bearing Distirbutors, Inc.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</si>
  <si>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</si>
  <si>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</si>
  <si>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</si>
  <si>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</si>
  <si>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</si>
  <si>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</si>
  <si>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</si>
  <si>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Pipe Repair Clamps</t>
  </si>
  <si>
    <t>3M Company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</si>
  <si>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</si>
  <si>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</si>
  <si>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</si>
  <si>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</si>
  <si>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</si>
  <si>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</si>
  <si>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</si>
  <si>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</si>
  <si>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</si>
  <si>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</si>
  <si>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</si>
  <si>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</si>
  <si>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</si>
  <si>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</si>
  <si>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</si>
  <si>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</si>
  <si>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</si>
  <si>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</si>
  <si>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</si>
  <si>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</si>
  <si>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</si>
  <si>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</si>
  <si>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</si>
  <si>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</si>
  <si>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</si>
  <si>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</si>
  <si>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</si>
  <si>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</si>
  <si>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</si>
  <si>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</si>
  <si>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</si>
  <si>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</si>
  <si>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</si>
  <si>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</si>
  <si>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</si>
  <si>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</si>
  <si>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</si>
  <si>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</si>
  <si>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</si>
  <si>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</si>
  <si>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</si>
  <si>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</si>
  <si>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</si>
  <si>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</si>
  <si>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</si>
  <si>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</si>
  <si>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</si>
  <si>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</si>
  <si>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</si>
  <si>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</si>
  <si>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</si>
  <si>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</si>
  <si>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</si>
  <si>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</si>
  <si>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</si>
  <si>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</si>
  <si>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</si>
  <si>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</si>
  <si>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</si>
  <si>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</si>
  <si>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</si>
  <si>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6 x 1 yr</t>
  </si>
  <si>
    <t>Socrata, Inc.</t>
  </si>
  <si>
    <t>Alere North America, Inc.</t>
  </si>
  <si>
    <t>1 x 1  yr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</si>
  <si>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</si>
  <si>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</si>
  <si>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</si>
  <si>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</si>
  <si>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</si>
  <si>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Green</t>
  </si>
  <si>
    <t>Special Compliance?</t>
  </si>
  <si>
    <t>Priority</t>
  </si>
  <si>
    <t>Yellow</t>
  </si>
  <si>
    <t>Red</t>
  </si>
  <si>
    <t>None</t>
  </si>
  <si>
    <t>201510</t>
  </si>
  <si>
    <t>none</t>
  </si>
  <si>
    <t>Row Labels</t>
  </si>
  <si>
    <t>Column Labels</t>
  </si>
  <si>
    <t>Life Technologies Corporation</t>
  </si>
  <si>
    <t>2 c 1 yr</t>
  </si>
  <si>
    <t>B50002463</t>
  </si>
  <si>
    <t>Baltimore Arena title Sponsorship, Advertising, Manage and Operate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</si>
  <si>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</si>
  <si>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</si>
  <si>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</si>
  <si>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</si>
  <si>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</si>
  <si>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</si>
  <si>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</si>
  <si>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</si>
  <si>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</si>
  <si>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</si>
  <si>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</si>
  <si>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</si>
  <si>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</si>
  <si>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HIV Test Kits -Oraquick Advance</t>
  </si>
  <si>
    <t>Orasure Technologies</t>
  </si>
  <si>
    <t>Ferno Washington, Inc.</t>
  </si>
  <si>
    <t>Count of Total Award Amount (A)</t>
  </si>
  <si>
    <t>B50002737</t>
  </si>
  <si>
    <t>Homeless Management Information System</t>
  </si>
  <si>
    <t>ClientTrack, Inc.</t>
  </si>
  <si>
    <t>Gartner, inc.</t>
  </si>
  <si>
    <t>P523867</t>
  </si>
  <si>
    <t>OEM Parts and Service for Horton Medics</t>
  </si>
  <si>
    <t>Lorenz Lawn &amp; Landscape, Inc. d/b/a Lorenz Inc.</t>
  </si>
  <si>
    <t>Evergreen</t>
  </si>
  <si>
    <t>Itron, Inc.</t>
  </si>
  <si>
    <t>American Heritage Excavating, LLC</t>
  </si>
  <si>
    <t>Survivor LED Flashlights</t>
  </si>
  <si>
    <t>B</t>
  </si>
  <si>
    <t>Edwin Elliott &amp; Co. Inc.</t>
  </si>
  <si>
    <t>Miss Utilities - Call Center</t>
  </si>
  <si>
    <t>Election Services</t>
  </si>
  <si>
    <t>McAfee Election Services, inc.</t>
  </si>
  <si>
    <t>Husky Envelope Products</t>
  </si>
  <si>
    <t xml:space="preserve">Open Baltimore Data Portal Hosting </t>
  </si>
  <si>
    <t>B50003190</t>
  </si>
  <si>
    <t>Residential Water and Sewer Line Protection Program</t>
  </si>
  <si>
    <t>HomeServe USA, Corp</t>
  </si>
  <si>
    <t>B50003446</t>
  </si>
  <si>
    <t>Monadnock Flex Cuffs</t>
  </si>
  <si>
    <t>Safety League, Inc. d/b/a Atlantic Tactical</t>
  </si>
  <si>
    <t>OEM Parts and Service for Ford Vehicles</t>
  </si>
  <si>
    <t>Custodial Service for CitiWatch</t>
  </si>
  <si>
    <t>Southern Management Company</t>
  </si>
  <si>
    <t>B50003519</t>
  </si>
  <si>
    <t>Joseph Moreno Sr. d/b/a JM Trucking</t>
  </si>
  <si>
    <t>Pitney Bowes, Inc.</t>
  </si>
  <si>
    <t>B50003559</t>
  </si>
  <si>
    <t>Police Duty Gear</t>
  </si>
  <si>
    <t>Industrial Organizational Solutions, Inc.  d/b/a I/O Solutions</t>
  </si>
  <si>
    <t>B50003386</t>
  </si>
  <si>
    <t>P527034</t>
  </si>
  <si>
    <t>YouthWorks System Software Enhancements and Hosting Agreements</t>
  </si>
  <si>
    <t>800 MHz Radio Communications Facilities maintenance Agreement</t>
  </si>
  <si>
    <t>B50003351</t>
  </si>
  <si>
    <t>General Banking Services</t>
  </si>
  <si>
    <t>MOCAB</t>
  </si>
  <si>
    <t>B50003696</t>
  </si>
  <si>
    <t>Driver Motor Vehicle Information</t>
  </si>
  <si>
    <t>Law Enforement Systems, LLC</t>
  </si>
  <si>
    <t>OEM Parts and Service for Pierce Fire Apparatus</t>
  </si>
  <si>
    <t>B50003575</t>
  </si>
  <si>
    <t>On-Call Roofing Services</t>
  </si>
  <si>
    <t>Citiroof Corporation</t>
  </si>
  <si>
    <t>Autumn Contracting, Inc.</t>
  </si>
  <si>
    <t>B50003712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</si>
  <si>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</si>
  <si>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</si>
  <si>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</si>
  <si>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</si>
  <si>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B50003294</t>
  </si>
  <si>
    <t>B50003818</t>
  </si>
  <si>
    <t>Production Distribution Companies, Inc.</t>
  </si>
  <si>
    <t>Electrical Supplies - See Master Blanket for Manufacturers</t>
  </si>
  <si>
    <t>B50003778</t>
  </si>
  <si>
    <t>Alban Tractor Co. Inc.</t>
  </si>
  <si>
    <t>Sarah e. Coleman d/b/a Four Seasons Nursery &amp; Landscape Services</t>
  </si>
  <si>
    <t>Rental and Service of Portable Chemical Toilets</t>
  </si>
  <si>
    <t>OEM Parts &amp; Service for the SmartWash Storm Touchless Gantry Fleet Washer</t>
  </si>
  <si>
    <t>B50003752</t>
  </si>
  <si>
    <t>Police Human Capitol Resource Management System</t>
  </si>
  <si>
    <t>eResourcePlanner, Inc.</t>
  </si>
  <si>
    <t>B50003897</t>
  </si>
  <si>
    <t>Supply of Fire Hose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</si>
  <si>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</si>
  <si>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</si>
  <si>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</si>
  <si>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</si>
  <si>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</si>
  <si>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</si>
  <si>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</si>
  <si>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</si>
  <si>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</si>
  <si>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</si>
  <si>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</si>
  <si>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</si>
  <si>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</si>
  <si>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</si>
  <si>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</si>
  <si>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</si>
  <si>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</si>
  <si>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</si>
  <si>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B50003586</t>
  </si>
  <si>
    <t>B50003935</t>
  </si>
  <si>
    <t>Install and Service Rental Storage Lockers for Pools</t>
  </si>
  <si>
    <t>Tiburon Lockers (USA) LLC</t>
  </si>
  <si>
    <t>Technical Services for Liquid Oxygen Plants</t>
  </si>
  <si>
    <t>Milton S. Hershey Medical Center</t>
  </si>
  <si>
    <t>F &amp; F and A. Jacobs &amp; Sons, Inc.</t>
  </si>
  <si>
    <t xml:space="preserve">Human Resource Information, E-Time/Payroll License and Human Resources License(Finance) </t>
  </si>
  <si>
    <t>Parts and Service for Tennant Scrubbers - Seepers and Litter Vacs</t>
  </si>
  <si>
    <t>P528141</t>
  </si>
  <si>
    <t>Annual Renewals</t>
  </si>
  <si>
    <t>P531583</t>
  </si>
  <si>
    <t>PHI Air Medical, LLC</t>
  </si>
  <si>
    <t>Non-Emergent Air Transportation</t>
  </si>
  <si>
    <t>Rocky Mountain Holdings, LLC</t>
  </si>
  <si>
    <t>Tennant Sales and Service Company</t>
  </si>
  <si>
    <t>P531659</t>
  </si>
  <si>
    <t>LAW</t>
  </si>
  <si>
    <t>Clio User License Agreement (ULA)</t>
  </si>
  <si>
    <t>Themis Solutions, Inc.</t>
  </si>
  <si>
    <t>Ground Ladder Testing</t>
  </si>
  <si>
    <t>ABC Radiator &amp; Welding Corporation</t>
  </si>
  <si>
    <t>Onsite Solar Power Purchase Agreement</t>
  </si>
  <si>
    <t>Constellation Solar Maryland MC,LLC</t>
  </si>
  <si>
    <t>Injectable Medicines -Pharmaceuticals for the Fire Department</t>
  </si>
  <si>
    <t>ACA (Affordable Care Act) Compliance and IRD Reporting</t>
  </si>
  <si>
    <t>Tango Health, Inc.</t>
  </si>
  <si>
    <t>P532543</t>
  </si>
  <si>
    <t>P532405</t>
  </si>
  <si>
    <t>Cityworks Master Licnse and Maintenance Agreement</t>
  </si>
  <si>
    <t>MOHS</t>
  </si>
  <si>
    <t>Steven R. Schulte d/b/a S.R. Schulte Contracting</t>
  </si>
  <si>
    <t>B50004162</t>
  </si>
  <si>
    <t>B50004153</t>
  </si>
  <si>
    <t>Ferguson Waterworks LLC</t>
  </si>
  <si>
    <t>P532496</t>
  </si>
  <si>
    <t>P532429</t>
  </si>
  <si>
    <t>B50004074</t>
  </si>
  <si>
    <t>Non-Emergent Intra-Hospital Air Transportation</t>
  </si>
  <si>
    <t>Air Ambulance Specialists, Inc.</t>
  </si>
  <si>
    <t>Trigyn Technologies, Inc.</t>
  </si>
  <si>
    <t>P527649</t>
  </si>
  <si>
    <t>CareFirst of Maryland, Inc.</t>
  </si>
  <si>
    <t>B50004256</t>
  </si>
  <si>
    <t>Laboratory Gases, Chemicals and Supplies</t>
  </si>
  <si>
    <t>Fisher Scientific Company, LLC</t>
  </si>
  <si>
    <t>P2 Cleaning Services, LLC</t>
  </si>
  <si>
    <t>Corporate Maintenance Group, LLC</t>
  </si>
  <si>
    <t xml:space="preserve">USC/Canterbury   Corporation                        </t>
  </si>
  <si>
    <t>Star Computer Supply, LLC</t>
  </si>
  <si>
    <t>Applied Technology Services, Inc.</t>
  </si>
  <si>
    <t>Daly Computers, Inc.</t>
  </si>
  <si>
    <t>Liberty Lumber &amp; Supply Co., Inc. d/b/a Pikesville Lumber Company</t>
  </si>
  <si>
    <t>P533605</t>
  </si>
  <si>
    <t>Providing Temporary Administrative Personnel Services</t>
  </si>
  <si>
    <t>Premier Staffing Source, Inc.</t>
  </si>
  <si>
    <t>B50004202</t>
  </si>
  <si>
    <t>Temporary Medical Personnel Services</t>
  </si>
  <si>
    <t>P534294</t>
  </si>
  <si>
    <t>B50004386</t>
  </si>
  <si>
    <t xml:space="preserve">Decals and Striping </t>
  </si>
  <si>
    <t>C &amp; W Construction Company</t>
  </si>
  <si>
    <t>Motorola Radio Equipment Master Purchase Agreement</t>
  </si>
  <si>
    <t>Atlantic Emergency Solutions, Inc,</t>
  </si>
  <si>
    <t>B50004390</t>
  </si>
  <si>
    <t>OEM Parts and Service for LTI Ladder Trucks</t>
  </si>
  <si>
    <t>B50004259</t>
  </si>
  <si>
    <t>B50004050</t>
  </si>
  <si>
    <t>Body Worn Cameras</t>
  </si>
  <si>
    <t>P527412</t>
  </si>
  <si>
    <t>Large Water Meter Testing, Repair and Replacement Services</t>
  </si>
  <si>
    <t>B50004211</t>
  </si>
  <si>
    <t>Design, Installation, Operation and Maintenance of a Bike Share System for the City of Baltimore</t>
  </si>
  <si>
    <t>Bewegen Technologies, Inc.</t>
  </si>
  <si>
    <t>Ammunition (See buyer for items Available</t>
  </si>
  <si>
    <t>Gambrills Equipment Co. Inc. (2nd Call)</t>
  </si>
  <si>
    <t>B50004394</t>
  </si>
  <si>
    <t>P525696</t>
  </si>
  <si>
    <t>P520454</t>
  </si>
  <si>
    <t>P528510</t>
  </si>
  <si>
    <t>P532176</t>
  </si>
  <si>
    <t>P522299</t>
  </si>
  <si>
    <t>P531956</t>
  </si>
  <si>
    <t>P531063</t>
  </si>
  <si>
    <t>P523147</t>
  </si>
  <si>
    <t>B50004467</t>
  </si>
  <si>
    <t>Supply and Deliver Water Dispensers &amp; Bottled Water</t>
  </si>
  <si>
    <t>Maintenance &amp; Repair of Holmatro Tools</t>
  </si>
  <si>
    <t>Furniture (Office, School, Library, etc) and Equipment</t>
  </si>
  <si>
    <t>Douron, Incorporated</t>
  </si>
  <si>
    <t>American Design Associates, inc.</t>
  </si>
  <si>
    <t>P532457</t>
  </si>
  <si>
    <t>P528069</t>
  </si>
  <si>
    <t>B50004506</t>
  </si>
  <si>
    <t>Provide &amp; Deliver Various Trees for Tree Baltimore Initiative</t>
  </si>
  <si>
    <t>SiteOne Landscape Supply</t>
  </si>
  <si>
    <t>Clear Ridge Nursery, Inc.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</si>
  <si>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</si>
  <si>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</si>
  <si>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</si>
  <si>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</si>
  <si>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</si>
  <si>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</si>
  <si>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</si>
  <si>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B50004514</t>
  </si>
  <si>
    <t>B50004094</t>
  </si>
  <si>
    <t>B50004455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</si>
  <si>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</si>
  <si>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</si>
  <si>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</si>
  <si>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</si>
  <si>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</si>
  <si>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</si>
  <si>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</si>
  <si>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B50004553</t>
  </si>
  <si>
    <t>B50004582</t>
  </si>
  <si>
    <t>DemoUSA, Inc.</t>
  </si>
  <si>
    <t>B50004548</t>
  </si>
  <si>
    <t>Automotive Air Conditioning System Repairs</t>
  </si>
  <si>
    <t>Azteca Systems, Inc.</t>
  </si>
  <si>
    <t>P520689</t>
  </si>
  <si>
    <t>B50004568</t>
  </si>
  <si>
    <t>Provide Various Rental Vehicles</t>
  </si>
  <si>
    <t>Provde Various Rental Vehicles</t>
  </si>
  <si>
    <t>P535444</t>
  </si>
  <si>
    <t>Traffic Suite for Speed Sentry Units</t>
  </si>
  <si>
    <t>Intuitive Control Systems, Inc.</t>
  </si>
  <si>
    <t>P531873</t>
  </si>
  <si>
    <t>B50004593</t>
  </si>
  <si>
    <t>Brenntag Northwast, Inc.</t>
  </si>
  <si>
    <t xml:space="preserve"> Dress and Work Uniforms</t>
  </si>
  <si>
    <t>B50004550</t>
  </si>
  <si>
    <t>B50004552</t>
  </si>
  <si>
    <t>Aftermarket Body and Fender Parts</t>
  </si>
  <si>
    <t>B50004532</t>
  </si>
  <si>
    <t>Unidirectional Flusing and Lak Detection</t>
  </si>
  <si>
    <t>Dhillon Engineering, Inc.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</si>
  <si>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</si>
  <si>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</si>
  <si>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</si>
  <si>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</si>
  <si>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</si>
  <si>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B50004656</t>
  </si>
  <si>
    <t>Paint &amp; Paint Products</t>
  </si>
  <si>
    <t>The McCormick Paint Works Company</t>
  </si>
  <si>
    <t>B50004664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</si>
  <si>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</si>
  <si>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</si>
  <si>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</si>
  <si>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</si>
  <si>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</si>
  <si>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</si>
  <si>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</si>
  <si>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DISYS Solutions, Inc</t>
  </si>
  <si>
    <t>Knight Point Systems,LLC</t>
  </si>
  <si>
    <t>Easten Controls, Inc.</t>
  </si>
  <si>
    <t>B50004654</t>
  </si>
  <si>
    <t>Locksmith Services (Various) 1st Call</t>
  </si>
  <si>
    <t>Locksmith Services (Various) 2ndCall</t>
  </si>
  <si>
    <t>B50004669</t>
  </si>
  <si>
    <t>B50004602</t>
  </si>
  <si>
    <t>Emergency Vehicle Lighting and Accessories</t>
  </si>
  <si>
    <t>P536729</t>
  </si>
  <si>
    <t>P536955</t>
  </si>
  <si>
    <t>60 Month Lease of Mailing Systems</t>
  </si>
  <si>
    <t>P536929</t>
  </si>
  <si>
    <t>B50004714</t>
  </si>
  <si>
    <t>K.L. Lemmon &amp; Son Hay &amp; Straw, LLC</t>
  </si>
  <si>
    <t>P536592</t>
  </si>
  <si>
    <t>Cooper Williams, V.M.D</t>
  </si>
  <si>
    <t>Mounted Horses Veterinary Services</t>
  </si>
  <si>
    <t>P535998</t>
  </si>
  <si>
    <t>Security Cameras and Software Upgrade</t>
  </si>
  <si>
    <t>Skylin Network Engineering, LLC</t>
  </si>
  <si>
    <t>B50004682</t>
  </si>
  <si>
    <t>Furnish and Deliver Various soil and Sand Products</t>
  </si>
  <si>
    <t>B50004724</t>
  </si>
  <si>
    <t>STD Medications</t>
  </si>
  <si>
    <t>Klein's Tower Plaza, Inc.</t>
  </si>
  <si>
    <t>Belair Road Supply Company, Incorporated</t>
  </si>
  <si>
    <t>B50004671</t>
  </si>
  <si>
    <t>Repair and Maintenance Services for Electrical Motors above 300 H.P.</t>
  </si>
  <si>
    <t>B50004741</t>
  </si>
  <si>
    <t>Joseph Heil Company, Inc.</t>
  </si>
  <si>
    <t>DSG</t>
  </si>
  <si>
    <t>B50004606</t>
  </si>
  <si>
    <t>Janitorial Services for Area D</t>
  </si>
  <si>
    <t>N.O.W., LLC</t>
  </si>
  <si>
    <t>P536102</t>
  </si>
  <si>
    <t>B50004661</t>
  </si>
  <si>
    <t>S&amp;S Worldwide, Inc.</t>
  </si>
  <si>
    <t>Integrated Pest Management Program</t>
  </si>
  <si>
    <t>B50004618</t>
  </si>
  <si>
    <t>Master Snow Removal Services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</si>
  <si>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</si>
  <si>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</si>
  <si>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</si>
  <si>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</si>
  <si>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</si>
  <si>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</si>
  <si>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</si>
  <si>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</si>
  <si>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</si>
  <si>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</si>
  <si>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</si>
  <si>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</si>
  <si>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B50004722</t>
  </si>
  <si>
    <t>Irrigation and Repairs of City Owned Fountains</t>
  </si>
  <si>
    <t>B50004598</t>
  </si>
  <si>
    <t>Dental Health Products Incorporated</t>
  </si>
  <si>
    <t>B50004772</t>
  </si>
  <si>
    <t>Instruments and Instrumentation Parts</t>
  </si>
  <si>
    <t>B50004662</t>
  </si>
  <si>
    <t>EMT Services</t>
  </si>
  <si>
    <t>Grace Ambulance Services, LLC</t>
  </si>
  <si>
    <t>P&amp;J Contracting Co. Inc.</t>
  </si>
  <si>
    <t>B50004709</t>
  </si>
  <si>
    <t>Vehicle Exhaust Repairs</t>
  </si>
  <si>
    <t>Beltway Kenwood, LLC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</si>
  <si>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</si>
  <si>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</si>
  <si>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</si>
  <si>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</si>
  <si>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B50004600</t>
  </si>
  <si>
    <t>Various Gloves</t>
  </si>
  <si>
    <t>Interboro Packaging Corporation</t>
  </si>
  <si>
    <t>Veritv Operating Company</t>
  </si>
  <si>
    <t>B50004801</t>
  </si>
  <si>
    <t>OEM Parts and Service for Stellar Truck Bodies</t>
  </si>
  <si>
    <t>Waste Equipment</t>
  </si>
  <si>
    <t>P532978</t>
  </si>
  <si>
    <t>P532977</t>
  </si>
  <si>
    <t>P534281</t>
  </si>
  <si>
    <t>Safety League d/b/a Atlantic Tactical, Inc</t>
  </si>
  <si>
    <t>E.J. Ward, Inc.</t>
  </si>
  <si>
    <t>B50004815</t>
  </si>
  <si>
    <t xml:space="preserve">Industrial Bearings and Related Seals  </t>
  </si>
  <si>
    <t>B50004826</t>
  </si>
  <si>
    <t>B50004809</t>
  </si>
  <si>
    <t>Addams</t>
  </si>
  <si>
    <t>911 Customer Premise Equipment (CPE) System</t>
  </si>
  <si>
    <t>Carousel Industries of North America, Inc.</t>
  </si>
  <si>
    <t>P534307</t>
  </si>
  <si>
    <t>P535834</t>
  </si>
  <si>
    <t>P536184</t>
  </si>
  <si>
    <t>P538039</t>
  </si>
  <si>
    <t>Anderson</t>
  </si>
  <si>
    <t>B50004813</t>
  </si>
  <si>
    <t>Interior Renovation, Carpentry and Associated Trades</t>
  </si>
  <si>
    <t>B50004845</t>
  </si>
  <si>
    <t>B50004839</t>
  </si>
  <si>
    <t>P529920</t>
  </si>
  <si>
    <t>ETR Facilitator's Five Year License</t>
  </si>
  <si>
    <t>ETR Associates, Inc.</t>
  </si>
  <si>
    <t>DNA Lab Supplies</t>
  </si>
  <si>
    <t>P535962</t>
  </si>
  <si>
    <t>Lease on Canon Oce Colorwave 500 System</t>
  </si>
  <si>
    <t>Print-O-Stat, Inc.</t>
  </si>
  <si>
    <t>B50004516</t>
  </si>
  <si>
    <t>P535873</t>
  </si>
  <si>
    <t>B50004608</t>
  </si>
  <si>
    <t>Various Games for Recreation Centers</t>
  </si>
  <si>
    <t>S &amp; S Worldwide</t>
  </si>
  <si>
    <t>P535711</t>
  </si>
  <si>
    <t>P535434</t>
  </si>
  <si>
    <t>P535465</t>
  </si>
  <si>
    <t>P535464</t>
  </si>
  <si>
    <t>Smith Auto Glass</t>
  </si>
  <si>
    <t>EZ-1 DNA Investigator Kits</t>
  </si>
  <si>
    <t>B50004849</t>
  </si>
  <si>
    <t>Phosphoric Acid - 15%</t>
  </si>
  <si>
    <t>Chemrite, Inc.</t>
  </si>
  <si>
    <t>P535433</t>
  </si>
  <si>
    <t>B50004854</t>
  </si>
  <si>
    <t>Technical Specialist Inc.</t>
  </si>
  <si>
    <t>SCD Information Technology</t>
  </si>
  <si>
    <t xml:space="preserve">Highlander Contracting Company </t>
  </si>
  <si>
    <t>B50004841</t>
  </si>
  <si>
    <t>B50004830</t>
  </si>
  <si>
    <t>Evergreen Landscape &amp; Design Corp.</t>
  </si>
  <si>
    <t>B50004833</t>
  </si>
  <si>
    <t>Mowing &amp; Debris Removal for Vacant Lots &amp; Abandoned Proprties II</t>
  </si>
  <si>
    <t>Mowing &amp; Debris Removal for Vacant Lots &amp; Abandoned Proprties I</t>
  </si>
  <si>
    <t>P535404</t>
  </si>
  <si>
    <t>B50004504</t>
  </si>
  <si>
    <t>Unemployment Insurance Program</t>
  </si>
  <si>
    <t>Strategic Cost Control Inc. d/b/a Coporate Cost Control</t>
  </si>
  <si>
    <t>P535768</t>
  </si>
  <si>
    <t>B50004958</t>
  </si>
  <si>
    <t>Fire Hydrants &amp; Replacement Parts</t>
  </si>
  <si>
    <t>Ferguson Enterprises Inc d/b/a Ferguson Waterworks</t>
  </si>
  <si>
    <t>B50004973</t>
  </si>
  <si>
    <t>Iron Pipe &amp; Fittings</t>
  </si>
  <si>
    <t>Ferguson Enterprise Inc d/b/a Ferguson Waterworks</t>
  </si>
  <si>
    <t>P534939</t>
  </si>
  <si>
    <t>P528036</t>
  </si>
  <si>
    <t>P535575</t>
  </si>
  <si>
    <t>WM Recycle America LLC</t>
  </si>
  <si>
    <t>P520659</t>
  </si>
  <si>
    <t>P528925</t>
  </si>
  <si>
    <t>Buyer</t>
  </si>
  <si>
    <t>P538531</t>
  </si>
  <si>
    <t>P538999</t>
  </si>
  <si>
    <t>P534205</t>
  </si>
  <si>
    <t>P529221</t>
  </si>
  <si>
    <t>P529222</t>
  </si>
  <si>
    <t>P529224</t>
  </si>
  <si>
    <t>P535700</t>
  </si>
  <si>
    <t>P535701</t>
  </si>
  <si>
    <t>P535702</t>
  </si>
  <si>
    <t>P537579</t>
  </si>
  <si>
    <t>P539960</t>
  </si>
  <si>
    <t>B50004947</t>
  </si>
  <si>
    <t>P540598</t>
  </si>
  <si>
    <t>P540160</t>
  </si>
  <si>
    <t>B50005047</t>
  </si>
  <si>
    <t>P540278</t>
  </si>
  <si>
    <t>P536230</t>
  </si>
  <si>
    <t>P539765</t>
  </si>
  <si>
    <t>P536252</t>
  </si>
  <si>
    <t>P536253</t>
  </si>
  <si>
    <t>P536566</t>
  </si>
  <si>
    <t>P537536</t>
  </si>
  <si>
    <t>P529113</t>
  </si>
  <si>
    <t>P529435</t>
  </si>
  <si>
    <t>P529433</t>
  </si>
  <si>
    <t>P538076</t>
  </si>
  <si>
    <t>P537826</t>
  </si>
  <si>
    <t>P532595</t>
  </si>
  <si>
    <t>P536976</t>
  </si>
  <si>
    <t>P536586</t>
  </si>
  <si>
    <t>P538168</t>
  </si>
  <si>
    <t>P538167</t>
  </si>
  <si>
    <t>P538421</t>
  </si>
  <si>
    <t>P538486</t>
  </si>
  <si>
    <t>P538487</t>
  </si>
  <si>
    <t>P539633</t>
  </si>
  <si>
    <t>L/B Water Service, Inc</t>
  </si>
  <si>
    <t>P539635</t>
  </si>
  <si>
    <t>Garden State Highway Products, Inc.</t>
  </si>
  <si>
    <t>P536375</t>
  </si>
  <si>
    <t>Johnson Controls Inc.</t>
  </si>
  <si>
    <t>Constellation Energy</t>
  </si>
  <si>
    <t>Column19</t>
  </si>
  <si>
    <t>P541824</t>
  </si>
  <si>
    <t>B50005149</t>
  </si>
  <si>
    <t>Lock Box Service</t>
  </si>
  <si>
    <t>Merkle</t>
  </si>
  <si>
    <t>P541782</t>
  </si>
  <si>
    <t>Mainframe Hosting and Support Agreement</t>
  </si>
  <si>
    <t>Computer Technologies </t>
  </si>
  <si>
    <t>P541156</t>
  </si>
  <si>
    <t>P541154</t>
  </si>
  <si>
    <t>BP-4907</t>
  </si>
  <si>
    <t>Pharmacy Benefit Management Services</t>
  </si>
  <si>
    <t>P541164</t>
  </si>
  <si>
    <t>B50004890</t>
  </si>
  <si>
    <t>Medical Administration Services Staff HMO</t>
  </si>
  <si>
    <t>Medical Administration Services PPO</t>
  </si>
  <si>
    <t>CareFirst BlueCross BlueShield</t>
  </si>
  <si>
    <t>Lion Totak Care Inc</t>
  </si>
  <si>
    <t>1 x 2yr</t>
  </si>
  <si>
    <t>1 x 5yr</t>
  </si>
  <si>
    <t>2 x 5yr</t>
  </si>
  <si>
    <t>4 x 1yr</t>
  </si>
  <si>
    <t>P529175</t>
  </si>
  <si>
    <t>P529369</t>
  </si>
  <si>
    <t>P531523</t>
  </si>
  <si>
    <t>P536241</t>
  </si>
  <si>
    <t>P540115</t>
  </si>
  <si>
    <t>P540113</t>
  </si>
  <si>
    <t>P536584</t>
  </si>
  <si>
    <t>B50004627</t>
  </si>
  <si>
    <t>DOT &amp; FINANCE</t>
  </si>
  <si>
    <t>FLEET, BCPD &amp; BCFD</t>
  </si>
  <si>
    <t>P538037  </t>
  </si>
  <si>
    <t>P538038</t>
  </si>
  <si>
    <t>P538386</t>
  </si>
  <si>
    <t>P537815</t>
  </si>
  <si>
    <t>P539242</t>
  </si>
  <si>
    <t>P539346</t>
  </si>
  <si>
    <t>P539348</t>
  </si>
  <si>
    <t>P538397</t>
  </si>
  <si>
    <t>P538778</t>
  </si>
  <si>
    <t>P534739</t>
  </si>
  <si>
    <t>P538584</t>
  </si>
  <si>
    <t>P536099</t>
  </si>
  <si>
    <t>P538032</t>
  </si>
  <si>
    <t>P538027</t>
  </si>
  <si>
    <t>P538040</t>
  </si>
  <si>
    <t>P538044</t>
  </si>
  <si>
    <t>P538043</t>
  </si>
  <si>
    <t>P538041</t>
  </si>
  <si>
    <t>P537056</t>
  </si>
  <si>
    <t>P537170</t>
  </si>
  <si>
    <t>P535724</t>
  </si>
  <si>
    <t>P535725</t>
  </si>
  <si>
    <t>P535726</t>
  </si>
  <si>
    <t>P535400</t>
  </si>
  <si>
    <t>B50005060</t>
  </si>
  <si>
    <t>P538330</t>
  </si>
  <si>
    <t>P536772</t>
  </si>
  <si>
    <t>P536791</t>
  </si>
  <si>
    <t>P536787</t>
  </si>
  <si>
    <t>P536783</t>
  </si>
  <si>
    <t>P536784</t>
  </si>
  <si>
    <t>P536785</t>
  </si>
  <si>
    <t>P536786</t>
  </si>
  <si>
    <t>P536790</t>
  </si>
  <si>
    <t>P536782</t>
  </si>
  <si>
    <t>P536788</t>
  </si>
  <si>
    <t>P536793</t>
  </si>
  <si>
    <t>P536792</t>
  </si>
  <si>
    <t>P536789</t>
  </si>
  <si>
    <t>P536615</t>
  </si>
  <si>
    <t>P518127</t>
  </si>
  <si>
    <t>P533758</t>
  </si>
  <si>
    <t>P537387</t>
  </si>
  <si>
    <t>P539216</t>
  </si>
  <si>
    <t>P539218</t>
  </si>
  <si>
    <t>P539217</t>
  </si>
  <si>
    <t>P538147</t>
  </si>
  <si>
    <t>P535853</t>
  </si>
  <si>
    <t>P526187</t>
  </si>
  <si>
    <t>P539310</t>
  </si>
  <si>
    <t>L/B Water Service, Inc.</t>
  </si>
  <si>
    <t>Provide Chlorination and De-Chlorination Parts and Service</t>
  </si>
  <si>
    <t>P536975</t>
  </si>
  <si>
    <t xml:space="preserve">P536860
</t>
  </si>
  <si>
    <t>P536861</t>
  </si>
  <si>
    <t xml:space="preserve">Ferguson Waterworks DBA Wolsely Industrial Group </t>
  </si>
  <si>
    <t xml:space="preserve">Core &amp; Main LP </t>
  </si>
  <si>
    <t>P539326</t>
  </si>
  <si>
    <t>Carter Drive Parts</t>
  </si>
  <si>
    <t>P541952</t>
  </si>
  <si>
    <t>B50005113</t>
  </si>
  <si>
    <t xml:space="preserve">J.C. Ehrlich d/b/a Target Specialty Products </t>
  </si>
  <si>
    <t>P541953</t>
  </si>
  <si>
    <t xml:space="preserve">Regional Pest Management </t>
  </si>
  <si>
    <t>Projection Video Services, Inc</t>
  </si>
  <si>
    <t>Convention Center Audio/Video Services</t>
  </si>
  <si>
    <t>P522303</t>
  </si>
  <si>
    <t>Kuehne Company</t>
  </si>
  <si>
    <t>P536961</t>
  </si>
  <si>
    <t>P536960</t>
  </si>
  <si>
    <t>P541907</t>
  </si>
  <si>
    <t>P535414</t>
  </si>
  <si>
    <t>P535372</t>
  </si>
  <si>
    <t>P535410</t>
  </si>
  <si>
    <t>P535616</t>
  </si>
  <si>
    <t>P534042</t>
  </si>
  <si>
    <t>P535140</t>
  </si>
  <si>
    <t>P535141</t>
  </si>
  <si>
    <t>P535365</t>
  </si>
  <si>
    <t xml:space="preserve">Citizens Pharmacy Services </t>
  </si>
  <si>
    <t>Standard Office Supply</t>
  </si>
  <si>
    <t>P536011</t>
  </si>
  <si>
    <t>P536012</t>
  </si>
  <si>
    <t>P536013</t>
  </si>
  <si>
    <t>P535583</t>
  </si>
  <si>
    <t>P537537</t>
  </si>
  <si>
    <t>P536503</t>
  </si>
  <si>
    <t>P538145</t>
  </si>
  <si>
    <t>P537554</t>
  </si>
  <si>
    <t>P537564</t>
  </si>
  <si>
    <t>P537559</t>
  </si>
  <si>
    <t>P537561</t>
  </si>
  <si>
    <t>P537551</t>
  </si>
  <si>
    <t>P537568</t>
  </si>
  <si>
    <t>P537550</t>
  </si>
  <si>
    <t>P537567</t>
  </si>
  <si>
    <t>P537558</t>
  </si>
  <si>
    <t>P537563</t>
  </si>
  <si>
    <t>P537555</t>
  </si>
  <si>
    <t>P537557</t>
  </si>
  <si>
    <t>P537553</t>
  </si>
  <si>
    <t>P537562</t>
  </si>
  <si>
    <t>P537565</t>
  </si>
  <si>
    <t>P537566</t>
  </si>
  <si>
    <t>P537560</t>
  </si>
  <si>
    <t>P537552</t>
  </si>
  <si>
    <t>P537792</t>
  </si>
  <si>
    <t>P541930</t>
  </si>
  <si>
    <t>B50005165</t>
  </si>
  <si>
    <t>Caterpillar Heavy Equipment - O.E.M. Parts &amp; Service</t>
  </si>
  <si>
    <t>P541941</t>
  </si>
  <si>
    <t>B50005156</t>
  </si>
  <si>
    <t>Polymer-Cent-BRWWTP</t>
  </si>
  <si>
    <t>Polydyne Inc</t>
  </si>
  <si>
    <t>P541946</t>
  </si>
  <si>
    <t>Submersible Pumps</t>
  </si>
  <si>
    <t>C&amp;D Municipal Sales, Inc.</t>
  </si>
  <si>
    <t>P533669</t>
  </si>
  <si>
    <t>Technical Support, System Admin Consolidated Collection System</t>
  </si>
  <si>
    <t>FESCO Emergency Sales</t>
  </si>
  <si>
    <t>Xerox Corporation</t>
  </si>
  <si>
    <t>C &amp; W Body and Fender Shop, Inc.</t>
  </si>
  <si>
    <t>MOCON</t>
  </si>
  <si>
    <t>P525136</t>
  </si>
  <si>
    <t>Energy Performance Contract - Phase II</t>
  </si>
  <si>
    <t>P525715</t>
  </si>
  <si>
    <t>Copier Equipment</t>
  </si>
  <si>
    <t>B50003055</t>
  </si>
  <si>
    <t>P526837</t>
  </si>
  <si>
    <t>PEPCO -Baltimore City Government Buildings-Monthly Invoice#BGB3-55</t>
  </si>
  <si>
    <t>Pepco Government Services</t>
  </si>
  <si>
    <t>P529219</t>
  </si>
  <si>
    <t>Customer Information System (CIS)</t>
  </si>
  <si>
    <t>Itineris</t>
  </si>
  <si>
    <t>P529231</t>
  </si>
  <si>
    <t>Lease Agreement - 800 MHz System Roof Space</t>
  </si>
  <si>
    <t>St. Agnes Healthcare, Inc.</t>
  </si>
  <si>
    <t>Baltimore City Print Shop Vendors</t>
  </si>
  <si>
    <t>P529434</t>
  </si>
  <si>
    <t>Electrical Supplies</t>
  </si>
  <si>
    <t>P529491</t>
  </si>
  <si>
    <t>Occupational Health Clinic Services</t>
  </si>
  <si>
    <t>P529588</t>
  </si>
  <si>
    <t>Printing for outside Vendors</t>
  </si>
  <si>
    <t>Water Wheel Operation Services - Bureau of Solid Waste</t>
  </si>
  <si>
    <t>Waterfront Patnership of Baltimore</t>
  </si>
  <si>
    <t>P530788</t>
  </si>
  <si>
    <t>Johnson Controls Solar</t>
  </si>
  <si>
    <t>PRATT</t>
  </si>
  <si>
    <t>City of Baltimore Automatic Vehicle Location (AVL) System</t>
  </si>
  <si>
    <t>Navman Wireless North America, LP</t>
  </si>
  <si>
    <t>City of Baltimore Development Corp.</t>
  </si>
  <si>
    <t>P532151</t>
  </si>
  <si>
    <t>Lease Agreement for Office Space - MOCAB</t>
  </si>
  <si>
    <t>Thirty-Four Marketplace</t>
  </si>
  <si>
    <t>Washington Hospital Center Corp. DBA Midatlantic Air Transport Service</t>
  </si>
  <si>
    <t>Local Integrated Financial System - City Dynamics</t>
  </si>
  <si>
    <t>RSMUS LLP</t>
  </si>
  <si>
    <t>Finch Services, Inc.</t>
  </si>
  <si>
    <t>P533369</t>
  </si>
  <si>
    <t>Cloverland Real Estate</t>
  </si>
  <si>
    <t>Cloverland Dairy</t>
  </si>
  <si>
    <t>6 x 1yr</t>
  </si>
  <si>
    <t>P534729</t>
  </si>
  <si>
    <t>Energy performance-Guareented Energy Savings</t>
  </si>
  <si>
    <t>P534935</t>
  </si>
  <si>
    <t>Axon Enterprise, Inc.</t>
  </si>
  <si>
    <t>P535077</t>
  </si>
  <si>
    <t>SCADA Maintenance and Support Agreement</t>
  </si>
  <si>
    <t>Industrial Monitoring And Control Systems</t>
  </si>
  <si>
    <t>Chesapeake Uniform</t>
  </si>
  <si>
    <t>A.S.B.</t>
  </si>
  <si>
    <t>P535401</t>
  </si>
  <si>
    <t>Supply &amp; Deliver Water Dispensers &amp; Bottled Water to Various City Agencies</t>
  </si>
  <si>
    <t>Nestle Waters North America DBA ReadyRefresh</t>
  </si>
  <si>
    <t>P536614</t>
  </si>
  <si>
    <t>Office Space Rental,Garwyn Medical</t>
  </si>
  <si>
    <t>CrawfordCollins/Garwyn Medical Center</t>
  </si>
  <si>
    <t>GIS Licenses</t>
  </si>
  <si>
    <t>P537001</t>
  </si>
  <si>
    <t>BuySpeed Software-Citibuy Contract</t>
  </si>
  <si>
    <t>Periscope Holdings, Inc</t>
  </si>
  <si>
    <t>P537002</t>
  </si>
  <si>
    <t>CitiBuy Help Desk and Support Portal</t>
  </si>
  <si>
    <t>IT-CNP, Inc.</t>
  </si>
  <si>
    <t>P537049</t>
  </si>
  <si>
    <t>Provide Water Taxi/Commuter Services in the Baltimore Harbor</t>
  </si>
  <si>
    <t>Harbor Boating, Inc.</t>
  </si>
  <si>
    <t>B50004357</t>
  </si>
  <si>
    <t>P537359</t>
  </si>
  <si>
    <t>Rent for Oliver Senior Center</t>
  </si>
  <si>
    <t>CGH LP</t>
  </si>
  <si>
    <t>Emergent Respiratory LLC</t>
  </si>
  <si>
    <t>MTE LD-Level 3 Communication</t>
  </si>
  <si>
    <t>Level 3 Communications LLC</t>
  </si>
  <si>
    <t>P538162</t>
  </si>
  <si>
    <t>Oracle Maintenance and Renewals Agreement</t>
  </si>
  <si>
    <t>SHI International Corp.</t>
  </si>
  <si>
    <t>Annual renewals</t>
  </si>
  <si>
    <t>P538420</t>
  </si>
  <si>
    <t>Interior Renovations, Carpentry and Associated Trades</t>
  </si>
  <si>
    <t>First Potomac Environmental Corp.</t>
  </si>
  <si>
    <t>P538422</t>
  </si>
  <si>
    <t>JB Contracting, Inc.</t>
  </si>
  <si>
    <t>Jay's Restaurant Group, Inc.</t>
  </si>
  <si>
    <t>P538702</t>
  </si>
  <si>
    <t>340B Contract Pharmacy</t>
  </si>
  <si>
    <t>The Johns Hopkins Hospital Outpatient Pharmacy</t>
  </si>
  <si>
    <t>B50004633</t>
  </si>
  <si>
    <t>P539028</t>
  </si>
  <si>
    <t>O.E.M. Parts and Service for Wirtgen Cold Milling Machine</t>
  </si>
  <si>
    <t>elliott &amp; Frantz</t>
  </si>
  <si>
    <t>P539357</t>
  </si>
  <si>
    <t>Voice Mail Maintenance</t>
  </si>
  <si>
    <t>Altura Communication Solutions</t>
  </si>
  <si>
    <t>P539556</t>
  </si>
  <si>
    <t>Crane Inspection and Repair for DGS Fleet Sites</t>
  </si>
  <si>
    <t>Royal Arc Welding Company</t>
  </si>
  <si>
    <t>B50004969</t>
  </si>
  <si>
    <t>P539634</t>
  </si>
  <si>
    <t>Fire Hydrants and Replacement Parts</t>
  </si>
  <si>
    <t>Core &amp; Main LP</t>
  </si>
  <si>
    <t>P539781</t>
  </si>
  <si>
    <t>Telecommunication expense management system</t>
  </si>
  <si>
    <t>TeleManagement Technologies, Inc</t>
  </si>
  <si>
    <t>B50004932</t>
  </si>
  <si>
    <t>OEM Parts and Service for Texa Diagnostic Equipment</t>
  </si>
  <si>
    <t>Auto Diagnostics &amp; Equipment Distributors</t>
  </si>
  <si>
    <t>B50005025</t>
  </si>
  <si>
    <t>DGS </t>
  </si>
  <si>
    <t>P539814</t>
  </si>
  <si>
    <t>B50004918</t>
  </si>
  <si>
    <t>Water Meters-Mueller</t>
  </si>
  <si>
    <t>Mueller Systems, LLC </t>
  </si>
  <si>
    <t xml:space="preserve">P539815
</t>
  </si>
  <si>
    <t>Water Meters-Neptune</t>
  </si>
  <si>
    <t>Neptune Technology Group, Inc.</t>
  </si>
  <si>
    <t>P539816</t>
  </si>
  <si>
    <t>Water Meters L/B Water Services</t>
  </si>
  <si>
    <t>P539817</t>
  </si>
  <si>
    <t>Antenna Lease Agreement for 10 Light St.</t>
  </si>
  <si>
    <t>Metropolitan Baltimore, LLC</t>
  </si>
  <si>
    <t>Geiger Pump &amp; Equipment Company</t>
  </si>
  <si>
    <t>P540063</t>
  </si>
  <si>
    <t>Lease Agreement for 1825-1829 Edison Highway</t>
  </si>
  <si>
    <t>Edison Commercial LLC</t>
  </si>
  <si>
    <t>P540075</t>
  </si>
  <si>
    <t>Custom Wheeled Stretchers &amp; Equipment</t>
  </si>
  <si>
    <t>B50004989</t>
  </si>
  <si>
    <t>P540114</t>
  </si>
  <si>
    <t>Pipe and Fittings</t>
  </si>
  <si>
    <t>P540134</t>
  </si>
  <si>
    <t>West Coast Escalator Cleaning Inc</t>
  </si>
  <si>
    <t>B50005013</t>
  </si>
  <si>
    <t>P540321</t>
  </si>
  <si>
    <t>BCPD </t>
  </si>
  <si>
    <t>Miller Mendel, Inc.</t>
  </si>
  <si>
    <t>B50004836</t>
  </si>
  <si>
    <t>Pre-Employment Case Management Software As A Service (SAAS) System</t>
  </si>
  <si>
    <t>P540345</t>
  </si>
  <si>
    <t>playground specialists,inc</t>
  </si>
  <si>
    <t>Playground and Athletic Court Resurfacing and Repairs</t>
  </si>
  <si>
    <t>B50004884</t>
  </si>
  <si>
    <t>P540674</t>
  </si>
  <si>
    <t>IS5000 ink and Labels NeoPost Supplies</t>
  </si>
  <si>
    <t>Neopost Mid Atlantic</t>
  </si>
  <si>
    <t>P540726</t>
  </si>
  <si>
    <t>CAD Master Support Agreement</t>
  </si>
  <si>
    <t>Tiburon, Inc.</t>
  </si>
  <si>
    <t>P540895</t>
  </si>
  <si>
    <t>Lease for 7 E. Redwood Street - Suite 10 &amp; 11</t>
  </si>
  <si>
    <t>Maryland Fire Equipment Corp.</t>
  </si>
  <si>
    <t>Baltimore Mack Trucks, Inc.</t>
  </si>
  <si>
    <t>Maryland Industrial Trucks</t>
  </si>
  <si>
    <t>P541011</t>
  </si>
  <si>
    <t>ATVES FIXED FEE JULY 2017 RED LIGHT CAMERAS</t>
  </si>
  <si>
    <t>CONDUENT STATE &amp; LOCAL SOLUTIONS, INC.</t>
  </si>
  <si>
    <t>BALTIMORE FREIGHTLINER</t>
  </si>
  <si>
    <t>Beltway International, LLC</t>
  </si>
  <si>
    <t>P541080</t>
  </si>
  <si>
    <t>Methanol -Univar</t>
  </si>
  <si>
    <t>Univar USA Inc.</t>
  </si>
  <si>
    <t>B50005115</t>
  </si>
  <si>
    <t>P541081</t>
  </si>
  <si>
    <t>Colonial Chemical Solutions Inc</t>
  </si>
  <si>
    <t>DPW </t>
  </si>
  <si>
    <t xml:space="preserve">B50005115 </t>
  </si>
  <si>
    <t>P541109</t>
  </si>
  <si>
    <t>Environmental Remediation Services</t>
  </si>
  <si>
    <t>B50004951</t>
  </si>
  <si>
    <t>P541111</t>
  </si>
  <si>
    <t>EQ Northeast, Inc</t>
  </si>
  <si>
    <t>Recovery Service for Hazardous Waste</t>
  </si>
  <si>
    <t>Midstates Oil Refining</t>
  </si>
  <si>
    <t>Incontinent Supplies &amp; Durable Equipment</t>
  </si>
  <si>
    <t>B50004828 </t>
  </si>
  <si>
    <t>1st Needs Medical, LLC</t>
  </si>
  <si>
    <t>P541220</t>
  </si>
  <si>
    <t>B50004828</t>
  </si>
  <si>
    <t>M&amp;M Merchandisers Medical Supply &amp; Equipment</t>
  </si>
  <si>
    <t>P541401</t>
  </si>
  <si>
    <t>Vehicle Upholstery Repair Services</t>
  </si>
  <si>
    <t>P541500</t>
  </si>
  <si>
    <t>OEM Parts and Service for John Deere Equipment</t>
  </si>
  <si>
    <t>B50005068</t>
  </si>
  <si>
    <t>P541501</t>
  </si>
  <si>
    <t>T.E.K. Equipment Repair</t>
  </si>
  <si>
    <t>Parts and Repair Service for Muncie Pumps, Power Take Offs and Valves</t>
  </si>
  <si>
    <t>National Capital Industries</t>
  </si>
  <si>
    <t>P541625</t>
  </si>
  <si>
    <t>O.E.M. Parts, Warranty and Service for John Deere Forestry and Heavy Construction</t>
  </si>
  <si>
    <t>JESCO, INC.</t>
  </si>
  <si>
    <t>P541594</t>
  </si>
  <si>
    <t>Speed Camera Calibrations Project 1246</t>
  </si>
  <si>
    <t>MRA Digital, LLC</t>
  </si>
  <si>
    <t>P541592</t>
  </si>
  <si>
    <t>Portable School and Work Zone Cameras</t>
  </si>
  <si>
    <t>American Traffic Solutions, Inc.</t>
  </si>
  <si>
    <t>P542122</t>
  </si>
  <si>
    <t>B50005143</t>
  </si>
  <si>
    <t>Recreational Vehicle and Motor Home Repairs</t>
  </si>
  <si>
    <t>EFFICIENCY ENTERPRISES</t>
  </si>
  <si>
    <t>P542134</t>
  </si>
  <si>
    <t>Steam Services</t>
  </si>
  <si>
    <t>Veolia North America Inc</t>
  </si>
  <si>
    <t>2 x 10yr</t>
  </si>
  <si>
    <t>P542181</t>
  </si>
  <si>
    <t>OEM Parts, Service and Warranty Repairs for Golf Carts</t>
  </si>
  <si>
    <t>P542659</t>
  </si>
  <si>
    <t>B50005320</t>
  </si>
  <si>
    <t>Eastwood Body Shop</t>
  </si>
  <si>
    <t>O.E.M. Parts &amp; Service for Honda Vehicles</t>
  </si>
  <si>
    <t>P542546</t>
  </si>
  <si>
    <t>B50005316</t>
  </si>
  <si>
    <t>O.E.M. and Aftermarket Parts and Service for Cushman Electric Products</t>
  </si>
  <si>
    <t>Aftermarket Parts and Repair Service for Heavy Trucks and Equipment</t>
  </si>
  <si>
    <t>CORRELLI INCORPORATED</t>
  </si>
  <si>
    <t>P542224</t>
  </si>
  <si>
    <t>B50005151</t>
  </si>
  <si>
    <t>Salt for Snow Melting</t>
  </si>
  <si>
    <t>Eastern Salt Co., Inc.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</si>
  <si>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</si>
  <si>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</si>
  <si>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</si>
  <si>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</si>
  <si>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</si>
  <si>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</si>
  <si>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P542461</t>
  </si>
  <si>
    <t>B50005011</t>
  </si>
  <si>
    <t>Qualified Dealers for Cars and Light Trucks</t>
  </si>
  <si>
    <t>Baltimore City Fleet Vendors</t>
  </si>
  <si>
    <t>P542348</t>
  </si>
  <si>
    <t>B50005230</t>
  </si>
  <si>
    <t>Supply Foods during Inclement Weather</t>
  </si>
  <si>
    <t>P542773</t>
  </si>
  <si>
    <t>B50005128</t>
  </si>
  <si>
    <t>Solar Trash Compacting Stations and Companion Recycling Stations</t>
  </si>
  <si>
    <t>Ecube Labs Co.</t>
  </si>
  <si>
    <t>P542448</t>
  </si>
  <si>
    <t>Sawmill Services for Recycling Logs</t>
  </si>
  <si>
    <t>Edrich Lumber, Inc</t>
  </si>
  <si>
    <t>Veolia North America Inc.</t>
  </si>
  <si>
    <t>DGS - GENERAL SERVICES</t>
  </si>
  <si>
    <t>P542938</t>
  </si>
  <si>
    <t>B50005282</t>
  </si>
  <si>
    <t>Chief Supply Corporation</t>
  </si>
  <si>
    <t>P543734</t>
  </si>
  <si>
    <t>Onsite Document Shredding</t>
  </si>
  <si>
    <t>Vangel Paper, Inc.</t>
  </si>
  <si>
    <t>P542813</t>
  </si>
  <si>
    <t>B50005284</t>
  </si>
  <si>
    <t>Aftermarket Parts &amp; Service for Detroit Engines</t>
  </si>
  <si>
    <t>multiparts and services</t>
  </si>
  <si>
    <t>Valley Supply and Equipment Co., Inc.</t>
  </si>
  <si>
    <t>B50004966</t>
  </si>
  <si>
    <t>Range Maintenance for Police Locations</t>
  </si>
  <si>
    <t>Range Maintenance Inc.</t>
  </si>
  <si>
    <t>P542944</t>
  </si>
  <si>
    <t>B50005270</t>
  </si>
  <si>
    <t>Shop Towels/Wiping Cloths</t>
  </si>
  <si>
    <t>Erie Cotton Products Inc.</t>
  </si>
  <si>
    <t>P543026</t>
  </si>
  <si>
    <t>B50005300</t>
  </si>
  <si>
    <t>P543116</t>
  </si>
  <si>
    <t>B50005238</t>
  </si>
  <si>
    <t>Intercon Truck Equipment</t>
  </si>
  <si>
    <t>P543330</t>
  </si>
  <si>
    <t>Emage Industrial Apparel</t>
  </si>
  <si>
    <t>Citywide Youth Development</t>
  </si>
  <si>
    <t>P543442</t>
  </si>
  <si>
    <t>B50005206</t>
  </si>
  <si>
    <t>OEM &amp; Aftermarket Parts and Services - Body Shop Repair</t>
  </si>
  <si>
    <t>AL PACKER'S WHITE MARSH FORD</t>
  </si>
  <si>
    <t>P543443</t>
  </si>
  <si>
    <t>R&amp;E body and paint inc/ DBA MAACO</t>
  </si>
  <si>
    <t>P543444</t>
  </si>
  <si>
    <t>Beavers' Auto Body repair Center, Inc</t>
  </si>
  <si>
    <t>P543445</t>
  </si>
  <si>
    <t>P543446</t>
  </si>
  <si>
    <t>P543447</t>
  </si>
  <si>
    <t>P543448</t>
  </si>
  <si>
    <t>P543449</t>
  </si>
  <si>
    <t>Middleton &amp; Meads</t>
  </si>
  <si>
    <t>P543450</t>
  </si>
  <si>
    <t>Linthicum Ferndale Auto Body, Inc.</t>
  </si>
  <si>
    <t>P543451</t>
  </si>
  <si>
    <t>Donahoo Collision Center LLC</t>
  </si>
  <si>
    <t>Lords Collision Experts trading as Security Auto Body</t>
  </si>
  <si>
    <t>P543452</t>
  </si>
  <si>
    <t>P543453</t>
  </si>
  <si>
    <t>Waddell Customs</t>
  </si>
  <si>
    <t>The Baltimore Auto Supply Company</t>
  </si>
  <si>
    <t>P543598</t>
  </si>
  <si>
    <t>DEZURIK PARTS CONTRACT</t>
  </si>
  <si>
    <t>FREEMIRE &amp; ASSOCIATES, INC.</t>
  </si>
  <si>
    <t>P543904</t>
  </si>
  <si>
    <t>B50005269</t>
  </si>
  <si>
    <t>P543902</t>
  </si>
  <si>
    <t>P543906</t>
  </si>
  <si>
    <t>Johnson &amp; Towers, Inc.</t>
  </si>
  <si>
    <t>P543905</t>
  </si>
  <si>
    <t>P543903</t>
  </si>
  <si>
    <t>Auto Barn</t>
  </si>
  <si>
    <t>P543888</t>
  </si>
  <si>
    <t>P543844</t>
  </si>
  <si>
    <t>B50005246</t>
  </si>
  <si>
    <t>Trash Removal and Recycling Services</t>
  </si>
  <si>
    <t>Republic Services</t>
  </si>
  <si>
    <t>Poist Gas Company</t>
  </si>
  <si>
    <t>P543862</t>
  </si>
  <si>
    <t>B50005213</t>
  </si>
  <si>
    <t>P543863</t>
  </si>
  <si>
    <t>Clearview Auto Glass And Repair</t>
  </si>
  <si>
    <t>P544078</t>
  </si>
  <si>
    <t>B50005253</t>
  </si>
  <si>
    <t>Mauldin Construction Equipment - O.E.M. Parts, Warranty and Service Repairs</t>
  </si>
  <si>
    <t>George Associates, Inc.</t>
  </si>
  <si>
    <t>P543995</t>
  </si>
  <si>
    <t>O.E.M. Parts and Service for Gradall &amp; Wirtgen Cold Milling Machine</t>
  </si>
  <si>
    <t>Holabird Enterprises of Maryland Inc.</t>
  </si>
  <si>
    <t>P544037</t>
  </si>
  <si>
    <t>B50005352</t>
  </si>
  <si>
    <t>Various Oils and Lubricants</t>
  </si>
  <si>
    <t>Tilley Chemical Co Inc</t>
  </si>
  <si>
    <t>P544038</t>
  </si>
  <si>
    <t>P544039</t>
  </si>
  <si>
    <t>Petrochoice LLC</t>
  </si>
  <si>
    <t>B50005392</t>
  </si>
  <si>
    <t>Supply Barriers/quadguards</t>
  </si>
  <si>
    <t>P544172</t>
  </si>
  <si>
    <t>O.E.M. Parts and Service for Hino Trucks</t>
  </si>
  <si>
    <t>P544352</t>
  </si>
  <si>
    <t>B50005360</t>
  </si>
  <si>
    <t>Underground Utility Locating Services</t>
  </si>
  <si>
    <t>Pro Comm Engineering and Locating Services, LLC</t>
  </si>
  <si>
    <t>GAMBRILLS EQUIPMENT CO.,INC.</t>
  </si>
  <si>
    <t>CITY-WIDE</t>
  </si>
  <si>
    <t>P544389</t>
  </si>
  <si>
    <t>BCIT</t>
  </si>
  <si>
    <t>Workforce Central Software As A Service (SAAS)</t>
  </si>
  <si>
    <t>Kronos Incorporated</t>
  </si>
  <si>
    <t>P544378</t>
  </si>
  <si>
    <t>B50004898</t>
  </si>
  <si>
    <t>Medical Transportation for Medicaid Clients</t>
  </si>
  <si>
    <t>Hart to Heart Ambulance Service, Inc</t>
  </si>
  <si>
    <t>P544439</t>
  </si>
  <si>
    <t>B50005225</t>
  </si>
  <si>
    <t>Good Shepherd Septic Service, Inc. DBA: Bobbys Pottys</t>
  </si>
  <si>
    <t>P544513</t>
  </si>
  <si>
    <t>Maintenance for the Burn Building</t>
  </si>
  <si>
    <t>SRG Inc</t>
  </si>
  <si>
    <t>P544517</t>
  </si>
  <si>
    <t>B0005244</t>
  </si>
  <si>
    <t>Reflective Sign Sheeting</t>
  </si>
  <si>
    <t>P544518</t>
  </si>
  <si>
    <t>ORAFOL Americas</t>
  </si>
  <si>
    <t>P544813</t>
  </si>
  <si>
    <t>Analysis of Drinking Water Lab Supplies for DPW</t>
  </si>
  <si>
    <t>IDEXX Distribuition, Inc</t>
  </si>
  <si>
    <t>P544635</t>
  </si>
  <si>
    <t>RMS Premium Annual Support</t>
  </si>
  <si>
    <t>Intergraph Corporation DBA Hexagon Safety &amp; Infrastructure</t>
  </si>
  <si>
    <t>P541879</t>
  </si>
  <si>
    <t>Maintenance and Support for CourtSmart's Digital Recording System</t>
  </si>
  <si>
    <t>CourtSmart Digital Systems, Inc</t>
  </si>
  <si>
    <t>P544709</t>
  </si>
  <si>
    <t>Non-Emergent Medical Air Transportation</t>
  </si>
  <si>
    <t>PB- BP-4890</t>
  </si>
  <si>
    <t>PB- NJPA013006 (National Joint Powers Alliance Co-op)</t>
  </si>
  <si>
    <t>PB - 07105</t>
  </si>
  <si>
    <t>PB - Balto Cty #1540</t>
  </si>
  <si>
    <t>PB - 001B6400532</t>
  </si>
  <si>
    <t>PB -   BRCPC 15-021</t>
  </si>
  <si>
    <t>B50005245</t>
  </si>
  <si>
    <t>PB - BP-07136</t>
  </si>
  <si>
    <t>PB - 2015-42</t>
  </si>
  <si>
    <t>P541919</t>
  </si>
  <si>
    <t>B50005049</t>
  </si>
  <si>
    <t>P545034</t>
  </si>
  <si>
    <t>Drivecam System Maintenance Contract</t>
  </si>
  <si>
    <t>Lytx, Inc.</t>
  </si>
  <si>
    <t>P545033</t>
  </si>
  <si>
    <t>Drive Cam System Services, Supplies, Repairs, and Equipment</t>
  </si>
  <si>
    <t>P545023</t>
  </si>
  <si>
    <t>B50005490</t>
  </si>
  <si>
    <t>Supply RPR Supplies - BDC Lab</t>
  </si>
  <si>
    <t>National Environmental, Inc.</t>
  </si>
  <si>
    <t>P545011</t>
  </si>
  <si>
    <t>B50005353</t>
  </si>
  <si>
    <t>Service - Backflow Preveters</t>
  </si>
  <si>
    <t>P544814</t>
  </si>
  <si>
    <t>BIO-PLEX-STD CLINICS</t>
  </si>
  <si>
    <t>Bio-Rad Laboratories, Inc.</t>
  </si>
  <si>
    <t>P545182</t>
  </si>
  <si>
    <t>B50005495</t>
  </si>
  <si>
    <t>Parts Service and Maintenance for In Ground and Above Ground Lifts</t>
  </si>
  <si>
    <t>Alan Tye &amp; Associates, LC</t>
  </si>
  <si>
    <t>P544099</t>
  </si>
  <si>
    <t>P531132</t>
  </si>
  <si>
    <t>P539797</t>
  </si>
  <si>
    <t>P541219</t>
  </si>
  <si>
    <t>P545385</t>
  </si>
  <si>
    <t>SCBA Equipment, Supplies, Thermal Cameras &amp; Gas Detection Meters/Draeger</t>
  </si>
  <si>
    <t>Draeger, Inc.</t>
  </si>
  <si>
    <t>P545391</t>
  </si>
  <si>
    <t>06000-RFP29-16</t>
  </si>
  <si>
    <t>Recreation Management System</t>
  </si>
  <si>
    <t>Icon Enterprises, Inc., d/b/a CivicPlus</t>
  </si>
  <si>
    <t>P545367</t>
  </si>
  <si>
    <t>Mowing &amp; Debris Removal for Vacant Lots and Abandoned Properties II</t>
  </si>
  <si>
    <t>P545356</t>
  </si>
  <si>
    <t>B50005383</t>
  </si>
  <si>
    <t>Vanguard Utility Service</t>
  </si>
  <si>
    <t>P545476</t>
  </si>
  <si>
    <t>OEM Parts &amp; Service for Seagrave Fire Apparatus</t>
  </si>
  <si>
    <t>P545443</t>
  </si>
  <si>
    <t>P543767</t>
  </si>
  <si>
    <t>City-wide</t>
  </si>
  <si>
    <t>06000-TSO6-17</t>
  </si>
  <si>
    <t>Professional Services</t>
  </si>
  <si>
    <t>Robert Half International, Inc</t>
  </si>
  <si>
    <t>P545961</t>
  </si>
  <si>
    <t>EJ Ward OEM Parts and Service</t>
  </si>
  <si>
    <t>P545669</t>
  </si>
  <si>
    <t>OEM ITT GOULDS &amp; ITT A-C (ALLIS CHALMERS) PUMP PARTS</t>
  </si>
  <si>
    <t>P545979</t>
  </si>
  <si>
    <t>B50005538</t>
  </si>
  <si>
    <t>acres automotive</t>
  </si>
  <si>
    <t>A &amp; A GLOVE &amp; SAFETY CO</t>
  </si>
  <si>
    <t>P545671</t>
  </si>
  <si>
    <t>B50005549</t>
  </si>
  <si>
    <t>Supply Cleaning Products</t>
  </si>
  <si>
    <t>ODORITE</t>
  </si>
  <si>
    <t>P545655</t>
  </si>
  <si>
    <t>B50005489</t>
  </si>
  <si>
    <t>Extruded aluminum sign blanks</t>
  </si>
  <si>
    <t>CIPAce Software and Support Service Agreement</t>
  </si>
  <si>
    <t>Keenology Corporation</t>
  </si>
  <si>
    <t>P533999</t>
  </si>
  <si>
    <t>Propane</t>
  </si>
  <si>
    <t>Suburban Propane</t>
  </si>
  <si>
    <t>Wallington</t>
  </si>
  <si>
    <t>Tires for Cars, Trucks &amp; Heavy Equipment</t>
  </si>
  <si>
    <t>Donald B. Rice Tire Co.</t>
  </si>
  <si>
    <t>P529394</t>
  </si>
  <si>
    <t>B50003742</t>
  </si>
  <si>
    <t>Lead Risk Assessment Services</t>
  </si>
  <si>
    <t>Arc Environmental, Inc.</t>
  </si>
  <si>
    <t>P535078</t>
  </si>
  <si>
    <t>Accurint Services</t>
  </si>
  <si>
    <t>LexisNexis Risk Solutions FL Inc.</t>
  </si>
  <si>
    <t>P545798</t>
  </si>
  <si>
    <t>Postage Meter Machine 5 year Lease</t>
  </si>
  <si>
    <t>B50004075</t>
  </si>
  <si>
    <t>DSI, Inc</t>
  </si>
  <si>
    <t>P532056</t>
  </si>
  <si>
    <t>P532054</t>
  </si>
  <si>
    <t>EESCO Pump &amp; Valve, Inc.</t>
  </si>
  <si>
    <t>P532055</t>
  </si>
  <si>
    <t>American Contracting</t>
  </si>
  <si>
    <t>Milling Machine Teeth</t>
  </si>
  <si>
    <t>S&amp;m proffisional cleaning services llc</t>
  </si>
  <si>
    <t>P537278</t>
  </si>
  <si>
    <t>Pocket Cop 128# 63789T</t>
  </si>
  <si>
    <t>P545816</t>
  </si>
  <si>
    <t>Veolia Energy Baltimore Cooling LLP - Chilled Water Cooling</t>
  </si>
  <si>
    <t>Veolia Energy Baltimore Cooling LLP</t>
  </si>
  <si>
    <t>Wescam Inc</t>
  </si>
  <si>
    <t>P537770</t>
  </si>
  <si>
    <t>B50004810</t>
  </si>
  <si>
    <t>Maintenance and Repair for Bicycles/128 97717</t>
  </si>
  <si>
    <t>Race Pace Bicycles</t>
  </si>
  <si>
    <t>Ward</t>
  </si>
  <si>
    <t>P545897</t>
  </si>
  <si>
    <t>POLYCHEM BLANKET</t>
  </si>
  <si>
    <t>ENOCH-PRATT</t>
  </si>
  <si>
    <t>P545992</t>
  </si>
  <si>
    <t>B50005564</t>
  </si>
  <si>
    <t>Packing Supplies , Containers, Equipment and Supply Transport Items</t>
  </si>
  <si>
    <t>P546028</t>
  </si>
  <si>
    <t>SEAL -Consumable parts for labs</t>
  </si>
  <si>
    <t>SEAL Analytical, Inc.</t>
  </si>
  <si>
    <t>P535425</t>
  </si>
  <si>
    <t>MobilePD Smartphone App and Hosting</t>
  </si>
  <si>
    <t>MobilePD, Inc.</t>
  </si>
  <si>
    <t>P534049</t>
  </si>
  <si>
    <t>B50004338</t>
  </si>
  <si>
    <t>Furnish and Install Carpet and Various Floor Coverings</t>
  </si>
  <si>
    <t>J.D. Carpets Inc.</t>
  </si>
  <si>
    <t>P532674</t>
  </si>
  <si>
    <t>Chesapeake Maintenance and Support Agreement </t>
  </si>
  <si>
    <t>Chesapeake Systems, Inc.</t>
  </si>
  <si>
    <t>P529888</t>
  </si>
  <si>
    <t>B50003788</t>
  </si>
  <si>
    <t>Heavy Equipment and Operator Rental Services</t>
  </si>
  <si>
    <t>Potts &amp; Callahan, Inc.</t>
  </si>
  <si>
    <t>P529889</t>
  </si>
  <si>
    <t>Alban Tractor Co. Inc</t>
  </si>
  <si>
    <t>P529890</t>
  </si>
  <si>
    <t>P546226</t>
  </si>
  <si>
    <t>B50005544</t>
  </si>
  <si>
    <t>Phosphoric Acid 75%</t>
  </si>
  <si>
    <t>Medical Supplies - Co-Op</t>
  </si>
  <si>
    <t>P532801</t>
  </si>
  <si>
    <t>B50002898</t>
  </si>
  <si>
    <t>Flexible Spending Account (FSA) Administration</t>
  </si>
  <si>
    <t>Vantagen LLC</t>
  </si>
  <si>
    <t>P533754</t>
  </si>
  <si>
    <t>B50003904</t>
  </si>
  <si>
    <t>Health Care Consultant and Actuarial Services</t>
  </si>
  <si>
    <t>Segal Company</t>
  </si>
  <si>
    <t>P546452</t>
  </si>
  <si>
    <t>Certified Drug Standards - Cayman</t>
  </si>
  <si>
    <t>Cayman Chemical Co.</t>
  </si>
  <si>
    <t>P546455</t>
  </si>
  <si>
    <t>Lipomed Inc</t>
  </si>
  <si>
    <t>P540725</t>
  </si>
  <si>
    <t>Firstwatch System Agreement</t>
  </si>
  <si>
    <t>FirstWatch</t>
  </si>
  <si>
    <t>P537522</t>
  </si>
  <si>
    <t>B50004657</t>
  </si>
  <si>
    <t>Uniforms for Dept. of Transportation</t>
  </si>
  <si>
    <t>p546349</t>
  </si>
  <si>
    <t>Excelsior Blower Systems, Inc.</t>
  </si>
  <si>
    <t>RESTOCK - GAS COMPRESSOR</t>
  </si>
  <si>
    <t>P546707</t>
  </si>
  <si>
    <t>B50005414</t>
  </si>
  <si>
    <t>Maintenance, Repair and Installation Services for Various Overhead Doors</t>
  </si>
  <si>
    <t>Overhead Door Co of Baltimore, Inc.</t>
  </si>
  <si>
    <t>P546706</t>
  </si>
  <si>
    <t>all about doors</t>
  </si>
  <si>
    <t>P546705</t>
  </si>
  <si>
    <t>Baltimore Precision Door, Inc.</t>
  </si>
  <si>
    <t>P546708</t>
  </si>
  <si>
    <t>Rolling Doors LLC</t>
  </si>
  <si>
    <t>baltimore harley-davidson</t>
  </si>
  <si>
    <t>Altec Industries Inc</t>
  </si>
  <si>
    <t>Safeware, Inc</t>
  </si>
  <si>
    <t>P537436</t>
  </si>
  <si>
    <t>P533698</t>
  </si>
  <si>
    <t>B50004301</t>
  </si>
  <si>
    <t>On-call Repair and Maintenance Services for Electronic Fire Alarm Systems</t>
  </si>
  <si>
    <t>Fireline Corporation</t>
  </si>
  <si>
    <t>P539839</t>
  </si>
  <si>
    <t>B50004963</t>
  </si>
  <si>
    <t>Unarmed Uniformed Security Guard Services</t>
  </si>
  <si>
    <t>Abacus Corporation</t>
  </si>
  <si>
    <t>B50005247</t>
  </si>
  <si>
    <t>P529506</t>
  </si>
  <si>
    <t>B50003609</t>
  </si>
  <si>
    <t>Parts and Maintenance for Fuel Dispensing Equipment</t>
  </si>
  <si>
    <t>P546499</t>
  </si>
  <si>
    <t>SUPER SHREDDER &amp; PARTS</t>
  </si>
  <si>
    <t>FRANKLIN MILLER, INC.</t>
  </si>
  <si>
    <t>8 Point Hats</t>
  </si>
  <si>
    <t>KEYSTONE UNIFORM CAP</t>
  </si>
  <si>
    <t>MRO Supplies, Parts, Equipment, Materials, and Related Services</t>
  </si>
  <si>
    <t>P547206</t>
  </si>
  <si>
    <t>B50005596</t>
  </si>
  <si>
    <t>Chemical Root Application and CCTV Inspections for Sanitary Sewer Systems Contract Renewal</t>
  </si>
  <si>
    <t>Duke's Root Control</t>
  </si>
  <si>
    <t>P547158</t>
  </si>
  <si>
    <t>B50005599</t>
  </si>
  <si>
    <t>Bus Transportation Services (Sivels)</t>
  </si>
  <si>
    <t>SIVELS TRANSPORTATION I.N.C</t>
  </si>
  <si>
    <t>DTS Worldwide Transportation</t>
  </si>
  <si>
    <t>P547156</t>
  </si>
  <si>
    <t>P547157</t>
  </si>
  <si>
    <t>Bus Transportation Services (Reliable Transportation)</t>
  </si>
  <si>
    <t>reliable transportation</t>
  </si>
  <si>
    <t>Honeywell International</t>
  </si>
  <si>
    <t>Automotive Hardware and Fasteners</t>
  </si>
  <si>
    <t>ROBNET, INC</t>
  </si>
  <si>
    <t>P539760</t>
  </si>
  <si>
    <t>Replace Staging Equipment at the Baltimore Convention Center</t>
  </si>
  <si>
    <t>Sico America Inc.</t>
  </si>
  <si>
    <t>P537584</t>
  </si>
  <si>
    <t>B50004679</t>
  </si>
  <si>
    <t>Cast Gray Iron Manholes, Meters, Values, Frames, and Grates</t>
  </si>
  <si>
    <t>P546577</t>
  </si>
  <si>
    <t>B50005566</t>
  </si>
  <si>
    <t>Services for Electronic Security Systems.</t>
  </si>
  <si>
    <t>Vision Technologies Inc.</t>
  </si>
  <si>
    <t>B50004279</t>
  </si>
  <si>
    <t>Residential Energy Conservation Program</t>
  </si>
  <si>
    <t>Northeast Energy Services LLC</t>
  </si>
  <si>
    <t>Civic Works, Inc.</t>
  </si>
  <si>
    <t>P534169</t>
  </si>
  <si>
    <t>American Energy Solutions,Inc</t>
  </si>
  <si>
    <t>P534168</t>
  </si>
  <si>
    <t>Accurate Insulation LLC</t>
  </si>
  <si>
    <t>P534167</t>
  </si>
  <si>
    <t>P521423</t>
  </si>
  <si>
    <t>Consulting Services</t>
  </si>
  <si>
    <t>Enernoc</t>
  </si>
  <si>
    <t>P534353</t>
  </si>
  <si>
    <t>B50004438</t>
  </si>
  <si>
    <t>Type K - Copper Tubing</t>
  </si>
  <si>
    <t>FERGUSON ENTERPRISES</t>
  </si>
  <si>
    <t>P546594</t>
  </si>
  <si>
    <t>Parts and On- Site Service for Hunter Tire Equipment</t>
  </si>
  <si>
    <t>Hunter Service Solutions</t>
  </si>
  <si>
    <t>P546607</t>
  </si>
  <si>
    <t>B50005604</t>
  </si>
  <si>
    <t>Elevator, Inspection, Repair and Maintenance</t>
  </si>
  <si>
    <t>Arundel Services, Inc dba Action Elevator Company</t>
  </si>
  <si>
    <t>P546606</t>
  </si>
  <si>
    <t>GC Jones Elevator Company Inc.</t>
  </si>
  <si>
    <t>Wert Bookbinding</t>
  </si>
  <si>
    <t>P542257</t>
  </si>
  <si>
    <t>P542538</t>
  </si>
  <si>
    <t>B50005254</t>
  </si>
  <si>
    <t>Preventative Maintenance for Truck Scales</t>
  </si>
  <si>
    <t>Advance Scale Of Maryland</t>
  </si>
  <si>
    <t>P534359</t>
  </si>
  <si>
    <t>OEM Parts and Service for regenerated filters for Ward Diesel Filter Systems in Vehicles</t>
  </si>
  <si>
    <t>Beecher Emission Solution Technologies, LLC</t>
  </si>
  <si>
    <t>B50004945</t>
  </si>
  <si>
    <t>Zerodraft Maryland</t>
  </si>
  <si>
    <t>BEST BATTERY CO INC</t>
  </si>
  <si>
    <t>P546992</t>
  </si>
  <si>
    <t>B50005567</t>
  </si>
  <si>
    <t>Tree Pit Maintenance</t>
  </si>
  <si>
    <t>Nu Leaf, LLC</t>
  </si>
  <si>
    <t>P547304</t>
  </si>
  <si>
    <t>Safety Shoes &amp; Boots - Grainger</t>
  </si>
  <si>
    <t>W. W. Grainger, Inc.</t>
  </si>
  <si>
    <t>Denver-Elek</t>
  </si>
  <si>
    <t>P545870</t>
  </si>
  <si>
    <t>Hach Reagents, DPD Powder Pillows and Parts for Online Analyzers</t>
  </si>
  <si>
    <t>Hach</t>
  </si>
  <si>
    <t>P534084</t>
  </si>
  <si>
    <t>B50004022</t>
  </si>
  <si>
    <t>Mowing, Maintenance &amp; Landscaping Services for Clusters</t>
  </si>
  <si>
    <t>LORENZ, INC.</t>
  </si>
  <si>
    <t>P547650</t>
  </si>
  <si>
    <t>B50005181</t>
  </si>
  <si>
    <t>Point of Sale (Cashiering) System</t>
  </si>
  <si>
    <t>N. Harris Corporation AKA System Innovators</t>
  </si>
  <si>
    <t>P533956</t>
  </si>
  <si>
    <t>B50004299</t>
  </si>
  <si>
    <t>OEM Parts and Service for fuso Mitsubishi Trucks</t>
  </si>
  <si>
    <t>Waster Equipment Sales &amp; Services LLC</t>
  </si>
  <si>
    <t>P546384</t>
  </si>
  <si>
    <t>OEM Parts, Service and Annual Inspections for Altec Bucket Trucks</t>
  </si>
  <si>
    <t>Airbus Helicopters, Inc</t>
  </si>
  <si>
    <t>FLEETPRIDE INC</t>
  </si>
  <si>
    <t>F &amp; F and A.Jacobs &amp; Sons, Inc.</t>
  </si>
  <si>
    <t>P547203</t>
  </si>
  <si>
    <t>B50005525</t>
  </si>
  <si>
    <t>Aftermarket Parts and Supplies for Cars and Light Trucks</t>
  </si>
  <si>
    <t>PA Southern LLC.</t>
  </si>
  <si>
    <t>P547202</t>
  </si>
  <si>
    <t>P547201</t>
  </si>
  <si>
    <t>P546356</t>
  </si>
  <si>
    <t>P534166</t>
  </si>
  <si>
    <t>P534165</t>
  </si>
  <si>
    <t>P547146</t>
  </si>
  <si>
    <t>B50005578</t>
  </si>
  <si>
    <t>Revolution Traffic Cones</t>
  </si>
  <si>
    <t xml:space="preserve">Bus Transportation Services </t>
  </si>
  <si>
    <t>P544200</t>
  </si>
  <si>
    <t>B50005448</t>
  </si>
  <si>
    <t>WEAR PARTS &amp; EQUIPMENT CO., INC.</t>
  </si>
  <si>
    <t>P543112</t>
  </si>
  <si>
    <t>B50005301</t>
  </si>
  <si>
    <t>Liquid Oxygen</t>
  </si>
  <si>
    <t>Praxair, Inc</t>
  </si>
  <si>
    <t>P547329</t>
  </si>
  <si>
    <t>B50005620</t>
  </si>
  <si>
    <t>AMAG ID Security System - Upgrade, Update, Maintenance &amp; Repair</t>
  </si>
  <si>
    <t>Communications Electronics Systems LLC</t>
  </si>
  <si>
    <t>P530180</t>
  </si>
  <si>
    <t>Witmer Public Safety Group,Inc dba Mason-Dixon Fire Equipment</t>
  </si>
  <si>
    <t>P538919</t>
  </si>
  <si>
    <t>Provide Stretcher Repairs</t>
  </si>
  <si>
    <t>PRO-FIX MEDICAL REPAIR AND SALES LLC</t>
  </si>
  <si>
    <t>MES/MARYLAND</t>
  </si>
  <si>
    <t>B50005627</t>
  </si>
  <si>
    <t>P543012</t>
  </si>
  <si>
    <t>Concession - Shake and Bake</t>
  </si>
  <si>
    <t>Foodservice Contracting, LLC</t>
  </si>
  <si>
    <t>P527885</t>
  </si>
  <si>
    <t>Service/Labor/Repair Parts for Godwin Pumps</t>
  </si>
  <si>
    <t>Xylem Dewatering Solutions, Inc. dba Godwin Pumps of America, Inc.</t>
  </si>
  <si>
    <t>P547058</t>
  </si>
  <si>
    <t>B50005601</t>
  </si>
  <si>
    <t>Supply Instrumentation Parts &amp; Equipment</t>
  </si>
  <si>
    <t>North East Technical Sales</t>
  </si>
  <si>
    <t>P534937</t>
  </si>
  <si>
    <t>Pedestrian Traffic Signal Assemblies</t>
  </si>
  <si>
    <t>General Traffic Equipment Corp.</t>
  </si>
  <si>
    <t>ALS Environmental</t>
  </si>
  <si>
    <t>P547525</t>
  </si>
  <si>
    <t>B50005504</t>
  </si>
  <si>
    <t>McCarthy Tire Services Company,Inc</t>
  </si>
  <si>
    <t>P547526</t>
  </si>
  <si>
    <t>B50005505</t>
  </si>
  <si>
    <t>P539406</t>
  </si>
  <si>
    <t>B50004933</t>
  </si>
  <si>
    <t>Sodium HypoChlorite- Wastewater treatment Plants</t>
  </si>
  <si>
    <t>P547348</t>
  </si>
  <si>
    <t>B50005357</t>
  </si>
  <si>
    <t>Medium and High Voltage Electrical Systems</t>
  </si>
  <si>
    <t>Bluestar Technologies Inc.</t>
  </si>
  <si>
    <t>P542261</t>
  </si>
  <si>
    <t>B50005179</t>
  </si>
  <si>
    <t>Forensic Supplies for Mobile Crime Lab FY170305</t>
  </si>
  <si>
    <t>Sirchie Acquisition Company, LLC</t>
  </si>
  <si>
    <t>P534612</t>
  </si>
  <si>
    <t>B50004414</t>
  </si>
  <si>
    <t>Hand and Power Tools and Related Hardware Items</t>
  </si>
  <si>
    <t>P534613</t>
  </si>
  <si>
    <t>Snap-on Industrial Division of IDSC Holdings</t>
  </si>
  <si>
    <t>P534614</t>
  </si>
  <si>
    <t>Hilti, Inc.</t>
  </si>
  <si>
    <t>P534611</t>
  </si>
  <si>
    <t>Suburban Sales &amp; Rental Center, Inc.</t>
  </si>
  <si>
    <t>P534410</t>
  </si>
  <si>
    <t>B50004360</t>
  </si>
  <si>
    <t>Mgmt Svcs for the ETIB Program</t>
  </si>
  <si>
    <t>MJ Management Services, LLC</t>
  </si>
  <si>
    <t>P534694</t>
  </si>
  <si>
    <t>B50004352</t>
  </si>
  <si>
    <t>Armed Security Guards</t>
  </si>
  <si>
    <t>Metropolitan Protective Services, Inc.</t>
  </si>
  <si>
    <t>P547524</t>
  </si>
  <si>
    <t>b50005689</t>
  </si>
  <si>
    <t>Vehicle, Motorcycle, and Lawn &amp; Garden Batteries</t>
  </si>
  <si>
    <t>Pasco Battery Warehouse of Annapolis</t>
  </si>
  <si>
    <t>Early Morning Software</t>
  </si>
  <si>
    <t>Hertrich Fleet Services</t>
  </si>
  <si>
    <t>P547578</t>
  </si>
  <si>
    <t>B50005617</t>
  </si>
  <si>
    <t>HVACR Sevices</t>
  </si>
  <si>
    <t>P547577</t>
  </si>
  <si>
    <t>P547580</t>
  </si>
  <si>
    <t>BMC Services, LLC</t>
  </si>
  <si>
    <t>P547581</t>
  </si>
  <si>
    <t>Reliable-Cain Heating &amp; Cooling LLC</t>
  </si>
  <si>
    <t>P547579</t>
  </si>
  <si>
    <t>JCM CONTROL SYSTEMS INC.</t>
  </si>
  <si>
    <t>P547889</t>
  </si>
  <si>
    <t>Tennant Preventative Maintenance Master Blanket # B</t>
  </si>
  <si>
    <t>P547591</t>
  </si>
  <si>
    <t>B50005687</t>
  </si>
  <si>
    <t>OEM Parts and Service for GM/Chevrolet Vehicles</t>
  </si>
  <si>
    <t>HERITAGE CHEVROLET</t>
  </si>
  <si>
    <t>P547689</t>
  </si>
  <si>
    <t>OEM Parts &amp; Service for Elgin Sweepers and Vactor Sewer Vacs</t>
  </si>
  <si>
    <t>P547605</t>
  </si>
  <si>
    <t>B50005665</t>
  </si>
  <si>
    <t>Annual and Five Year Certifications and Inspections for Ladder Trucks</t>
  </si>
  <si>
    <t>P527188</t>
  </si>
  <si>
    <t>ICS System Support Upgrades Licenses</t>
  </si>
  <si>
    <t>P539542</t>
  </si>
  <si>
    <t>InfoWorks Software License Agreement</t>
  </si>
  <si>
    <t>Innovyze, Inc.</t>
  </si>
  <si>
    <t>B50005623</t>
  </si>
  <si>
    <t>P547629</t>
  </si>
  <si>
    <t>Emergency Generator Installation</t>
  </si>
  <si>
    <t>TEAM Service Corporation</t>
  </si>
  <si>
    <t>C&amp;W CONSTRUCTION COMPANY</t>
  </si>
  <si>
    <t>Telvent USA, LLC</t>
  </si>
  <si>
    <t>P539035</t>
  </si>
  <si>
    <t>Extended Support and Maintenance (ESM) for ArcFM</t>
  </si>
  <si>
    <t>P547810</t>
  </si>
  <si>
    <t>Prepaid Debit Card- MOED-Youth Works</t>
  </si>
  <si>
    <t>U.S. Bank</t>
  </si>
  <si>
    <t>B50005693</t>
  </si>
  <si>
    <t>P547714</t>
  </si>
  <si>
    <t>P547715</t>
  </si>
  <si>
    <t>Second Call - OEM Parts and Service for Detroit Engines</t>
  </si>
  <si>
    <t>First Call - OEM Parts and Service for Detroit Engines</t>
  </si>
  <si>
    <t>MOHS &amp; DOT</t>
  </si>
  <si>
    <t>B50005332</t>
  </si>
  <si>
    <t>Jay's Restaurant Group, Inc</t>
  </si>
  <si>
    <t>P543565</t>
  </si>
  <si>
    <t>Food for MOHS</t>
  </si>
  <si>
    <t>A Taste Of Heaven Caterers LLC</t>
  </si>
  <si>
    <t>PowerDMS Software as a Service (SaaS) Agreement</t>
  </si>
  <si>
    <t>PowerDMS</t>
  </si>
  <si>
    <t>Snow Removal Services - Police Districts and Other Specified DGS Location</t>
  </si>
  <si>
    <t>P547682</t>
  </si>
  <si>
    <t>Milton S Hershey Medical Center</t>
  </si>
  <si>
    <t>BFD &amp; DPW</t>
  </si>
  <si>
    <t>P547751</t>
  </si>
  <si>
    <t>Air Compressors and Dryers Services</t>
  </si>
  <si>
    <t>INGERSOLL RAND COMPANY</t>
  </si>
  <si>
    <t>P535136</t>
  </si>
  <si>
    <t>Traffic Signal Cabling</t>
  </si>
  <si>
    <t>Power &amp; Telephone Supply</t>
  </si>
  <si>
    <t>Lorenz Inc.</t>
  </si>
  <si>
    <t>P527503</t>
  </si>
  <si>
    <t>COUNC</t>
  </si>
  <si>
    <t>Legistar Matrix Disaster Recovery System</t>
  </si>
  <si>
    <t>Granicus, Inc</t>
  </si>
  <si>
    <t>P547768</t>
  </si>
  <si>
    <t>Multi-Year Blanket Bentley: Carpet -- 316 #C</t>
  </si>
  <si>
    <t>Bentley Prince Street</t>
  </si>
  <si>
    <t>P540009</t>
  </si>
  <si>
    <t>P543697</t>
  </si>
  <si>
    <t>Traffic Signal Components</t>
  </si>
  <si>
    <t>RGA, Inc</t>
  </si>
  <si>
    <t>MoboTrex, Inc</t>
  </si>
  <si>
    <t>P525713</t>
  </si>
  <si>
    <t>SmartBoots</t>
  </si>
  <si>
    <t>IPT LLC</t>
  </si>
  <si>
    <t>P547841</t>
  </si>
  <si>
    <t>IDS UPCAPIT PHARMACEUTICAL DISPENSERS</t>
  </si>
  <si>
    <t>Bound Tree Medical LLC</t>
  </si>
  <si>
    <t>P547915</t>
  </si>
  <si>
    <t>STX Chemical-BRWWTP</t>
  </si>
  <si>
    <t>Source Technology LLC.</t>
  </si>
  <si>
    <t>P547910</t>
  </si>
  <si>
    <t>B50005609</t>
  </si>
  <si>
    <t>Fabrication, Delivery and Installation of Signage</t>
  </si>
  <si>
    <t>Hilton Displays, LLC</t>
  </si>
  <si>
    <t>P536537</t>
  </si>
  <si>
    <t>ESRI Geographic Information System (GIS) Products Master Purchase Agreement (MPA)</t>
  </si>
  <si>
    <t>Environmental Systems Research Institute, Inc.</t>
  </si>
  <si>
    <t>P547855</t>
  </si>
  <si>
    <t>B50005720</t>
  </si>
  <si>
    <t>P547856</t>
  </si>
  <si>
    <t>B50005719</t>
  </si>
  <si>
    <t>Automotive Starters &amp; Alternators</t>
  </si>
  <si>
    <t>P547858</t>
  </si>
  <si>
    <t>B50005675</t>
  </si>
  <si>
    <t>OEM Parts and Service for Harley-Davidson Motorcycles</t>
  </si>
  <si>
    <t>Police Uniforms</t>
  </si>
  <si>
    <t>$</t>
  </si>
  <si>
    <t>P526271</t>
  </si>
  <si>
    <t>B50003075</t>
  </si>
  <si>
    <t>City of Baltimore Web Site Redesign and Hosting</t>
  </si>
  <si>
    <t>Interpersonal Frequency LLC</t>
  </si>
  <si>
    <t>P548352</t>
  </si>
  <si>
    <t>B50005580</t>
  </si>
  <si>
    <t>Enterprise Support Staff</t>
  </si>
  <si>
    <t>P548353</t>
  </si>
  <si>
    <t>P548527</t>
  </si>
  <si>
    <t>BITHGROUP Technologies, Inc.</t>
  </si>
  <si>
    <t>BG Staffing LLC, d/b/a Vision Technology Services</t>
  </si>
  <si>
    <t>P548521</t>
  </si>
  <si>
    <t>Apex Systems, LLC.</t>
  </si>
  <si>
    <t>Business Integra Inc.</t>
  </si>
  <si>
    <t>P548516</t>
  </si>
  <si>
    <t>Realistic Computing, Inc</t>
  </si>
  <si>
    <t>P548512</t>
  </si>
  <si>
    <t>OST Inc.</t>
  </si>
  <si>
    <t>P548526</t>
  </si>
  <si>
    <t>vTech Solution Inc</t>
  </si>
  <si>
    <t>P548532</t>
  </si>
  <si>
    <t>P548574</t>
  </si>
  <si>
    <t>Serigor Inc</t>
  </si>
  <si>
    <t>P548524</t>
  </si>
  <si>
    <t>UVS InfoTech LLC.</t>
  </si>
  <si>
    <t>22nd Century Technologies,Inc.</t>
  </si>
  <si>
    <t>P548575</t>
  </si>
  <si>
    <t>Array Information Technology</t>
  </si>
  <si>
    <t>P548533</t>
  </si>
  <si>
    <t>P548314</t>
  </si>
  <si>
    <t>PB - NJPA 041316-GDI</t>
  </si>
  <si>
    <t>Surplus Auction Services</t>
  </si>
  <si>
    <t>GovDeals, Inc.</t>
  </si>
  <si>
    <t>Street Light Maintenance</t>
  </si>
  <si>
    <t>Baltimore Gas &amp; Electric (BGE)</t>
  </si>
  <si>
    <t>P548426</t>
  </si>
  <si>
    <t>B50005633</t>
  </si>
  <si>
    <t>TASC</t>
  </si>
  <si>
    <t>Authentic Korean Meals-Greenmount Sr. Ctr.</t>
  </si>
  <si>
    <t>T &amp; J Jeong</t>
  </si>
  <si>
    <t>P548407</t>
  </si>
  <si>
    <t>Parts for Orion Buses</t>
  </si>
  <si>
    <t>New Flyer</t>
  </si>
  <si>
    <t>P548437</t>
  </si>
  <si>
    <t>B50005586</t>
  </si>
  <si>
    <t>Integrated Vegetation Management</t>
  </si>
  <si>
    <t>Environmental Quality Resources, LLC</t>
  </si>
  <si>
    <t>Direct Access of MVA Records</t>
  </si>
  <si>
    <t>Maryland Information Division of NICUSA, INC.</t>
  </si>
  <si>
    <t>P548173</t>
  </si>
  <si>
    <t>B50005655</t>
  </si>
  <si>
    <t>Book Binding Services for Pratt Library</t>
  </si>
  <si>
    <t>Arts &amp; Crafts Supplies - REC &amp; Parks</t>
  </si>
  <si>
    <t>Mowing, Maintenance &amp; Landscaping for Cluster Six &amp; Various Other City Owned Properties</t>
  </si>
  <si>
    <t>07000</t>
  </si>
  <si>
    <t>P542658</t>
  </si>
  <si>
    <t>Air Transportation Services</t>
  </si>
  <si>
    <t>HealthNet Aeromedical Services, Inc.</t>
  </si>
  <si>
    <t>P543981</t>
  </si>
  <si>
    <t>B50005325</t>
  </si>
  <si>
    <t>Liquid Propane</t>
  </si>
  <si>
    <t>P548260</t>
  </si>
  <si>
    <t>TECHS-201523139</t>
  </si>
  <si>
    <t>ERP SaaS Subscriptions</t>
  </si>
  <si>
    <t>Workday, Inc.</t>
  </si>
  <si>
    <t>TBD</t>
  </si>
  <si>
    <t>P548471</t>
  </si>
  <si>
    <t>Bluecrest /DMT Sort Pocket Upgrade 2019</t>
  </si>
  <si>
    <t>BlueCrest</t>
  </si>
  <si>
    <t>P548507</t>
  </si>
  <si>
    <t>B50005771</t>
  </si>
  <si>
    <t>OEM Parts and Service for Dodge/Chrysler/Jeep Vehicles</t>
  </si>
  <si>
    <t>HERITAGE DODGE</t>
  </si>
  <si>
    <t>P548504</t>
  </si>
  <si>
    <t>P548505</t>
  </si>
  <si>
    <t>B50005812</t>
  </si>
  <si>
    <t>OEM Parts and Service for Allison Transmissions</t>
  </si>
  <si>
    <t>P543566</t>
  </si>
  <si>
    <t>P548496</t>
  </si>
  <si>
    <t>Maryland Environmental Services</t>
  </si>
  <si>
    <t>Maryland Environmental Service</t>
  </si>
  <si>
    <t>Turnout Gear Repair, Cleaning &amp; Maintenance</t>
  </si>
  <si>
    <t>P536188</t>
  </si>
  <si>
    <t>B50004643</t>
  </si>
  <si>
    <t>Carpet, Floor, Drapery and Upholstered Furniture Cleaning Services</t>
  </si>
  <si>
    <t>P542627</t>
  </si>
  <si>
    <t>REACH Air Medical Services LLC</t>
  </si>
  <si>
    <t>P532540</t>
  </si>
  <si>
    <t>B50004135</t>
  </si>
  <si>
    <t>Miscellaneous Electrical Work</t>
  </si>
  <si>
    <t>Calmi Electrical Company</t>
  </si>
  <si>
    <t>P547625</t>
  </si>
  <si>
    <t>Weather stations service- Yearly Renewal</t>
  </si>
  <si>
    <t>DBT Transportation Services LLC</t>
  </si>
  <si>
    <t>CUMMINS RADIATOR CO</t>
  </si>
  <si>
    <t>P547942</t>
  </si>
  <si>
    <t>O.E.M Parts for Sefac Mobile Lifts</t>
  </si>
  <si>
    <t>SLEC, Inc.</t>
  </si>
  <si>
    <t>Escalator Cleaning</t>
  </si>
  <si>
    <t>P519894</t>
  </si>
  <si>
    <t>B50002151</t>
  </si>
  <si>
    <t>EMS Billing Service</t>
  </si>
  <si>
    <t>Digitech Computer, Inc</t>
  </si>
  <si>
    <t>P545166</t>
  </si>
  <si>
    <t>B50005506</t>
  </si>
  <si>
    <t>Catering Service for Breakfast and Lunch for Health</t>
  </si>
  <si>
    <t>P548303</t>
  </si>
  <si>
    <t>WatchCenter - Rimage replacement</t>
  </si>
  <si>
    <t>Rimage Corporation</t>
  </si>
  <si>
    <t>P548492</t>
  </si>
  <si>
    <t>B50005716</t>
  </si>
  <si>
    <t>Mowing, Maintenance &amp; Landscaping Service</t>
  </si>
  <si>
    <t>P548835</t>
  </si>
  <si>
    <t>PB HP10-17</t>
  </si>
  <si>
    <t>Mission Critical Partners, LLC</t>
  </si>
  <si>
    <t>P533641</t>
  </si>
  <si>
    <t>B50004069</t>
  </si>
  <si>
    <t>Collection of Delinquent Parking Fines</t>
  </si>
  <si>
    <t>PENN CREDIT CORPORATION</t>
  </si>
  <si>
    <t>P548552</t>
  </si>
  <si>
    <t>Chlorine for City Pools</t>
  </si>
  <si>
    <t>Kleenrite Corporation</t>
  </si>
  <si>
    <t>P526534</t>
  </si>
  <si>
    <t>B50003291</t>
  </si>
  <si>
    <t>Hydraulic &amp; Welding Repair Services</t>
  </si>
  <si>
    <t>Greb Service, Inc.</t>
  </si>
  <si>
    <t>P. Flanigan &amp; Sons, Incorporated</t>
  </si>
  <si>
    <t>P548573</t>
  </si>
  <si>
    <t>B50005730</t>
  </si>
  <si>
    <t>Actuarial Valuation Services for Post-Employment Benefits</t>
  </si>
  <si>
    <t>Korn Ferry (US)</t>
  </si>
  <si>
    <t>P549028</t>
  </si>
  <si>
    <t>B50005249</t>
  </si>
  <si>
    <t>Diversity and Labor Compliance System(s)</t>
  </si>
  <si>
    <t>B2Gnow</t>
  </si>
  <si>
    <t>Pumps Repair Services - American Contracting</t>
  </si>
  <si>
    <t>Pumps Repair Services</t>
  </si>
  <si>
    <t>MLFY18T10 Tractor w/Front Loader</t>
  </si>
  <si>
    <t>Endress+ Hauser -INSTRUMENTATION PARTS &amp; EQUIPMENT</t>
  </si>
  <si>
    <t>25% Sodium Hydroxide (Caustic Soda) Solutions</t>
  </si>
  <si>
    <t>50% Sodium Hydroxide Solution</t>
  </si>
  <si>
    <t>Drain Cleaning Service</t>
  </si>
  <si>
    <t>P529202</t>
  </si>
  <si>
    <t>B50003687</t>
  </si>
  <si>
    <t>ScaleHouse Software</t>
  </si>
  <si>
    <t>DesertMicro</t>
  </si>
  <si>
    <t>P548490</t>
  </si>
  <si>
    <t>Polymer-GBT-BRWWTP</t>
  </si>
  <si>
    <t>Solenis LLC</t>
  </si>
  <si>
    <t>P534418</t>
  </si>
  <si>
    <t>B50004399</t>
  </si>
  <si>
    <t>Hydroseeding Service</t>
  </si>
  <si>
    <t>Erosion Control &amp; Landscape Services, Inc.</t>
  </si>
  <si>
    <t>P548998</t>
  </si>
  <si>
    <t>Recruitment Solution Subscriptions</t>
  </si>
  <si>
    <t>LinkedIn Corporation</t>
  </si>
  <si>
    <t>P549019</t>
  </si>
  <si>
    <t>Life and AD&amp;D Insurance for Employees &amp; Retirees</t>
  </si>
  <si>
    <t>B50005653</t>
  </si>
  <si>
    <t>MetLife</t>
  </si>
  <si>
    <t>P545546</t>
  </si>
  <si>
    <t>B50005500</t>
  </si>
  <si>
    <t>Supply glass beads</t>
  </si>
  <si>
    <t>Potters industries, Inc.</t>
  </si>
  <si>
    <t>P549022</t>
  </si>
  <si>
    <t>B50005629</t>
  </si>
  <si>
    <t>DHMO &amp; DPPO Dental Insurance Plans</t>
  </si>
  <si>
    <t>United Concordia Insurance Company</t>
  </si>
  <si>
    <t>PVC Pipes &amp; Fittings-HD Supply</t>
  </si>
  <si>
    <t>PVC Pipes &amp; Fittings</t>
  </si>
  <si>
    <t>P549065</t>
  </si>
  <si>
    <t>Pelican Flashlights and Holster/Wand Kits</t>
  </si>
  <si>
    <t>Mueller Systems, LLC</t>
  </si>
  <si>
    <t>P542280</t>
  </si>
  <si>
    <t>B50005008</t>
  </si>
  <si>
    <t>Transportation Services for the Infants and Toddlers Program</t>
  </si>
  <si>
    <t>Higher Ground Transportation Services, Inc.</t>
  </si>
  <si>
    <t>B50005858</t>
  </si>
  <si>
    <t>WATF Comm Device for Tactical Helmets</t>
  </si>
  <si>
    <t>Botach Inc</t>
  </si>
  <si>
    <t>MOYNO PUMP PARTS</t>
  </si>
  <si>
    <t>Supply and Delivery of Medical Grade Oxygen</t>
  </si>
  <si>
    <t>B50004326</t>
  </si>
  <si>
    <t>Turnout Gloves for Baltimore City Fire Department</t>
  </si>
  <si>
    <t>P542175</t>
  </si>
  <si>
    <t>Electronic Patient Care Reporting System (eMEDS) (Integration with First Watch System)</t>
  </si>
  <si>
    <t>ImageTrend</t>
  </si>
  <si>
    <t>1yr</t>
  </si>
  <si>
    <t>P549103</t>
  </si>
  <si>
    <t>Steel Products</t>
  </si>
  <si>
    <t>B50005884</t>
  </si>
  <si>
    <t>DS Pipe &amp; Stell Supply, LLC dba DS Steel Supply LLC</t>
  </si>
  <si>
    <t>P549096</t>
  </si>
  <si>
    <t>P549097</t>
  </si>
  <si>
    <t>B50005838</t>
  </si>
  <si>
    <t>Automotive Radiators &amp; Heaters</t>
  </si>
  <si>
    <t>Cummins Radiator Co</t>
  </si>
  <si>
    <t>P549094</t>
  </si>
  <si>
    <t>P549093</t>
  </si>
  <si>
    <t>B50005840</t>
  </si>
  <si>
    <t>SECOND CALL - OEM Parts and Service for Mack Trucks</t>
  </si>
  <si>
    <t>P549098</t>
  </si>
  <si>
    <t>B50005755</t>
  </si>
  <si>
    <t>Heavy Duty Manual Trans. &amp; Differentials and Rebuilt Heavy Duty Manual Trans. &amp; Differentials</t>
  </si>
  <si>
    <t>GRAYBAR ELECTRIC</t>
  </si>
  <si>
    <t>Methanol -Colonial Chemical Second Call</t>
  </si>
  <si>
    <t>P549102</t>
  </si>
  <si>
    <t>B50005834</t>
  </si>
  <si>
    <t>Polyethylene Liners</t>
  </si>
  <si>
    <t>Fordion Packaging, LTD</t>
  </si>
  <si>
    <t>P549182</t>
  </si>
  <si>
    <t>B50005822</t>
  </si>
  <si>
    <t>Provide Water Bill Envelopes</t>
  </si>
  <si>
    <t>JORDAN &amp; ROTORK - OEM ACTUATOR and PARTS</t>
  </si>
  <si>
    <t>P548444</t>
  </si>
  <si>
    <t>P548441</t>
  </si>
  <si>
    <t>P548442</t>
  </si>
  <si>
    <t>P548443</t>
  </si>
  <si>
    <t>B50005630</t>
  </si>
  <si>
    <t>Plumbing and Heating</t>
  </si>
  <si>
    <t>Joseph Heil Company, Inc</t>
  </si>
  <si>
    <t>P548256</t>
  </si>
  <si>
    <t>P548257</t>
  </si>
  <si>
    <t>P548258</t>
  </si>
  <si>
    <t>B50005744</t>
  </si>
  <si>
    <t>O.E.M. Parts and Service for Toro Equipment</t>
  </si>
  <si>
    <t>Turf Equipment and Supply Company, Inc.</t>
  </si>
  <si>
    <t>Security Equipment Co</t>
  </si>
  <si>
    <t>P548266</t>
  </si>
  <si>
    <t>B50005581</t>
  </si>
  <si>
    <t>Historic Preservation Maintenance Contract</t>
  </si>
  <si>
    <t>The Durable Slate Company</t>
  </si>
  <si>
    <t>P536231</t>
  </si>
  <si>
    <t>Dress and Work Uniforms for the Fire Department</t>
  </si>
  <si>
    <t>Timothy Hay</t>
  </si>
  <si>
    <t>P548274</t>
  </si>
  <si>
    <t>B50005686</t>
  </si>
  <si>
    <t>Uniforms for Baltimore Convention Ctr. Employees</t>
  </si>
  <si>
    <t>P535218</t>
  </si>
  <si>
    <t>MaxCass Perpetual License Agreement for Computer Software Products and Related Services</t>
  </si>
  <si>
    <t>Anchor Software, LLC</t>
  </si>
  <si>
    <t>P531836</t>
  </si>
  <si>
    <t>Results Based Accountability Agreement</t>
  </si>
  <si>
    <t>Clear Impact LLC</t>
  </si>
  <si>
    <t>DPW &amp; MOIT</t>
  </si>
  <si>
    <t>P526917</t>
  </si>
  <si>
    <t>Enhanced 911 Service</t>
  </si>
  <si>
    <t>Verizon Business</t>
  </si>
  <si>
    <t>P548271</t>
  </si>
  <si>
    <t>B50005701</t>
  </si>
  <si>
    <t>Environmental Emergency Response Services</t>
  </si>
  <si>
    <t>Kalyani Environmental Solutions, LLC</t>
  </si>
  <si>
    <t>P546477</t>
  </si>
  <si>
    <t>LIMS - Laboratry Support IT Software</t>
  </si>
  <si>
    <t>DUII HOLDINGS, LLC</t>
  </si>
  <si>
    <t>Stryker</t>
  </si>
  <si>
    <t>P529809</t>
  </si>
  <si>
    <t>B50003831</t>
  </si>
  <si>
    <t>Veterinary Services for Police K-9 Unit</t>
  </si>
  <si>
    <t>Anne Arundel Veterinary Hospital</t>
  </si>
  <si>
    <t>Caliber Public Safey</t>
  </si>
  <si>
    <t>P549283</t>
  </si>
  <si>
    <t>Digital Recording Equipment &amp; Software</t>
  </si>
  <si>
    <t>Microception, Inc.</t>
  </si>
  <si>
    <t>LAB Information Management System</t>
  </si>
  <si>
    <t>STARLIMS Corporation</t>
  </si>
  <si>
    <t>Free State Reporting, Inc.</t>
  </si>
  <si>
    <t>P549245</t>
  </si>
  <si>
    <t>OEM Parts and Service for Orion Bus Batteries</t>
  </si>
  <si>
    <t>Cummins Inc.</t>
  </si>
  <si>
    <t>P549300</t>
  </si>
  <si>
    <t>#P3051 Dog Handler</t>
  </si>
  <si>
    <t>k2 Solutions, Inc.</t>
  </si>
  <si>
    <t>P549307</t>
  </si>
  <si>
    <t>B50005860</t>
  </si>
  <si>
    <t>OEM Parts and Service for Marine Skimmers &amp; Fire Boats</t>
  </si>
  <si>
    <t>Marcon Engineering</t>
  </si>
  <si>
    <t>Clinical Dental Supplies</t>
  </si>
  <si>
    <t>P549118</t>
  </si>
  <si>
    <t>FRED Units for BPD Operations Bureau</t>
  </si>
  <si>
    <t>Digital Intelligence Inc.</t>
  </si>
  <si>
    <t>Lawmen Supply Company of New Jersey, Inc.</t>
  </si>
  <si>
    <t>FOUNTAIN CRAFT MFG.</t>
  </si>
  <si>
    <t>P548691</t>
  </si>
  <si>
    <t>P548212</t>
  </si>
  <si>
    <t>ORTHO HCV KITS - BDC LAB</t>
  </si>
  <si>
    <t>P549030</t>
  </si>
  <si>
    <t>MAYORS OFFICE</t>
  </si>
  <si>
    <t>Public Policy &amp; Government Fellows</t>
  </si>
  <si>
    <t>Baltimore Corps Inc.</t>
  </si>
  <si>
    <t>P549146</t>
  </si>
  <si>
    <t>Legacy Data Conversion into Workday</t>
  </si>
  <si>
    <t>Premier International Enterprises, Inc.</t>
  </si>
  <si>
    <t>B50005589</t>
  </si>
  <si>
    <t>Decorative Street Light LED fixtures/poles</t>
  </si>
  <si>
    <t>Signify North America Corporation</t>
  </si>
  <si>
    <t>P534292</t>
  </si>
  <si>
    <t>B50004200</t>
  </si>
  <si>
    <t>Providing Temporary Accounting Personnel Services</t>
  </si>
  <si>
    <t>1st Choice Staffing , LLC</t>
  </si>
  <si>
    <t>Glover Equipment</t>
  </si>
  <si>
    <t>P540371</t>
  </si>
  <si>
    <t>Nationasl IPA Contract 141003</t>
  </si>
  <si>
    <t>P541110</t>
  </si>
  <si>
    <t>Goel Services</t>
  </si>
  <si>
    <t>P548849</t>
  </si>
  <si>
    <t>Front of House Furnishings -- 507 #A</t>
  </si>
  <si>
    <t>American Office</t>
  </si>
  <si>
    <t>P548306</t>
  </si>
  <si>
    <t>Elevator Maintenance Service Group 1</t>
  </si>
  <si>
    <t>P546773</t>
  </si>
  <si>
    <t>B50005363</t>
  </si>
  <si>
    <t>Tree Maintenance Services</t>
  </si>
  <si>
    <t>Forest Valley Tree &amp; Turf LLC DBA New Level Tree &amp; Lawn</t>
  </si>
  <si>
    <t>P546448</t>
  </si>
  <si>
    <t>B50005472</t>
  </si>
  <si>
    <t>Janitorial Services - Groups 5 &amp; 6</t>
  </si>
  <si>
    <t>Golden Gate Service, Inc.</t>
  </si>
  <si>
    <t>01/09/2019 </t>
  </si>
  <si>
    <t>P543315</t>
  </si>
  <si>
    <t>North Sector Violation Towing Services</t>
  </si>
  <si>
    <t>Jim Elliott's Towing</t>
  </si>
  <si>
    <t>P543316</t>
  </si>
  <si>
    <t>B50005154</t>
  </si>
  <si>
    <t>CBD Sector Violation Towing Services</t>
  </si>
  <si>
    <t>MCDEL ENTERPRISES, INC</t>
  </si>
  <si>
    <t>P543317</t>
  </si>
  <si>
    <t>East Sector Violation Towing Services</t>
  </si>
  <si>
    <t>C &amp; S Towing and Transport</t>
  </si>
  <si>
    <t>P546445</t>
  </si>
  <si>
    <t>Janitorial Services - Groups 1 &amp; 2</t>
  </si>
  <si>
    <t>Broadway Services, Inc.</t>
  </si>
  <si>
    <t>P546446</t>
  </si>
  <si>
    <t>P546447</t>
  </si>
  <si>
    <t>Janitorial Services - Group 4</t>
  </si>
  <si>
    <t>MULTICORP, Inc.</t>
  </si>
  <si>
    <t>Janitorial Services - Group 3</t>
  </si>
  <si>
    <t>C.J. Maintenance Inc.</t>
  </si>
  <si>
    <t>P543773</t>
  </si>
  <si>
    <t>11/01/2018 </t>
  </si>
  <si>
    <t>P547602</t>
  </si>
  <si>
    <t>B50005685</t>
  </si>
  <si>
    <t>OEM Parts and Service for Bobcat Equipment</t>
  </si>
  <si>
    <t>metro rentals, inc.</t>
  </si>
  <si>
    <t>P537894</t>
  </si>
  <si>
    <t>Oluwasuji</t>
  </si>
  <si>
    <t>P547587</t>
  </si>
  <si>
    <t>Uniform Rental and Cleaning Services</t>
  </si>
  <si>
    <t>Cintas Corporation No. 2</t>
  </si>
  <si>
    <t>04/01/2019   </t>
  </si>
  <si>
    <t>P546412</t>
  </si>
  <si>
    <t>B50005612</t>
  </si>
  <si>
    <t>Aluminum Sulfate</t>
  </si>
  <si>
    <t>USALCO, LLC</t>
  </si>
  <si>
    <t>P547429</t>
  </si>
  <si>
    <t>Mckesson</t>
  </si>
  <si>
    <t>P546371</t>
  </si>
  <si>
    <t>Inventory Management quote</t>
  </si>
  <si>
    <t>EMS TECHNOLOGY SOLUTIONS</t>
  </si>
  <si>
    <t>01/01/2019   </t>
  </si>
  <si>
    <t>1x 1yr</t>
  </si>
  <si>
    <t>P546300</t>
  </si>
  <si>
    <t>B50005572</t>
  </si>
  <si>
    <t>Snow &amp; Ice Removal Services -Enoch Pratt Free Libraries</t>
  </si>
  <si>
    <t>01/02/2020   </t>
  </si>
  <si>
    <t>P550186</t>
  </si>
  <si>
    <t>OEM Engine and Transmission Parts and Repair Service</t>
  </si>
  <si>
    <t>P549513</t>
  </si>
  <si>
    <t>SkillSoft License Agreement</t>
  </si>
  <si>
    <t>SKILLSOFT</t>
  </si>
  <si>
    <t>P550005</t>
  </si>
  <si>
    <t>Avolve ProjectDox Maintenance</t>
  </si>
  <si>
    <t>Avolve Software</t>
  </si>
  <si>
    <t>P550194</t>
  </si>
  <si>
    <t>Airbus Helicopters Parts and Repair Agreement</t>
  </si>
  <si>
    <t>P549609</t>
  </si>
  <si>
    <t>B50005731</t>
  </si>
  <si>
    <t>Recycling Milled Asphalt</t>
  </si>
  <si>
    <t>P538148</t>
  </si>
  <si>
    <t>P549680</t>
  </si>
  <si>
    <t>Bomb Squad-F6A Remotec upgrade</t>
  </si>
  <si>
    <t>Northrop Grumman Systems Corporation</t>
  </si>
  <si>
    <t>P549536</t>
  </si>
  <si>
    <t>ON SITE TRANSLATION SERVICES (CATEGORY II)</t>
  </si>
  <si>
    <t>Ad Astra</t>
  </si>
  <si>
    <t>TRANSLATION SERVICES Category III</t>
  </si>
  <si>
    <t>P549541</t>
  </si>
  <si>
    <t>P549915</t>
  </si>
  <si>
    <t>B50005894</t>
  </si>
  <si>
    <t>Provide Inspections, Service and Repairs for Fire Extinguishers</t>
  </si>
  <si>
    <t>Fire Safety Co.</t>
  </si>
  <si>
    <t>P546633</t>
  </si>
  <si>
    <t>B50005226</t>
  </si>
  <si>
    <t>Saddle repairs, Equipment &amp; Supplies</t>
  </si>
  <si>
    <t>Maryland Saddlery, Inc.</t>
  </si>
  <si>
    <t>P549895</t>
  </si>
  <si>
    <t>B50005888</t>
  </si>
  <si>
    <t>OEM Parts and Service for General Motors Heavy Duty Trucks</t>
  </si>
  <si>
    <t>BOB BELL CHEVROLET</t>
  </si>
  <si>
    <t>P529525</t>
  </si>
  <si>
    <t>B50003774</t>
  </si>
  <si>
    <t>Quick Lime for Water Treatment</t>
  </si>
  <si>
    <t>Carmeuse Lime, Inc.</t>
  </si>
  <si>
    <t>P546668</t>
  </si>
  <si>
    <t>B50005563</t>
  </si>
  <si>
    <t>GC/MS Annual Maintenance Contract</t>
  </si>
  <si>
    <t>Full Spectrum Analytics, Inc.</t>
  </si>
  <si>
    <t>P542440</t>
  </si>
  <si>
    <t>B50005198</t>
  </si>
  <si>
    <t>On-Site Document Shredding Services</t>
  </si>
  <si>
    <t>Eco-Shred</t>
  </si>
  <si>
    <t>P546122</t>
  </si>
  <si>
    <t>Offender Watch Software</t>
  </si>
  <si>
    <t>WATCH SYSTEMS LLC</t>
  </si>
  <si>
    <t>P549874</t>
  </si>
  <si>
    <t>Hand Free Sanitary Service/ Citron- City Hall and Abel Wolman Bldg.-</t>
  </si>
  <si>
    <t>Citron Hygiene US Corp</t>
  </si>
  <si>
    <t>P549896</t>
  </si>
  <si>
    <t>B50005874</t>
  </si>
  <si>
    <t>OEM Parts and Service for Sterling Heavy Trucks</t>
  </si>
  <si>
    <t>P549840</t>
  </si>
  <si>
    <t>B50005773</t>
  </si>
  <si>
    <t>Pavement Markings Services for Baltimore</t>
  </si>
  <si>
    <t>P525586</t>
  </si>
  <si>
    <t>B50002877</t>
  </si>
  <si>
    <t>Advanced Metering Infrastructure and Water Meter System Installation</t>
  </si>
  <si>
    <t>P546297</t>
  </si>
  <si>
    <t>P534305</t>
  </si>
  <si>
    <t>P550058</t>
  </si>
  <si>
    <t>B50005966</t>
  </si>
  <si>
    <t>Sabre Red Mace</t>
  </si>
  <si>
    <t>MD Police Supply, LLC</t>
  </si>
  <si>
    <t>P550059</t>
  </si>
  <si>
    <t>B50005967</t>
  </si>
  <si>
    <t>P549953</t>
  </si>
  <si>
    <t>B50005892</t>
  </si>
  <si>
    <t>O.E.M Parts and Service for Freightliner Trucks (First Call Vendor)</t>
  </si>
  <si>
    <t>P549952</t>
  </si>
  <si>
    <t>B50005893</t>
  </si>
  <si>
    <t>2/56/20</t>
  </si>
  <si>
    <t>P550593</t>
  </si>
  <si>
    <t>B50005983</t>
  </si>
  <si>
    <t>2nd Call - To Provide Inspections, Service and Repairs for Fire Extinguishers</t>
  </si>
  <si>
    <t>Multicorp Fire Protection Services</t>
  </si>
  <si>
    <t>P549899</t>
  </si>
  <si>
    <t>Document Imaging for Print Shop</t>
  </si>
  <si>
    <t>P549960</t>
  </si>
  <si>
    <t>Facility MRO, Industrial &amp; Building Supplies with Related Equipment, Accessories &amp; Supplies</t>
  </si>
  <si>
    <t>P550079</t>
  </si>
  <si>
    <t>Public Safety &amp; Emergency Equipment</t>
  </si>
  <si>
    <t>P550765</t>
  </si>
  <si>
    <t>B50005889</t>
  </si>
  <si>
    <t>Third Call O.E.M. Parts &amp; Service for Cummins Engines</t>
  </si>
  <si>
    <t>P550766</t>
  </si>
  <si>
    <t>Second Call O.E.M. Parts &amp; Service for Cummins Engines</t>
  </si>
  <si>
    <t>P550767</t>
  </si>
  <si>
    <t>First Call O.E.M. Parts &amp; Service for Cummins Engines</t>
  </si>
  <si>
    <t>P549511</t>
  </si>
  <si>
    <t>P550435</t>
  </si>
  <si>
    <t>B50005953</t>
  </si>
  <si>
    <t>P550114</t>
  </si>
  <si>
    <t>B50005887</t>
  </si>
  <si>
    <t>In-Street Pedestrian crosswalk "Stop" signs</t>
  </si>
  <si>
    <t>Shur-Tite Products</t>
  </si>
  <si>
    <t>P550181</t>
  </si>
  <si>
    <t>WORKFLOW DIGITIZATION FOR BCHD</t>
  </si>
  <si>
    <t>Interneer Inc.</t>
  </si>
  <si>
    <t>P550182</t>
  </si>
  <si>
    <t>Electronic Materials Collection and Recycling Services (Cooperative Contract 00611)</t>
  </si>
  <si>
    <t>eRevival LLC</t>
  </si>
  <si>
    <t>P550209</t>
  </si>
  <si>
    <t>B50005968</t>
  </si>
  <si>
    <t>Individual First Aid Kits</t>
  </si>
  <si>
    <t>CPR Savers and First Aid Supply LLC</t>
  </si>
  <si>
    <t>11/31/21</t>
  </si>
  <si>
    <t>P535405</t>
  </si>
  <si>
    <t>Office Furniture - Glover Furniture</t>
  </si>
  <si>
    <t>Day</t>
  </si>
  <si>
    <t>Wilson</t>
  </si>
  <si>
    <t>Nkengfack</t>
  </si>
  <si>
    <t>P546619</t>
  </si>
  <si>
    <t>Rent Space for Wellness Programs</t>
  </si>
  <si>
    <t>Zion Church of the City of Baltimore</t>
  </si>
  <si>
    <t>P550178</t>
  </si>
  <si>
    <t>B50005723</t>
  </si>
  <si>
    <t>Retrofit of lighting fixtures</t>
  </si>
  <si>
    <t>P547745</t>
  </si>
  <si>
    <t>Bauer air compressor parts &amp; service</t>
  </si>
  <si>
    <t>LBS ENTERPRISES, INC. DBA/ LBS Corporation</t>
  </si>
  <si>
    <t>P550126</t>
  </si>
  <si>
    <t>Emocha License Agreement</t>
  </si>
  <si>
    <t>emocha Mobile Health</t>
  </si>
  <si>
    <t>P550093</t>
  </si>
  <si>
    <t>Maricopa County Cooperative Contract Number 180233-001 - Oracle Products and Services</t>
  </si>
  <si>
    <t>DLT Solutions, LLC</t>
  </si>
  <si>
    <t>P550481</t>
  </si>
  <si>
    <t>Siren Installation and de-install</t>
  </si>
  <si>
    <t>Global Public Safety</t>
  </si>
  <si>
    <t>P548556</t>
  </si>
  <si>
    <t>Bentley SELECT Program Agreement</t>
  </si>
  <si>
    <t>Bentley Systems, Inc</t>
  </si>
  <si>
    <t>P534917</t>
  </si>
  <si>
    <t>B50004450</t>
  </si>
  <si>
    <t>UWS, Inc.</t>
  </si>
  <si>
    <t>P549911</t>
  </si>
  <si>
    <t>Athletic Surfacing &amp; Asphalt Maintenance (Cooperative Contract-08-18 )</t>
  </si>
  <si>
    <t>ATC Corp.</t>
  </si>
  <si>
    <t>P550464</t>
  </si>
  <si>
    <t>B50005795</t>
  </si>
  <si>
    <t>Laboratory Analysis Services</t>
  </si>
  <si>
    <t>Microbac Laboratories, Inc.</t>
  </si>
  <si>
    <t>P550465</t>
  </si>
  <si>
    <t>P548265</t>
  </si>
  <si>
    <t>ERP Software Integratio</t>
  </si>
  <si>
    <t>P550643</t>
  </si>
  <si>
    <t>B50005984</t>
  </si>
  <si>
    <t>Colt Enhanced Patrol Rifles</t>
  </si>
  <si>
    <t>Safety League Inc, dba Atlantic Tactical</t>
  </si>
  <si>
    <t>P550644</t>
  </si>
  <si>
    <t>B50005985</t>
  </si>
  <si>
    <t>Clyde Armory Inc</t>
  </si>
  <si>
    <t>P542971</t>
  </si>
  <si>
    <t>BDFD</t>
  </si>
  <si>
    <t>B50005338</t>
  </si>
  <si>
    <t>Excelsior Bales</t>
  </si>
  <si>
    <t>Hanes Geo Components</t>
  </si>
  <si>
    <t>BCIT &amp; BPD</t>
  </si>
  <si>
    <t>P544142</t>
  </si>
  <si>
    <t>B50005459</t>
  </si>
  <si>
    <t>Ethyl Alcohol Master Blanket FY180837</t>
  </si>
  <si>
    <t>Government Scientific Source, Inc.</t>
  </si>
  <si>
    <t>P550725</t>
  </si>
  <si>
    <t>MAYHQ</t>
  </si>
  <si>
    <t>Cooperative Contract 050B840001 - Statewide Foreign Language and Interpretation Services</t>
  </si>
  <si>
    <t>Language Line Services, Inc. DBA Language Line Solutions</t>
  </si>
  <si>
    <t>P550570</t>
  </si>
  <si>
    <t>PARKING</t>
  </si>
  <si>
    <t>Pay by Plate meter</t>
  </si>
  <si>
    <t>Parkeon Inc.</t>
  </si>
  <si>
    <t>P543465</t>
  </si>
  <si>
    <t>B50005375</t>
  </si>
  <si>
    <t>Used/ Salvage Foreign and Domestic Auto Parts</t>
  </si>
  <si>
    <t>Millennium Auto Parts and Services</t>
  </si>
  <si>
    <t>P550527</t>
  </si>
  <si>
    <t>RouteSmart Maintenance and Support Services Agreement</t>
  </si>
  <si>
    <t>RouteSmart Technologies, Inc.</t>
  </si>
  <si>
    <t>B50003267</t>
  </si>
  <si>
    <t>P526078</t>
  </si>
  <si>
    <t>P550782</t>
  </si>
  <si>
    <t>Firefighter ID tags</t>
  </si>
  <si>
    <t>The Hide Out-Royce Shields</t>
  </si>
  <si>
    <t>P540492</t>
  </si>
  <si>
    <t>Credit Debit Card Payment Software Services</t>
  </si>
  <si>
    <t>VitalChek Network, Inc.</t>
  </si>
  <si>
    <t>P550915</t>
  </si>
  <si>
    <t>MOIT</t>
  </si>
  <si>
    <t>B50005562</t>
  </si>
  <si>
    <t>Website Hosting Management and Maintenance Suppor</t>
  </si>
  <si>
    <t>Mindgrub Technologies, LLC</t>
  </si>
  <si>
    <t>P551033</t>
  </si>
  <si>
    <t>B50006010</t>
  </si>
  <si>
    <t>Fire Helmets and Repair Parts</t>
  </si>
  <si>
    <t>Witmer Public Safety Group, Inc dba Mason-Dixon Fire Equipment</t>
  </si>
  <si>
    <t>P551283</t>
  </si>
  <si>
    <t>B50005779</t>
  </si>
  <si>
    <t>Supply of Liquid Chlorine in one ton Containers</t>
  </si>
  <si>
    <t>P551282</t>
  </si>
  <si>
    <t xml:space="preserve">	Univar Solutions USA Inc.</t>
  </si>
  <si>
    <t>P550963</t>
  </si>
  <si>
    <t>OEM Parts and Service for Pavement Marking Equipment</t>
  </si>
  <si>
    <t>M-B Companies, Inc.</t>
  </si>
  <si>
    <t>P550964</t>
  </si>
  <si>
    <t>Diesel Fuel and DEF Fluid for Circular Buses</t>
  </si>
  <si>
    <t>Quarles Petroleum, Inc</t>
  </si>
  <si>
    <t>P550975</t>
  </si>
  <si>
    <t>Annual Serv. and Repairs for Life and Safety Systems --316 #B</t>
  </si>
  <si>
    <t>P551082</t>
  </si>
  <si>
    <t>B50006015</t>
  </si>
  <si>
    <t>Fire Boots</t>
  </si>
  <si>
    <t>P534840</t>
  </si>
  <si>
    <t>P551095</t>
  </si>
  <si>
    <t>CrimePad Annual Licensing and Hardware</t>
  </si>
  <si>
    <t>Visionations,LLC</t>
  </si>
  <si>
    <t>P529808</t>
  </si>
  <si>
    <t>Biometric Time Clocks Systems</t>
  </si>
  <si>
    <t>P551477</t>
  </si>
  <si>
    <t>Rockwell O.E.M.Parts &amp; Service Repa</t>
  </si>
  <si>
    <t xml:space="preserve">	Rexel, Inc.</t>
  </si>
  <si>
    <t>P551554</t>
  </si>
  <si>
    <t>Tire Roadside Repair Services</t>
  </si>
  <si>
    <t>2/29/21</t>
  </si>
  <si>
    <t>P551487</t>
  </si>
  <si>
    <t>B50005921</t>
  </si>
  <si>
    <t>MLFY19T6 Platform Lift - Parks and Rec - Bureau: 68-02 - Color: Green</t>
  </si>
  <si>
    <t>H&amp;E Equipment Services</t>
  </si>
  <si>
    <t>P551347</t>
  </si>
  <si>
    <t>B50005873</t>
  </si>
  <si>
    <t>MLFY19T10 Low Boy Trailer - DOT - Bureau: 79-00 - Color: Black</t>
  </si>
  <si>
    <t>GT Mid Atlantic LLC</t>
  </si>
  <si>
    <t>P551591</t>
  </si>
  <si>
    <t>B50005948</t>
  </si>
  <si>
    <t>MLFY19T6 Material Handler Trailer - Parks and Rec - Bureau: 68-02 - Color: Red</t>
  </si>
  <si>
    <t>P551592</t>
  </si>
  <si>
    <t>B50005980</t>
  </si>
  <si>
    <t>Finch Services, Inc</t>
  </si>
  <si>
    <t>P551687</t>
  </si>
  <si>
    <t>Employee Engagement Software License Agreement</t>
  </si>
  <si>
    <t>Peakon ApS</t>
  </si>
  <si>
    <t>P550869</t>
  </si>
  <si>
    <t>Lifepak Monitor/Defibrillator Maintenance Contract</t>
  </si>
  <si>
    <t>P551710</t>
  </si>
  <si>
    <t>B50005939</t>
  </si>
  <si>
    <t>Backhoe Loader</t>
  </si>
  <si>
    <t>P544770</t>
  </si>
  <si>
    <t>Pax-it Cameras and Software</t>
  </si>
  <si>
    <t>Ludesco, LLC</t>
  </si>
  <si>
    <t>6/1720</t>
  </si>
  <si>
    <t>Agilent Triple Quad [LC-MSD] 19-024</t>
  </si>
  <si>
    <t>6/31/21</t>
  </si>
  <si>
    <t>P551613</t>
  </si>
  <si>
    <t>B50005943</t>
  </si>
  <si>
    <t>P551524</t>
  </si>
  <si>
    <t>B50005911</t>
  </si>
  <si>
    <t>MLFY19T6 ATV JD -Rec and Parks</t>
  </si>
  <si>
    <t>P551528</t>
  </si>
  <si>
    <t>B50006059</t>
  </si>
  <si>
    <t>Enoch Pratt Library Landscapin</t>
  </si>
  <si>
    <t>The Garrison Company</t>
  </si>
  <si>
    <t>P551525</t>
  </si>
  <si>
    <t>B50005936</t>
  </si>
  <si>
    <t>MLFY19T10 RV Van - Health - Bureau: 65-00 - Color: White</t>
  </si>
  <si>
    <t>PACIFICO FORD, INC</t>
  </si>
  <si>
    <t>P551526</t>
  </si>
  <si>
    <t>B50005944</t>
  </si>
  <si>
    <t>MLFY19T10 Double Drum Asphalt Compactor - DOT - Bureau: 79-00 - Color: Black</t>
  </si>
  <si>
    <t>P551536</t>
  </si>
  <si>
    <t>O.E.M. Parts and Repairs for Shimpo</t>
  </si>
  <si>
    <t>DAS Solutions, LLC</t>
  </si>
  <si>
    <t>P551602</t>
  </si>
  <si>
    <t>B50006062</t>
  </si>
  <si>
    <t>Guardrails</t>
  </si>
  <si>
    <t>Guardrails, etc., Inc.</t>
  </si>
  <si>
    <t>06/31/20</t>
  </si>
  <si>
    <t>P544572</t>
  </si>
  <si>
    <t>Farrier Services</t>
  </si>
  <si>
    <t>Chris Knight Farrier Service</t>
  </si>
  <si>
    <t>P547142</t>
  </si>
  <si>
    <t>P551532</t>
  </si>
  <si>
    <t>SAFE Tracker Software</t>
  </si>
  <si>
    <t>Tracker Products, LLC.</t>
  </si>
  <si>
    <t>P551594</t>
  </si>
  <si>
    <t>B50005942</t>
  </si>
  <si>
    <t>MLFY19T10 &amp; MLFY20T10 16CY Load Packer - Solid Waste - Bureau: 77-00 - Color: White</t>
  </si>
  <si>
    <t>Aviant-Chesapeake Trucks, LLC</t>
  </si>
  <si>
    <t>P552183</t>
  </si>
  <si>
    <t>B50005835</t>
  </si>
  <si>
    <t>City of Baltimore &amp; HABC Disparity Study</t>
  </si>
  <si>
    <t>MGT of America Consulting, LLC</t>
  </si>
  <si>
    <t>P554126</t>
  </si>
  <si>
    <t>B50006034</t>
  </si>
  <si>
    <t>Ram XD</t>
  </si>
  <si>
    <t>P551483</t>
  </si>
  <si>
    <t>B50005940</t>
  </si>
  <si>
    <t>MLFY19T10 19,500 GVW Crew Cab Dumps - Parks and Rec - Bureau: 68-04 - Color: White</t>
  </si>
  <si>
    <t>P551484</t>
  </si>
  <si>
    <t>B50005986</t>
  </si>
  <si>
    <t>NMLFY17 Pickup with Closed Utility Body- DPW Water- Bureau: 41-15-Color: White</t>
  </si>
  <si>
    <t>P551639</t>
  </si>
  <si>
    <t>B50005989</t>
  </si>
  <si>
    <t>MLFY18T10 Skid Steer Loaders - DPW Solid Waste - Bureau: 77-11 - Color: Yellow</t>
  </si>
  <si>
    <t>Insight Public Sector</t>
  </si>
  <si>
    <t>P552408</t>
  </si>
  <si>
    <t>B50005883</t>
  </si>
  <si>
    <t>Drawbridge Maintenance and Operations</t>
  </si>
  <si>
    <t>Covington Machine &amp; Welding, Inc.</t>
  </si>
  <si>
    <t>P552374</t>
  </si>
  <si>
    <t>Multifunction Devices and Related Services (EFI Software)</t>
  </si>
  <si>
    <t>Ricoh USA, Inc.</t>
  </si>
  <si>
    <t>P552336</t>
  </si>
  <si>
    <t>MOCF</t>
  </si>
  <si>
    <t>United Way</t>
  </si>
  <si>
    <t>United Way of Central Maryland</t>
  </si>
  <si>
    <t>P551493</t>
  </si>
  <si>
    <t>EZ-IO Needles &amp; Equipmen</t>
  </si>
  <si>
    <t>TELEFLEX LLC</t>
  </si>
  <si>
    <t>P552329</t>
  </si>
  <si>
    <t>WATF TASK FORCE Vests</t>
  </si>
  <si>
    <t>P552137</t>
  </si>
  <si>
    <t>Jadian, Inc.</t>
  </si>
  <si>
    <t>Jadian Licenses</t>
  </si>
  <si>
    <t>P552109</t>
  </si>
  <si>
    <t>Medical Suppies</t>
  </si>
  <si>
    <t>P545700</t>
  </si>
  <si>
    <t>FY181233 Satellite Installation</t>
  </si>
  <si>
    <t>Incident Communication Solutions</t>
  </si>
  <si>
    <t>ACCENTURE LLP</t>
  </si>
  <si>
    <t>P551999</t>
  </si>
  <si>
    <t>0600</t>
  </si>
  <si>
    <t>Contract 11-27 - Time &amp; Labor Management and Employee Scheduling Technology Solutions and Services</t>
  </si>
  <si>
    <t>TimeClock Plus, LLC</t>
  </si>
  <si>
    <t>P551910</t>
  </si>
  <si>
    <t>B50005950</t>
  </si>
  <si>
    <t>Crew Cab Truck with Liftgate</t>
  </si>
  <si>
    <t>Transteck, Inc</t>
  </si>
  <si>
    <t>P551913</t>
  </si>
  <si>
    <t>B50005976</t>
  </si>
  <si>
    <t>Electric Vehicle With Dump Bed</t>
  </si>
  <si>
    <t>P55013</t>
  </si>
  <si>
    <t>Stihl O.E.M parts/equipment</t>
  </si>
  <si>
    <t>3 x 2yr</t>
  </si>
  <si>
    <t>09/31/21</t>
  </si>
  <si>
    <t>P55027</t>
  </si>
  <si>
    <t>B50006088</t>
  </si>
  <si>
    <t>K9 Vet and Hospital Care</t>
  </si>
  <si>
    <t>P538930</t>
  </si>
  <si>
    <t>Perform Janitorial services for 1135 N. Gilmor Street</t>
  </si>
  <si>
    <t>P538929</t>
  </si>
  <si>
    <t>B50004940</t>
  </si>
  <si>
    <t>Perform Janitorial service at Dawson Safe Haven Center</t>
  </si>
  <si>
    <t>P552416</t>
  </si>
  <si>
    <t>B50006026</t>
  </si>
  <si>
    <t>NMLFY19 Full Size Hybrid SUV - DPW Water - Bureau: 41-12 - Color: White</t>
  </si>
  <si>
    <t>P552081</t>
  </si>
  <si>
    <t>B50006077</t>
  </si>
  <si>
    <t>B50006078</t>
  </si>
  <si>
    <t>B50006079</t>
  </si>
  <si>
    <t>Lynn Peavey Company</t>
  </si>
  <si>
    <t>Crime Scene Supplies</t>
  </si>
  <si>
    <t>P552082</t>
  </si>
  <si>
    <t>Keystone Precision Instruments</t>
  </si>
  <si>
    <t>Evident, Inc.</t>
  </si>
  <si>
    <t>P552083</t>
  </si>
  <si>
    <t>P551485</t>
  </si>
  <si>
    <t>B50005961</t>
  </si>
  <si>
    <t>MLFY18T10 Tow Truck With 24' Carrier Bed - DGS Fleet - Bureau: 80-00 - Color: Whi</t>
  </si>
  <si>
    <t>P547085</t>
  </si>
  <si>
    <t>Replenish dechlor liquid</t>
  </si>
  <si>
    <t>P551990</t>
  </si>
  <si>
    <t>B50005974</t>
  </si>
  <si>
    <t>Yard Tractor</t>
  </si>
  <si>
    <t>P551966</t>
  </si>
  <si>
    <t>B50005979</t>
  </si>
  <si>
    <t>Hook Lift Roll Off Truck</t>
  </si>
  <si>
    <t>P551965</t>
  </si>
  <si>
    <t>B50005946</t>
  </si>
  <si>
    <t>Flat Bed Truck with Crane</t>
  </si>
  <si>
    <t>P551964</t>
  </si>
  <si>
    <t>B50005949</t>
  </si>
  <si>
    <t>Bulk Truc</t>
  </si>
  <si>
    <t>P549121</t>
  </si>
  <si>
    <t>P551933</t>
  </si>
  <si>
    <t>Acadis Readiness Suite software</t>
  </si>
  <si>
    <t>Envisage Technologies, LLC</t>
  </si>
  <si>
    <t>P553427</t>
  </si>
  <si>
    <t>B50006159</t>
  </si>
  <si>
    <t>Compressed Gases</t>
  </si>
  <si>
    <t>P553335</t>
  </si>
  <si>
    <t>BlueCrest On Call Maintenance Agreement</t>
  </si>
  <si>
    <t>P553364</t>
  </si>
  <si>
    <t>Wescam Helicopter Camera Repair</t>
  </si>
  <si>
    <t>P553440</t>
  </si>
  <si>
    <t>Cooperative Contract for Fire Tools, Equipment, Hoses and Appliances</t>
  </si>
  <si>
    <t>Atlantic Emergency Solutions, Inc.</t>
  </si>
  <si>
    <t>P553320</t>
  </si>
  <si>
    <t>CPAP units and accessories</t>
  </si>
  <si>
    <t>P553497</t>
  </si>
  <si>
    <t>HACH - Open Market Bid - Calibration standards - Mont</t>
  </si>
  <si>
    <t>P546387</t>
  </si>
  <si>
    <t>Itron Implementation Services- assist the City with Umax (CIS) Interface, Itron Analytics MDI files,</t>
  </si>
  <si>
    <t>P546388</t>
  </si>
  <si>
    <t>Conversion of MVRS (meter reading system) to Itron's latest version FCS (Field Collection System)</t>
  </si>
  <si>
    <t>12/232/20</t>
  </si>
  <si>
    <t>P553336</t>
  </si>
  <si>
    <t>08001</t>
  </si>
  <si>
    <t>Aurora Pumps and Parts- AMES INC.</t>
  </si>
  <si>
    <t>AMES, Inc.</t>
  </si>
  <si>
    <t>P553493</t>
  </si>
  <si>
    <t>Goodyear Brand Vehicle Tires and Roadside service</t>
  </si>
  <si>
    <t>The Goodyear Tire &amp; Rubber Company</t>
  </si>
  <si>
    <t>P547302</t>
  </si>
  <si>
    <t>Safety Shoes &amp; Boots - SafGard</t>
  </si>
  <si>
    <t>Saf-Gard Safety Shoe Co.</t>
  </si>
  <si>
    <t>P553106</t>
  </si>
  <si>
    <t>OEM Snow Equipment Parts</t>
  </si>
  <si>
    <t>P553396</t>
  </si>
  <si>
    <t>P537583</t>
  </si>
  <si>
    <t>NACIP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</si>
</sst>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5" applyNumberFormat="0" applyAlignment="0" applyProtection="0"/>
    <xf numFmtId="0" fontId="51" fillId="15" borderId="6" applyNumberFormat="0" applyAlignment="0" applyProtection="0"/>
    <xf numFmtId="0" fontId="52" fillId="15" borderId="5" applyNumberFormat="0" applyAlignment="0" applyProtection="0"/>
    <xf numFmtId="0" fontId="53" fillId="0" borderId="7" applyNumberFormat="0" applyFill="0" applyAlignment="0" applyProtection="0"/>
    <xf numFmtId="0" fontId="54" fillId="16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58" fillId="41" borderId="0" applyNumberFormat="0" applyBorder="0" applyAlignment="0" applyProtection="0"/>
    <xf numFmtId="0" fontId="10" fillId="0" borderId="0"/>
    <xf numFmtId="0" fontId="10" fillId="17" borderId="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7" borderId="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7" borderId="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7" borderId="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7" borderId="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7" borderId="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7" borderId="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</cellStyleXfs>
  <cellXfs count="460">
    <xf numFmtId="0" fontId="0" fillId="0" borderId="0" xfId="0"/>
    <xf numFmtId="9" fontId="15" fillId="0" borderId="0" xfId="0" applyNumberFormat="1" applyFont="1" applyFill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44" fontId="19" fillId="0" borderId="0" xfId="2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right" vertical="center" wrapText="1"/>
    </xf>
    <xf numFmtId="9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44" fontId="19" fillId="0" borderId="0" xfId="2" applyNumberFormat="1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righ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9" fontId="19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vertical="center" wrapText="1"/>
      <protection locked="0"/>
    </xf>
    <xf numFmtId="44" fontId="21" fillId="0" borderId="0" xfId="2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right" vertical="center" wrapText="1"/>
    </xf>
    <xf numFmtId="9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44" fontId="21" fillId="0" borderId="0" xfId="2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Fill="1" applyAlignment="1" applyProtection="1">
      <alignment horizontal="center" vertical="center" wrapText="1"/>
      <protection locked="0"/>
    </xf>
    <xf numFmtId="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4" fontId="21" fillId="0" borderId="0" xfId="2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4" fontId="21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Alignment="1">
      <alignment vertical="center" wrapText="1"/>
    </xf>
    <xf numFmtId="44" fontId="21" fillId="0" borderId="0" xfId="2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vertical="center" wrapText="1"/>
      <protection locked="0"/>
    </xf>
    <xf numFmtId="165" fontId="24" fillId="0" borderId="0" xfId="0" applyNumberFormat="1" applyFont="1" applyFill="1" applyAlignment="1">
      <alignment horizontal="left" vertical="center" wrapText="1"/>
    </xf>
    <xf numFmtId="44" fontId="24" fillId="0" borderId="0" xfId="2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44" fontId="24" fillId="0" borderId="0" xfId="2" applyNumberFormat="1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NumberFormat="1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NumberFormat="1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vertical="center" wrapText="1"/>
      <protection locked="0"/>
    </xf>
    <xf numFmtId="9" fontId="27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NumberFormat="1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165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21" fillId="3" borderId="0" xfId="2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0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right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 applyProtection="1">
      <alignment vertical="center" wrapText="1"/>
      <protection locked="0"/>
    </xf>
    <xf numFmtId="9" fontId="21" fillId="3" borderId="0" xfId="0" applyNumberFormat="1" applyFont="1" applyFill="1" applyBorder="1" applyAlignment="1" applyProtection="1">
      <alignment vertical="center" wrapText="1"/>
      <protection locked="0"/>
    </xf>
    <xf numFmtId="1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9" fontId="18" fillId="0" borderId="0" xfId="5" applyFont="1" applyFill="1" applyAlignment="1">
      <alignment horizontal="center" vertical="center" wrapText="1"/>
    </xf>
    <xf numFmtId="9" fontId="18" fillId="0" borderId="0" xfId="5" applyFont="1" applyFill="1" applyBorder="1" applyAlignment="1" applyProtection="1">
      <alignment horizontal="center" vertical="center" wrapText="1"/>
      <protection locked="0"/>
    </xf>
    <xf numFmtId="9" fontId="18" fillId="0" borderId="0" xfId="5" applyFont="1" applyAlignment="1">
      <alignment horizontal="center" vertical="center" wrapText="1"/>
    </xf>
    <xf numFmtId="9" fontId="29" fillId="0" borderId="0" xfId="5" applyFont="1" applyFill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6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9" fontId="36" fillId="0" borderId="0" xfId="5" applyFont="1" applyFill="1" applyBorder="1" applyAlignment="1">
      <alignment horizontal="center" vertical="center" wrapText="1"/>
    </xf>
    <xf numFmtId="9" fontId="36" fillId="0" borderId="0" xfId="5" applyFont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>
      <alignment horizontal="center" vertical="center" wrapText="1"/>
    </xf>
    <xf numFmtId="167" fontId="18" fillId="0" borderId="0" xfId="2" applyNumberFormat="1" applyFont="1" applyFill="1" applyAlignment="1">
      <alignment vertical="center" wrapText="1"/>
    </xf>
    <xf numFmtId="167" fontId="18" fillId="0" borderId="0" xfId="2" applyNumberFormat="1" applyFont="1" applyFill="1" applyBorder="1" applyAlignment="1" applyProtection="1">
      <alignment vertical="center" wrapText="1"/>
      <protection locked="0"/>
    </xf>
    <xf numFmtId="167" fontId="18" fillId="0" borderId="0" xfId="2" applyNumberFormat="1" applyFont="1" applyAlignment="1">
      <alignment vertical="center" wrapText="1"/>
    </xf>
    <xf numFmtId="44" fontId="36" fillId="4" borderId="0" xfId="2" applyNumberFormat="1" applyFont="1" applyFill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center" vertical="center" wrapText="1"/>
    </xf>
    <xf numFmtId="44" fontId="37" fillId="5" borderId="0" xfId="2" applyNumberFormat="1" applyFont="1" applyFill="1" applyAlignment="1">
      <alignment vertical="center" wrapText="1"/>
    </xf>
    <xf numFmtId="166" fontId="37" fillId="5" borderId="0" xfId="0" applyNumberFormat="1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9" fontId="37" fillId="5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6" fontId="37" fillId="6" borderId="0" xfId="0" applyNumberFormat="1" applyFont="1" applyFill="1" applyAlignment="1">
      <alignment horizontal="center" vertical="center" wrapText="1"/>
    </xf>
    <xf numFmtId="166" fontId="36" fillId="6" borderId="0" xfId="0" applyNumberFormat="1" applyFont="1" applyFill="1" applyBorder="1" applyAlignment="1">
      <alignment horizontal="center" vertical="center" wrapText="1"/>
    </xf>
    <xf numFmtId="168" fontId="18" fillId="6" borderId="0" xfId="1" applyNumberFormat="1" applyFont="1" applyFill="1" applyAlignment="1" applyProtection="1">
      <alignment horizontal="center" vertical="center" wrapText="1"/>
      <protection locked="0"/>
    </xf>
    <xf numFmtId="164" fontId="18" fillId="6" borderId="0" xfId="0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18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6" borderId="0" xfId="1" applyNumberFormat="1" applyFont="1" applyFill="1" applyAlignment="1">
      <alignment horizontal="center" vertical="center" wrapText="1"/>
    </xf>
    <xf numFmtId="164" fontId="18" fillId="6" borderId="0" xfId="0" applyNumberFormat="1" applyFont="1" applyFill="1" applyAlignment="1">
      <alignment horizontal="center" vertical="center" wrapText="1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Alignment="1">
      <alignment horizontal="right" vertical="center" wrapText="1"/>
    </xf>
    <xf numFmtId="0" fontId="18" fillId="7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2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8" fontId="13" fillId="6" borderId="0" xfId="1" applyNumberFormat="1" applyFon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9" fontId="13" fillId="0" borderId="0" xfId="5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3" fillId="6" borderId="0" xfId="1" applyNumberFormat="1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0" xfId="5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vertical="center" wrapText="1"/>
    </xf>
    <xf numFmtId="0" fontId="13" fillId="9" borderId="0" xfId="0" applyFont="1" applyFill="1" applyBorder="1" applyAlignment="1" applyProtection="1">
      <alignment vertical="center" wrapText="1"/>
      <protection locked="0"/>
    </xf>
    <xf numFmtId="43" fontId="0" fillId="6" borderId="0" xfId="1" applyFont="1" applyFill="1" applyAlignment="1" applyProtection="1">
      <alignment horizontal="center" vertical="center" wrapText="1"/>
      <protection locked="0"/>
    </xf>
    <xf numFmtId="43" fontId="0" fillId="0" borderId="0" xfId="1" applyFont="1" applyFill="1" applyAlignment="1">
      <alignment vertical="center" wrapText="1"/>
    </xf>
    <xf numFmtId="43" fontId="0" fillId="7" borderId="0" xfId="1" applyFont="1" applyFill="1" applyAlignment="1">
      <alignment horizontal="right" vertical="center" wrapText="1"/>
    </xf>
    <xf numFmtId="43" fontId="0" fillId="7" borderId="0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 applyFill="1" applyBorder="1" applyAlignment="1">
      <alignment horizontal="center" vertical="center" wrapText="1"/>
    </xf>
    <xf numFmtId="43" fontId="0" fillId="7" borderId="0" xfId="1" applyFont="1" applyFill="1" applyBorder="1" applyAlignment="1">
      <alignment horizontal="right" vertical="center" wrapText="1"/>
    </xf>
    <xf numFmtId="14" fontId="0" fillId="0" borderId="0" xfId="1" applyNumberFormat="1" applyFont="1" applyFill="1" applyAlignment="1">
      <alignment horizontal="center" vertical="center" wrapText="1"/>
    </xf>
    <xf numFmtId="14" fontId="0" fillId="0" borderId="0" xfId="1" applyNumberFormat="1" applyFont="1" applyFill="1" applyAlignment="1" applyProtection="1">
      <alignment horizontal="center" vertical="center" wrapText="1"/>
      <protection locked="0"/>
    </xf>
    <xf numFmtId="164" fontId="0" fillId="6" borderId="0" xfId="1" applyNumberFormat="1" applyFont="1" applyFill="1" applyAlignment="1" applyProtection="1">
      <alignment horizontal="center" vertical="center" wrapText="1"/>
      <protection locked="0"/>
    </xf>
    <xf numFmtId="0" fontId="13" fillId="7" borderId="0" xfId="1" applyNumberFormat="1" applyFont="1" applyFill="1" applyBorder="1" applyAlignment="1" applyProtection="1">
      <alignment horizontal="right" vertical="center" wrapText="1"/>
      <protection locked="0"/>
    </xf>
    <xf numFmtId="168" fontId="13" fillId="6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36" fillId="0" borderId="0" xfId="2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Alignment="1">
      <alignment horizontal="right" vertical="center" wrapText="1"/>
    </xf>
    <xf numFmtId="169" fontId="13" fillId="0" borderId="0" xfId="2" applyNumberFormat="1" applyFont="1" applyFill="1" applyAlignment="1">
      <alignment horizontal="right" vertical="center" wrapText="1"/>
    </xf>
    <xf numFmtId="169" fontId="37" fillId="5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2" applyNumberFormat="1" applyFont="1" applyFill="1" applyBorder="1" applyAlignment="1">
      <alignment horizontal="right" vertical="center" wrapText="1"/>
    </xf>
    <xf numFmtId="169" fontId="18" fillId="0" borderId="0" xfId="2" applyNumberFormat="1" applyFont="1" applyAlignment="1">
      <alignment horizontal="right" vertical="center" wrapText="1"/>
    </xf>
    <xf numFmtId="169" fontId="3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1" applyNumberFormat="1" applyFont="1" applyFill="1" applyAlignment="1">
      <alignment horizontal="right" vertical="center" wrapText="1"/>
    </xf>
    <xf numFmtId="169" fontId="21" fillId="0" borderId="0" xfId="2" applyNumberFormat="1" applyFont="1" applyAlignment="1">
      <alignment horizontal="right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7" fillId="5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1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9" fillId="5" borderId="0" xfId="0" applyNumberFormat="1" applyFont="1" applyFill="1" applyAlignment="1">
      <alignment horizontal="left" vertical="center"/>
    </xf>
    <xf numFmtId="0" fontId="41" fillId="5" borderId="0" xfId="0" applyNumberFormat="1" applyFont="1" applyFill="1" applyAlignment="1">
      <alignment horizontal="left" vertical="center"/>
    </xf>
    <xf numFmtId="0" fontId="37" fillId="5" borderId="0" xfId="0" applyNumberFormat="1" applyFont="1" applyFill="1" applyAlignment="1">
      <alignment vertical="center" wrapText="1"/>
    </xf>
    <xf numFmtId="0" fontId="38" fillId="5" borderId="0" xfId="0" applyNumberFormat="1" applyFont="1" applyFill="1" applyAlignment="1">
      <alignment horizontal="left" vertical="center"/>
    </xf>
    <xf numFmtId="0" fontId="42" fillId="5" borderId="0" xfId="0" applyNumberFormat="1" applyFont="1" applyFill="1" applyAlignment="1">
      <alignment horizontal="left" vertical="center"/>
    </xf>
    <xf numFmtId="0" fontId="36" fillId="0" borderId="0" xfId="0" applyNumberFormat="1" applyFont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1" applyNumberFormat="1" applyFont="1" applyFill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Alignment="1">
      <alignment vertical="center" wrapText="1"/>
    </xf>
    <xf numFmtId="0" fontId="37" fillId="5" borderId="0" xfId="0" applyNumberFormat="1" applyFont="1" applyFill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NumberFormat="1" applyFont="1" applyFill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2" fillId="10" borderId="0" xfId="7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2" fillId="0" borderId="0" xfId="7" applyNumberFormat="1" applyFont="1" applyBorder="1" applyAlignment="1">
      <alignment horizontal="center" vertical="center" wrapText="1"/>
    </xf>
    <xf numFmtId="0" fontId="0" fillId="0" borderId="0" xfId="7" applyNumberFormat="1" applyFont="1" applyFill="1" applyBorder="1" applyAlignment="1">
      <alignment horizontal="center" vertical="center" wrapText="1"/>
    </xf>
    <xf numFmtId="0" fontId="32" fillId="0" borderId="0" xfId="7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3" fillId="0" borderId="0" xfId="0" applyNumberFormat="1" applyFont="1" applyFill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168" fontId="0" fillId="6" borderId="0" xfId="5" applyNumberFormat="1" applyFont="1" applyFill="1" applyAlignment="1">
      <alignment horizontal="center" vertical="center" wrapText="1"/>
    </xf>
    <xf numFmtId="164" fontId="0" fillId="6" borderId="0" xfId="5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168" fontId="13" fillId="6" borderId="0" xfId="5" applyNumberFormat="1" applyFont="1" applyFill="1" applyAlignment="1">
      <alignment horizontal="center" vertical="center" wrapText="1"/>
    </xf>
    <xf numFmtId="164" fontId="13" fillId="6" borderId="0" xfId="5" applyNumberFormat="1" applyFont="1" applyFill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NumberFormat="1" applyFont="1" applyFill="1" applyBorder="1" applyAlignment="1">
      <alignment vertical="center" wrapText="1"/>
    </xf>
    <xf numFmtId="1" fontId="13" fillId="0" borderId="0" xfId="0" applyNumberFormat="1" applyFont="1" applyFill="1" applyAlignment="1">
      <alignment horizontal="center" vertical="center" wrapText="1"/>
    </xf>
    <xf numFmtId="169" fontId="13" fillId="0" borderId="0" xfId="2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9" fontId="13" fillId="0" borderId="0" xfId="5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4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Fill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vertical="center" wrapText="1"/>
    </xf>
    <xf numFmtId="0" fontId="32" fillId="10" borderId="1" xfId="7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</cellXfs>
  <cellStyles count="202">
    <cellStyle name="20% - Accent1" xfId="25" builtinId="30" customBuiltin="1"/>
    <cellStyle name="20% - Accent1 10" xfId="188" xr:uid="{00000000-0005-0000-0000-000001000000}"/>
    <cellStyle name="20% - Accent1 2" xfId="60" xr:uid="{00000000-0005-0000-0000-000002000000}"/>
    <cellStyle name="20% - Accent1 3" xfId="76" xr:uid="{00000000-0005-0000-0000-000003000000}"/>
    <cellStyle name="20% - Accent1 4" xfId="92" xr:uid="{00000000-0005-0000-0000-000004000000}"/>
    <cellStyle name="20% - Accent1 5" xfId="108" xr:uid="{00000000-0005-0000-0000-000005000000}"/>
    <cellStyle name="20% - Accent1 6" xfId="124" xr:uid="{00000000-0005-0000-0000-000006000000}"/>
    <cellStyle name="20% - Accent1 7" xfId="140" xr:uid="{00000000-0005-0000-0000-000007000000}"/>
    <cellStyle name="20% - Accent1 8" xfId="156" xr:uid="{00000000-0005-0000-0000-000008000000}"/>
    <cellStyle name="20% - Accent1 9" xfId="172" xr:uid="{00000000-0005-0000-0000-000009000000}"/>
    <cellStyle name="20% - Accent2" xfId="29" builtinId="34" customBuiltin="1"/>
    <cellStyle name="20% - Accent2 10" xfId="190" xr:uid="{00000000-0005-0000-0000-00000B000000}"/>
    <cellStyle name="20% - Accent2 2" xfId="62" xr:uid="{00000000-0005-0000-0000-00000C000000}"/>
    <cellStyle name="20% - Accent2 3" xfId="78" xr:uid="{00000000-0005-0000-0000-00000D000000}"/>
    <cellStyle name="20% - Accent2 4" xfId="94" xr:uid="{00000000-0005-0000-0000-00000E000000}"/>
    <cellStyle name="20% - Accent2 5" xfId="110" xr:uid="{00000000-0005-0000-0000-00000F000000}"/>
    <cellStyle name="20% - Accent2 6" xfId="126" xr:uid="{00000000-0005-0000-0000-000010000000}"/>
    <cellStyle name="20% - Accent2 7" xfId="142" xr:uid="{00000000-0005-0000-0000-000011000000}"/>
    <cellStyle name="20% - Accent2 8" xfId="158" xr:uid="{00000000-0005-0000-0000-000012000000}"/>
    <cellStyle name="20% - Accent2 9" xfId="174" xr:uid="{00000000-0005-0000-0000-000013000000}"/>
    <cellStyle name="20% - Accent3" xfId="33" builtinId="38" customBuiltin="1"/>
    <cellStyle name="20% - Accent3 10" xfId="192" xr:uid="{00000000-0005-0000-0000-000015000000}"/>
    <cellStyle name="20% - Accent3 2" xfId="64" xr:uid="{00000000-0005-0000-0000-000016000000}"/>
    <cellStyle name="20% - Accent3 3" xfId="80" xr:uid="{00000000-0005-0000-0000-000017000000}"/>
    <cellStyle name="20% - Accent3 4" xfId="96" xr:uid="{00000000-0005-0000-0000-000018000000}"/>
    <cellStyle name="20% - Accent3 5" xfId="112" xr:uid="{00000000-0005-0000-0000-000019000000}"/>
    <cellStyle name="20% - Accent3 6" xfId="128" xr:uid="{00000000-0005-0000-0000-00001A000000}"/>
    <cellStyle name="20% - Accent3 7" xfId="144" xr:uid="{00000000-0005-0000-0000-00001B000000}"/>
    <cellStyle name="20% - Accent3 8" xfId="160" xr:uid="{00000000-0005-0000-0000-00001C000000}"/>
    <cellStyle name="20% - Accent3 9" xfId="176" xr:uid="{00000000-0005-0000-0000-00001D000000}"/>
    <cellStyle name="20% - Accent4" xfId="37" builtinId="42" customBuiltin="1"/>
    <cellStyle name="20% - Accent4 10" xfId="194" xr:uid="{00000000-0005-0000-0000-00001F000000}"/>
    <cellStyle name="20% - Accent4 2" xfId="66" xr:uid="{00000000-0005-0000-0000-000020000000}"/>
    <cellStyle name="20% - Accent4 3" xfId="82" xr:uid="{00000000-0005-0000-0000-000021000000}"/>
    <cellStyle name="20% - Accent4 4" xfId="98" xr:uid="{00000000-0005-0000-0000-000022000000}"/>
    <cellStyle name="20% - Accent4 5" xfId="114" xr:uid="{00000000-0005-0000-0000-000023000000}"/>
    <cellStyle name="20% - Accent4 6" xfId="130" xr:uid="{00000000-0005-0000-0000-000024000000}"/>
    <cellStyle name="20% - Accent4 7" xfId="146" xr:uid="{00000000-0005-0000-0000-000025000000}"/>
    <cellStyle name="20% - Accent4 8" xfId="162" xr:uid="{00000000-0005-0000-0000-000026000000}"/>
    <cellStyle name="20% - Accent4 9" xfId="178" xr:uid="{00000000-0005-0000-0000-000027000000}"/>
    <cellStyle name="20% - Accent5" xfId="41" builtinId="46" customBuiltin="1"/>
    <cellStyle name="20% - Accent5 10" xfId="196" xr:uid="{00000000-0005-0000-0000-000029000000}"/>
    <cellStyle name="20% - Accent5 2" xfId="68" xr:uid="{00000000-0005-0000-0000-00002A000000}"/>
    <cellStyle name="20% - Accent5 3" xfId="84" xr:uid="{00000000-0005-0000-0000-00002B000000}"/>
    <cellStyle name="20% - Accent5 4" xfId="100" xr:uid="{00000000-0005-0000-0000-00002C000000}"/>
    <cellStyle name="20% - Accent5 5" xfId="116" xr:uid="{00000000-0005-0000-0000-00002D000000}"/>
    <cellStyle name="20% - Accent5 6" xfId="132" xr:uid="{00000000-0005-0000-0000-00002E000000}"/>
    <cellStyle name="20% - Accent5 7" xfId="148" xr:uid="{00000000-0005-0000-0000-00002F000000}"/>
    <cellStyle name="20% - Accent5 8" xfId="164" xr:uid="{00000000-0005-0000-0000-000030000000}"/>
    <cellStyle name="20% - Accent5 9" xfId="180" xr:uid="{00000000-0005-0000-0000-000031000000}"/>
    <cellStyle name="20% - Accent6" xfId="45" builtinId="50" customBuiltin="1"/>
    <cellStyle name="20% - Accent6 10" xfId="198" xr:uid="{00000000-0005-0000-0000-000033000000}"/>
    <cellStyle name="20% - Accent6 2" xfId="70" xr:uid="{00000000-0005-0000-0000-000034000000}"/>
    <cellStyle name="20% - Accent6 3" xfId="86" xr:uid="{00000000-0005-0000-0000-000035000000}"/>
    <cellStyle name="20% - Accent6 4" xfId="102" xr:uid="{00000000-0005-0000-0000-000036000000}"/>
    <cellStyle name="20% - Accent6 5" xfId="118" xr:uid="{00000000-0005-0000-0000-000037000000}"/>
    <cellStyle name="20% - Accent6 6" xfId="134" xr:uid="{00000000-0005-0000-0000-000038000000}"/>
    <cellStyle name="20% - Accent6 7" xfId="150" xr:uid="{00000000-0005-0000-0000-000039000000}"/>
    <cellStyle name="20% - Accent6 8" xfId="166" xr:uid="{00000000-0005-0000-0000-00003A000000}"/>
    <cellStyle name="20% - Accent6 9" xfId="182" xr:uid="{00000000-0005-0000-0000-00003B000000}"/>
    <cellStyle name="40% - Accent1" xfId="26" builtinId="31" customBuiltin="1"/>
    <cellStyle name="40% - Accent1 10" xfId="189" xr:uid="{00000000-0005-0000-0000-00003D000000}"/>
    <cellStyle name="40% - Accent1 2" xfId="61" xr:uid="{00000000-0005-0000-0000-00003E000000}"/>
    <cellStyle name="40% - Accent1 3" xfId="77" xr:uid="{00000000-0005-0000-0000-00003F000000}"/>
    <cellStyle name="40% - Accent1 4" xfId="93" xr:uid="{00000000-0005-0000-0000-000040000000}"/>
    <cellStyle name="40% - Accent1 5" xfId="109" xr:uid="{00000000-0005-0000-0000-000041000000}"/>
    <cellStyle name="40% - Accent1 6" xfId="125" xr:uid="{00000000-0005-0000-0000-000042000000}"/>
    <cellStyle name="40% - Accent1 7" xfId="141" xr:uid="{00000000-0005-0000-0000-000043000000}"/>
    <cellStyle name="40% - Accent1 8" xfId="157" xr:uid="{00000000-0005-0000-0000-000044000000}"/>
    <cellStyle name="40% - Accent1 9" xfId="173" xr:uid="{00000000-0005-0000-0000-000045000000}"/>
    <cellStyle name="40% - Accent2" xfId="30" builtinId="35" customBuiltin="1"/>
    <cellStyle name="40% - Accent2 10" xfId="191" xr:uid="{00000000-0005-0000-0000-000047000000}"/>
    <cellStyle name="40% - Accent2 2" xfId="63" xr:uid="{00000000-0005-0000-0000-000048000000}"/>
    <cellStyle name="40% - Accent2 3" xfId="79" xr:uid="{00000000-0005-0000-0000-000049000000}"/>
    <cellStyle name="40% - Accent2 4" xfId="95" xr:uid="{00000000-0005-0000-0000-00004A000000}"/>
    <cellStyle name="40% - Accent2 5" xfId="111" xr:uid="{00000000-0005-0000-0000-00004B000000}"/>
    <cellStyle name="40% - Accent2 6" xfId="127" xr:uid="{00000000-0005-0000-0000-00004C000000}"/>
    <cellStyle name="40% - Accent2 7" xfId="143" xr:uid="{00000000-0005-0000-0000-00004D000000}"/>
    <cellStyle name="40% - Accent2 8" xfId="159" xr:uid="{00000000-0005-0000-0000-00004E000000}"/>
    <cellStyle name="40% - Accent2 9" xfId="175" xr:uid="{00000000-0005-0000-0000-00004F000000}"/>
    <cellStyle name="40% - Accent3" xfId="34" builtinId="39" customBuiltin="1"/>
    <cellStyle name="40% - Accent3 10" xfId="193" xr:uid="{00000000-0005-0000-0000-000051000000}"/>
    <cellStyle name="40% - Accent3 2" xfId="65" xr:uid="{00000000-0005-0000-0000-000052000000}"/>
    <cellStyle name="40% - Accent3 3" xfId="81" xr:uid="{00000000-0005-0000-0000-000053000000}"/>
    <cellStyle name="40% - Accent3 4" xfId="97" xr:uid="{00000000-0005-0000-0000-000054000000}"/>
    <cellStyle name="40% - Accent3 5" xfId="113" xr:uid="{00000000-0005-0000-0000-000055000000}"/>
    <cellStyle name="40% - Accent3 6" xfId="129" xr:uid="{00000000-0005-0000-0000-000056000000}"/>
    <cellStyle name="40% - Accent3 7" xfId="145" xr:uid="{00000000-0005-0000-0000-000057000000}"/>
    <cellStyle name="40% - Accent3 8" xfId="161" xr:uid="{00000000-0005-0000-0000-000058000000}"/>
    <cellStyle name="40% - Accent3 9" xfId="177" xr:uid="{00000000-0005-0000-0000-000059000000}"/>
    <cellStyle name="40% - Accent4" xfId="38" builtinId="43" customBuiltin="1"/>
    <cellStyle name="40% - Accent4 10" xfId="195" xr:uid="{00000000-0005-0000-0000-00005B000000}"/>
    <cellStyle name="40% - Accent4 2" xfId="67" xr:uid="{00000000-0005-0000-0000-00005C000000}"/>
    <cellStyle name="40% - Accent4 3" xfId="83" xr:uid="{00000000-0005-0000-0000-00005D000000}"/>
    <cellStyle name="40% - Accent4 4" xfId="99" xr:uid="{00000000-0005-0000-0000-00005E000000}"/>
    <cellStyle name="40% - Accent4 5" xfId="115" xr:uid="{00000000-0005-0000-0000-00005F000000}"/>
    <cellStyle name="40% - Accent4 6" xfId="131" xr:uid="{00000000-0005-0000-0000-000060000000}"/>
    <cellStyle name="40% - Accent4 7" xfId="147" xr:uid="{00000000-0005-0000-0000-000061000000}"/>
    <cellStyle name="40% - Accent4 8" xfId="163" xr:uid="{00000000-0005-0000-0000-000062000000}"/>
    <cellStyle name="40% - Accent4 9" xfId="179" xr:uid="{00000000-0005-0000-0000-000063000000}"/>
    <cellStyle name="40% - Accent5" xfId="42" builtinId="47" customBuiltin="1"/>
    <cellStyle name="40% - Accent5 10" xfId="197" xr:uid="{00000000-0005-0000-0000-000065000000}"/>
    <cellStyle name="40% - Accent5 2" xfId="69" xr:uid="{00000000-0005-0000-0000-000066000000}"/>
    <cellStyle name="40% - Accent5 3" xfId="85" xr:uid="{00000000-0005-0000-0000-000067000000}"/>
    <cellStyle name="40% - Accent5 4" xfId="101" xr:uid="{00000000-0005-0000-0000-000068000000}"/>
    <cellStyle name="40% - Accent5 5" xfId="117" xr:uid="{00000000-0005-0000-0000-000069000000}"/>
    <cellStyle name="40% - Accent5 6" xfId="133" xr:uid="{00000000-0005-0000-0000-00006A000000}"/>
    <cellStyle name="40% - Accent5 7" xfId="149" xr:uid="{00000000-0005-0000-0000-00006B000000}"/>
    <cellStyle name="40% - Accent5 8" xfId="165" xr:uid="{00000000-0005-0000-0000-00006C000000}"/>
    <cellStyle name="40% - Accent5 9" xfId="181" xr:uid="{00000000-0005-0000-0000-00006D000000}"/>
    <cellStyle name="40% - Accent6" xfId="46" builtinId="51" customBuiltin="1"/>
    <cellStyle name="40% - Accent6 10" xfId="199" xr:uid="{00000000-0005-0000-0000-00006F000000}"/>
    <cellStyle name="40% - Accent6 2" xfId="71" xr:uid="{00000000-0005-0000-0000-000070000000}"/>
    <cellStyle name="40% - Accent6 3" xfId="87" xr:uid="{00000000-0005-0000-0000-000071000000}"/>
    <cellStyle name="40% - Accent6 4" xfId="103" xr:uid="{00000000-0005-0000-0000-000072000000}"/>
    <cellStyle name="40% - Accent6 5" xfId="119" xr:uid="{00000000-0005-0000-0000-000073000000}"/>
    <cellStyle name="40% - Accent6 6" xfId="135" xr:uid="{00000000-0005-0000-0000-000074000000}"/>
    <cellStyle name="40% - Accent6 7" xfId="151" xr:uid="{00000000-0005-0000-0000-000075000000}"/>
    <cellStyle name="40% - Accent6 8" xfId="167" xr:uid="{00000000-0005-0000-0000-000076000000}"/>
    <cellStyle name="40% - Accent6 9" xfId="183" xr:uid="{00000000-0005-0000-0000-000077000000}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 xr:uid="{00000000-0005-0000-0000-000088000000}"/>
    <cellStyle name="Currency" xfId="2" builtinId="4"/>
    <cellStyle name="Currency 2" xfId="3" xr:uid="{00000000-0005-0000-0000-00008A000000}"/>
    <cellStyle name="Currency 2 2" xfId="53" xr:uid="{00000000-0005-0000-0000-00008B000000}"/>
    <cellStyle name="Currency 3" xfId="52" xr:uid="{00000000-0005-0000-0000-00008C000000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 xr:uid="{00000000-0005-0000-0000-000097000000}"/>
    <cellStyle name="Normal 11" xfId="122" xr:uid="{00000000-0005-0000-0000-000098000000}"/>
    <cellStyle name="Normal 12" xfId="138" xr:uid="{00000000-0005-0000-0000-000099000000}"/>
    <cellStyle name="Normal 13" xfId="154" xr:uid="{00000000-0005-0000-0000-00009A000000}"/>
    <cellStyle name="Normal 14" xfId="170" xr:uid="{00000000-0005-0000-0000-00009B000000}"/>
    <cellStyle name="Normal 15" xfId="186" xr:uid="{00000000-0005-0000-0000-00009C000000}"/>
    <cellStyle name="Normal 2" xfId="4" xr:uid="{00000000-0005-0000-0000-00009D000000}"/>
    <cellStyle name="Normal 2 2" xfId="54" xr:uid="{00000000-0005-0000-0000-00009E000000}"/>
    <cellStyle name="Normal 3" xfId="6" xr:uid="{00000000-0005-0000-0000-00009F000000}"/>
    <cellStyle name="Normal 3 10" xfId="184" xr:uid="{00000000-0005-0000-0000-0000A0000000}"/>
    <cellStyle name="Normal 3 11" xfId="200" xr:uid="{00000000-0005-0000-0000-0000A1000000}"/>
    <cellStyle name="Normal 3 2" xfId="56" xr:uid="{00000000-0005-0000-0000-0000A2000000}"/>
    <cellStyle name="Normal 3 3" xfId="72" xr:uid="{00000000-0005-0000-0000-0000A3000000}"/>
    <cellStyle name="Normal 3 4" xfId="88" xr:uid="{00000000-0005-0000-0000-0000A4000000}"/>
    <cellStyle name="Normal 3 5" xfId="104" xr:uid="{00000000-0005-0000-0000-0000A5000000}"/>
    <cellStyle name="Normal 3 6" xfId="120" xr:uid="{00000000-0005-0000-0000-0000A6000000}"/>
    <cellStyle name="Normal 3 7" xfId="136" xr:uid="{00000000-0005-0000-0000-0000A7000000}"/>
    <cellStyle name="Normal 3 8" xfId="152" xr:uid="{00000000-0005-0000-0000-0000A8000000}"/>
    <cellStyle name="Normal 3 9" xfId="168" xr:uid="{00000000-0005-0000-0000-0000A9000000}"/>
    <cellStyle name="Normal 4" xfId="7" xr:uid="{00000000-0005-0000-0000-0000AA000000}"/>
    <cellStyle name="Normal 4 10" xfId="185" xr:uid="{00000000-0005-0000-0000-0000AB000000}"/>
    <cellStyle name="Normal 4 11" xfId="201" xr:uid="{00000000-0005-0000-0000-0000AC000000}"/>
    <cellStyle name="Normal 4 2" xfId="57" xr:uid="{00000000-0005-0000-0000-0000AD000000}"/>
    <cellStyle name="Normal 4 3" xfId="73" xr:uid="{00000000-0005-0000-0000-0000AE000000}"/>
    <cellStyle name="Normal 4 4" xfId="89" xr:uid="{00000000-0005-0000-0000-0000AF000000}"/>
    <cellStyle name="Normal 4 5" xfId="105" xr:uid="{00000000-0005-0000-0000-0000B0000000}"/>
    <cellStyle name="Normal 4 6" xfId="121" xr:uid="{00000000-0005-0000-0000-0000B1000000}"/>
    <cellStyle name="Normal 4 7" xfId="137" xr:uid="{00000000-0005-0000-0000-0000B2000000}"/>
    <cellStyle name="Normal 4 8" xfId="153" xr:uid="{00000000-0005-0000-0000-0000B3000000}"/>
    <cellStyle name="Normal 4 9" xfId="169" xr:uid="{00000000-0005-0000-0000-0000B4000000}"/>
    <cellStyle name="Normal 5" xfId="50" xr:uid="{00000000-0005-0000-0000-0000B5000000}"/>
    <cellStyle name="Normal 6" xfId="48" xr:uid="{00000000-0005-0000-0000-0000B6000000}"/>
    <cellStyle name="Normal 7" xfId="58" xr:uid="{00000000-0005-0000-0000-0000B7000000}"/>
    <cellStyle name="Normal 8" xfId="74" xr:uid="{00000000-0005-0000-0000-0000B8000000}"/>
    <cellStyle name="Normal 9" xfId="90" xr:uid="{00000000-0005-0000-0000-0000B9000000}"/>
    <cellStyle name="Note 10" xfId="171" xr:uid="{00000000-0005-0000-0000-0000BA000000}"/>
    <cellStyle name="Note 11" xfId="187" xr:uid="{00000000-0005-0000-0000-0000BB000000}"/>
    <cellStyle name="Note 2" xfId="49" xr:uid="{00000000-0005-0000-0000-0000BC000000}"/>
    <cellStyle name="Note 3" xfId="59" xr:uid="{00000000-0005-0000-0000-0000BD000000}"/>
    <cellStyle name="Note 4" xfId="75" xr:uid="{00000000-0005-0000-0000-0000BE000000}"/>
    <cellStyle name="Note 5" xfId="91" xr:uid="{00000000-0005-0000-0000-0000BF000000}"/>
    <cellStyle name="Note 6" xfId="107" xr:uid="{00000000-0005-0000-0000-0000C0000000}"/>
    <cellStyle name="Note 7" xfId="123" xr:uid="{00000000-0005-0000-0000-0000C1000000}"/>
    <cellStyle name="Note 8" xfId="139" xr:uid="{00000000-0005-0000-0000-0000C2000000}"/>
    <cellStyle name="Note 9" xfId="155" xr:uid="{00000000-0005-0000-0000-0000C3000000}"/>
    <cellStyle name="Output" xfId="17" builtinId="21" customBuiltin="1"/>
    <cellStyle name="Percent" xfId="5" builtinId="5"/>
    <cellStyle name="Percent 2" xfId="55" xr:uid="{00000000-0005-0000-0000-0000C6000000}"/>
    <cellStyle name="Title" xfId="8" builtinId="15" customBuiltin="1"/>
    <cellStyle name="Total" xfId="23" builtinId="25" customBuiltin="1"/>
    <cellStyle name="Warning Text" xfId="21" builtinId="11" customBuiltin="1"/>
  </cellStyles>
  <dxfs count="11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man, James" refreshedDate="41317.56648854167" createdVersion="4" refreshedVersion="4" minRefreshableVersion="3" recordCount="1086" xr:uid="{00000000-000A-0000-FFFF-FFFF00000000}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1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R716" totalsRowShown="0" headerRowDxfId="113">
  <autoFilter ref="A3:AR716" xr:uid="{00000000-0009-0000-0100-000001000000}"/>
  <sortState xmlns:xlrd2="http://schemas.microsoft.com/office/spreadsheetml/2017/richdata2" ref="A4:AR716">
    <sortCondition ref="A4"/>
  </sortState>
  <tableColumns count="44">
    <tableColumn id="1" xr3:uid="{00000000-0010-0000-0000-000001000000}" name="Buyer" dataDxfId="112"/>
    <tableColumn id="24" xr3:uid="{00000000-0010-0000-0000-000018000000}" name="Team" dataDxfId="111"/>
    <tableColumn id="25" xr3:uid="{00000000-0010-0000-0000-000019000000}" name="Priority" dataDxfId="110"/>
    <tableColumn id="2" xr3:uid="{00000000-0010-0000-0000-000002000000}" name="Master Blanket Number" dataDxfId="109"/>
    <tableColumn id="3" xr3:uid="{00000000-0010-0000-0000-000003000000}" name="Agency" dataDxfId="108"/>
    <tableColumn id="4" xr3:uid="{00000000-0010-0000-0000-000004000000}" name="Contract No." dataDxfId="107"/>
    <tableColumn id="5" xr3:uid="{00000000-0010-0000-0000-000005000000}" name="Title" dataDxfId="106"/>
    <tableColumn id="6" xr3:uid="{00000000-0010-0000-0000-000006000000}" name="Vendor Name" dataDxfId="105"/>
    <tableColumn id="7" xr3:uid="{00000000-0010-0000-0000-000007000000}" name="Total Award Amount (A)" dataDxfId="104" dataCellStyle="Currency"/>
    <tableColumn id="15" xr3:uid="{00000000-0010-0000-0000-00000F000000}" name="Amount Spent to Date (B)*" dataDxfId="103" dataCellStyle="Currency">
      <calculatedColumnFormula>-K2222/0.0833333333333333</calculatedColumnFormula>
    </tableColumn>
    <tableColumn id="16" xr3:uid="{00000000-0010-0000-0000-000010000000}" name="Amount Left (A-B)*" dataDxfId="102" dataCellStyle="Currency"/>
    <tableColumn id="8" xr3:uid="{00000000-0010-0000-0000-000008000000}" name="Latest BOE Approval Date" dataDxfId="101"/>
    <tableColumn id="9" xr3:uid="{00000000-0010-0000-0000-000009000000}" name="Current Start Date" dataDxfId="100"/>
    <tableColumn id="10" xr3:uid="{00000000-0010-0000-0000-00000A000000}" name="Current Expiration _x000a_Date" dataDxfId="99"/>
    <tableColumn id="17" xr3:uid="{00000000-0010-0000-0000-000011000000}" name="Year" dataDxfId="98" dataCellStyle="Comma">
      <calculatedColumnFormula>YEAR(N4)</calculatedColumnFormula>
    </tableColumn>
    <tableColumn id="18" xr3:uid="{00000000-0010-0000-0000-000012000000}" name="Month" dataDxfId="97">
      <calculatedColumnFormula>MONTH(N4)</calculatedColumnFormula>
    </tableColumn>
    <tableColumn id="19" xr3:uid="{00000000-0010-0000-0000-000013000000}" name="Year-Mo" dataDxfId="96">
      <calculatedColumnFormula>IF(P4&gt;9,CONCATENATE(O4,P4),CONCATENATE(O4,"0",P4))</calculatedColumnFormula>
    </tableColumn>
    <tableColumn id="11" xr3:uid="{00000000-0010-0000-0000-00000B000000}" name="Renew Options Remaining" dataDxfId="95"/>
    <tableColumn id="12" xr3:uid="{00000000-0010-0000-0000-00000C000000}" name="MBE Goal" dataDxfId="94" dataCellStyle="Percent"/>
    <tableColumn id="13" xr3:uid="{00000000-0010-0000-0000-00000D000000}" name="WBE Goal" dataDxfId="93" dataCellStyle="Percent"/>
    <tableColumn id="14" xr3:uid="{00000000-0010-0000-0000-00000E000000}" name="Notes / Status" dataDxfId="92"/>
    <tableColumn id="20" xr3:uid="{00000000-0010-0000-0000-000014000000}" name="Requires Additional Quotes to make Release POs?" dataDxfId="91"/>
    <tableColumn id="21" xr3:uid="{00000000-0010-0000-0000-000015000000}" name="Has 1st, 2nd, etc. Call Awarded Vendors?" dataDxfId="90"/>
    <tableColumn id="22" xr3:uid="{00000000-0010-0000-0000-000016000000}" name="Has &quot;Blanket within a Blanket&quot; Authority?" dataDxfId="89"/>
    <tableColumn id="23" xr3:uid="{00000000-0010-0000-0000-000017000000}" name="Special Compliance?" dataDxfId="88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xr3:uid="{00000000-0010-0000-0000-00001A000000}" name="Column1" dataDxfId="87"/>
    <tableColumn id="27" xr3:uid="{00000000-0010-0000-0000-00001B000000}" name="Column2" dataDxfId="86"/>
    <tableColumn id="28" xr3:uid="{00000000-0010-0000-0000-00001C000000}" name="Column3" dataDxfId="85"/>
    <tableColumn id="29" xr3:uid="{00000000-0010-0000-0000-00001D000000}" name="Column4" dataDxfId="84"/>
    <tableColumn id="30" xr3:uid="{00000000-0010-0000-0000-00001E000000}" name="Column5" dataDxfId="83"/>
    <tableColumn id="31" xr3:uid="{00000000-0010-0000-0000-00001F000000}" name="Column6" dataDxfId="82"/>
    <tableColumn id="32" xr3:uid="{00000000-0010-0000-0000-000020000000}" name="Column7" dataDxfId="81"/>
    <tableColumn id="33" xr3:uid="{00000000-0010-0000-0000-000021000000}" name="Column8" dataDxfId="80"/>
    <tableColumn id="34" xr3:uid="{00000000-0010-0000-0000-000022000000}" name="Column9" dataDxfId="79"/>
    <tableColumn id="35" xr3:uid="{00000000-0010-0000-0000-000023000000}" name="Column10" dataDxfId="78"/>
    <tableColumn id="36" xr3:uid="{00000000-0010-0000-0000-000024000000}" name="Column11" dataDxfId="77"/>
    <tableColumn id="37" xr3:uid="{00000000-0010-0000-0000-000025000000}" name="Column12" dataDxfId="76"/>
    <tableColumn id="38" xr3:uid="{00000000-0010-0000-0000-000026000000}" name="Column13" dataDxfId="75"/>
    <tableColumn id="39" xr3:uid="{00000000-0010-0000-0000-000027000000}" name="Column14" dataDxfId="74"/>
    <tableColumn id="40" xr3:uid="{00000000-0010-0000-0000-000028000000}" name="Column15" dataDxfId="73"/>
    <tableColumn id="41" xr3:uid="{00000000-0010-0000-0000-000029000000}" name="Column16" dataDxfId="72"/>
    <tableColumn id="42" xr3:uid="{00000000-0010-0000-0000-00002A000000}" name="Column17" dataDxfId="71"/>
    <tableColumn id="43" xr3:uid="{00000000-0010-0000-0000-00002B000000}" name="Column18" dataDxfId="70"/>
    <tableColumn id="44" xr3:uid="{00000000-0010-0000-0000-00002C000000}" name="Column19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324" t="s">
        <v>288</v>
      </c>
      <c r="B3" s="324" t="s">
        <v>267</v>
      </c>
    </row>
    <row r="4" spans="1:60" x14ac:dyDescent="0.2">
      <c r="A4" s="324" t="s">
        <v>266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G4" t="s">
        <v>197</v>
      </c>
      <c r="H4" t="s">
        <v>198</v>
      </c>
      <c r="I4" t="s">
        <v>199</v>
      </c>
      <c r="J4" t="s">
        <v>200</v>
      </c>
      <c r="K4" t="s">
        <v>201</v>
      </c>
      <c r="L4" t="s">
        <v>202</v>
      </c>
      <c r="M4" t="s">
        <v>203</v>
      </c>
      <c r="N4" t="s">
        <v>204</v>
      </c>
      <c r="O4" t="s">
        <v>205</v>
      </c>
      <c r="P4" t="s">
        <v>206</v>
      </c>
      <c r="Q4" t="s">
        <v>207</v>
      </c>
      <c r="R4" t="s">
        <v>208</v>
      </c>
      <c r="S4" t="s">
        <v>209</v>
      </c>
      <c r="T4" t="s">
        <v>210</v>
      </c>
      <c r="U4" t="s">
        <v>211</v>
      </c>
      <c r="V4" t="s">
        <v>212</v>
      </c>
      <c r="W4" t="s">
        <v>213</v>
      </c>
      <c r="X4" t="s">
        <v>214</v>
      </c>
      <c r="Y4" t="s">
        <v>215</v>
      </c>
      <c r="Z4" t="s">
        <v>216</v>
      </c>
      <c r="AA4" t="s">
        <v>217</v>
      </c>
      <c r="AB4" t="s">
        <v>218</v>
      </c>
      <c r="AC4" t="s">
        <v>219</v>
      </c>
      <c r="AD4" t="s">
        <v>220</v>
      </c>
      <c r="AE4" t="s">
        <v>221</v>
      </c>
      <c r="AF4" t="s">
        <v>222</v>
      </c>
      <c r="AG4" t="s">
        <v>223</v>
      </c>
      <c r="AH4" t="s">
        <v>224</v>
      </c>
      <c r="AI4" t="s">
        <v>225</v>
      </c>
      <c r="AJ4" t="s">
        <v>226</v>
      </c>
      <c r="AK4" t="s">
        <v>227</v>
      </c>
      <c r="AL4" t="s">
        <v>228</v>
      </c>
      <c r="AM4" t="s">
        <v>229</v>
      </c>
      <c r="AN4" t="s">
        <v>230</v>
      </c>
      <c r="AO4" t="s">
        <v>231</v>
      </c>
      <c r="AP4" t="s">
        <v>232</v>
      </c>
      <c r="AQ4" t="s">
        <v>233</v>
      </c>
      <c r="AR4" t="s">
        <v>264</v>
      </c>
      <c r="AS4" t="s">
        <v>234</v>
      </c>
      <c r="AT4" t="s">
        <v>235</v>
      </c>
      <c r="AU4" t="s">
        <v>236</v>
      </c>
      <c r="AV4" t="s">
        <v>237</v>
      </c>
      <c r="AW4" t="s">
        <v>238</v>
      </c>
      <c r="AX4" t="s">
        <v>239</v>
      </c>
      <c r="AY4" t="s">
        <v>240</v>
      </c>
      <c r="AZ4" t="s">
        <v>241</v>
      </c>
      <c r="BA4" t="s">
        <v>242</v>
      </c>
      <c r="BB4" t="s">
        <v>243</v>
      </c>
      <c r="BC4" t="s">
        <v>244</v>
      </c>
      <c r="BD4" t="s">
        <v>245</v>
      </c>
      <c r="BE4" t="s">
        <v>246</v>
      </c>
      <c r="BF4" t="s">
        <v>247</v>
      </c>
      <c r="BG4" t="s">
        <v>272</v>
      </c>
      <c r="BH4" t="s">
        <v>191</v>
      </c>
    </row>
    <row r="5" spans="1:60" x14ac:dyDescent="0.2">
      <c r="A5" s="325">
        <v>0</v>
      </c>
      <c r="B5" s="333"/>
      <c r="C5" s="333">
        <v>2</v>
      </c>
      <c r="D5" s="333">
        <v>3</v>
      </c>
      <c r="E5" s="333">
        <v>2</v>
      </c>
      <c r="F5" s="333">
        <v>3</v>
      </c>
      <c r="G5" s="333">
        <v>1</v>
      </c>
      <c r="H5" s="333">
        <v>1</v>
      </c>
      <c r="I5" s="333">
        <v>4</v>
      </c>
      <c r="J5" s="333">
        <v>6</v>
      </c>
      <c r="K5" s="333">
        <v>10</v>
      </c>
      <c r="L5" s="333">
        <v>6</v>
      </c>
      <c r="M5" s="333">
        <v>20</v>
      </c>
      <c r="N5" s="333">
        <v>25</v>
      </c>
      <c r="O5" s="333">
        <v>12</v>
      </c>
      <c r="P5" s="333">
        <v>43</v>
      </c>
      <c r="Q5" s="333">
        <v>13</v>
      </c>
      <c r="R5" s="333">
        <v>18</v>
      </c>
      <c r="S5" s="333">
        <v>36</v>
      </c>
      <c r="T5" s="333">
        <v>20</v>
      </c>
      <c r="U5" s="333">
        <v>23</v>
      </c>
      <c r="V5" s="333">
        <v>35</v>
      </c>
      <c r="W5" s="333">
        <v>17</v>
      </c>
      <c r="X5" s="333">
        <v>16</v>
      </c>
      <c r="Y5" s="333">
        <v>11</v>
      </c>
      <c r="Z5" s="333">
        <v>3</v>
      </c>
      <c r="AA5" s="333">
        <v>6</v>
      </c>
      <c r="AB5" s="333">
        <v>6</v>
      </c>
      <c r="AC5" s="333">
        <v>3</v>
      </c>
      <c r="AD5" s="333"/>
      <c r="AE5" s="333">
        <v>4</v>
      </c>
      <c r="AF5" s="333">
        <v>10</v>
      </c>
      <c r="AG5" s="333">
        <v>3</v>
      </c>
      <c r="AH5" s="333">
        <v>2</v>
      </c>
      <c r="AI5" s="333">
        <v>1</v>
      </c>
      <c r="AJ5" s="333">
        <v>1</v>
      </c>
      <c r="AK5" s="333">
        <v>2</v>
      </c>
      <c r="AL5" s="333">
        <v>1</v>
      </c>
      <c r="AM5" s="333">
        <v>1</v>
      </c>
      <c r="AN5" s="333">
        <v>4</v>
      </c>
      <c r="AO5" s="333"/>
      <c r="AP5" s="333">
        <v>1</v>
      </c>
      <c r="AQ5" s="333"/>
      <c r="AR5" s="333">
        <v>1</v>
      </c>
      <c r="AS5" s="333">
        <v>1</v>
      </c>
      <c r="AT5" s="333">
        <v>2</v>
      </c>
      <c r="AU5" s="333">
        <v>3</v>
      </c>
      <c r="AV5" s="333">
        <v>2</v>
      </c>
      <c r="AW5" s="333">
        <v>2</v>
      </c>
      <c r="AX5" s="333"/>
      <c r="AY5" s="333">
        <v>1</v>
      </c>
      <c r="AZ5" s="333"/>
      <c r="BA5" s="333"/>
      <c r="BB5" s="333"/>
      <c r="BC5" s="333">
        <v>3</v>
      </c>
      <c r="BD5" s="333">
        <v>1</v>
      </c>
      <c r="BE5" s="333">
        <v>1</v>
      </c>
      <c r="BF5" s="333"/>
      <c r="BG5" s="333">
        <v>2</v>
      </c>
      <c r="BH5" s="333">
        <v>394</v>
      </c>
    </row>
    <row r="6" spans="1:60" x14ac:dyDescent="0.2">
      <c r="A6" s="325" t="s">
        <v>168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>
        <v>1</v>
      </c>
      <c r="Q6" s="333"/>
      <c r="R6" s="333"/>
      <c r="S6" s="333"/>
      <c r="T6" s="333"/>
      <c r="U6" s="333"/>
      <c r="V6" s="333"/>
      <c r="W6" s="333"/>
      <c r="X6" s="333"/>
      <c r="Y6" s="333">
        <v>1</v>
      </c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>
        <v>2</v>
      </c>
    </row>
    <row r="7" spans="1:60" x14ac:dyDescent="0.2">
      <c r="A7" s="325" t="s">
        <v>252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>
        <v>1</v>
      </c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>
        <v>1</v>
      </c>
    </row>
    <row r="8" spans="1:60" x14ac:dyDescent="0.2">
      <c r="A8" s="325" t="s">
        <v>71</v>
      </c>
      <c r="B8" s="333"/>
      <c r="C8" s="333"/>
      <c r="D8" s="333"/>
      <c r="E8" s="333"/>
      <c r="F8" s="333"/>
      <c r="G8" s="333"/>
      <c r="H8" s="333"/>
      <c r="I8" s="333"/>
      <c r="J8" s="333"/>
      <c r="K8" s="333">
        <v>1</v>
      </c>
      <c r="L8" s="333">
        <v>8</v>
      </c>
      <c r="M8" s="333">
        <v>12</v>
      </c>
      <c r="N8" s="333">
        <v>11</v>
      </c>
      <c r="O8" s="333">
        <v>7</v>
      </c>
      <c r="P8" s="333">
        <v>22</v>
      </c>
      <c r="Q8" s="333">
        <v>16</v>
      </c>
      <c r="R8" s="333">
        <v>13</v>
      </c>
      <c r="S8" s="333">
        <v>11</v>
      </c>
      <c r="T8" s="333">
        <v>9</v>
      </c>
      <c r="U8" s="333">
        <v>15</v>
      </c>
      <c r="V8" s="333">
        <v>17</v>
      </c>
      <c r="W8" s="333">
        <v>11</v>
      </c>
      <c r="X8" s="333">
        <v>2</v>
      </c>
      <c r="Y8" s="333">
        <v>2</v>
      </c>
      <c r="Z8" s="333"/>
      <c r="AA8" s="333"/>
      <c r="AB8" s="333"/>
      <c r="AC8" s="333">
        <v>1</v>
      </c>
      <c r="AD8" s="333"/>
      <c r="AE8" s="333"/>
      <c r="AF8" s="333"/>
      <c r="AG8" s="333"/>
      <c r="AH8" s="333"/>
      <c r="AI8" s="333"/>
      <c r="AJ8" s="333">
        <v>1</v>
      </c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>
        <v>159</v>
      </c>
    </row>
    <row r="9" spans="1:60" x14ac:dyDescent="0.2">
      <c r="A9" s="325" t="s">
        <v>153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>
        <v>1</v>
      </c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>
        <v>1</v>
      </c>
    </row>
    <row r="10" spans="1:60" x14ac:dyDescent="0.2">
      <c r="A10" s="325" t="s">
        <v>130</v>
      </c>
      <c r="B10" s="333"/>
      <c r="C10" s="333"/>
      <c r="D10" s="333"/>
      <c r="E10" s="333"/>
      <c r="F10" s="333"/>
      <c r="G10" s="333"/>
      <c r="H10" s="333"/>
      <c r="I10" s="333"/>
      <c r="J10" s="333">
        <v>1</v>
      </c>
      <c r="K10" s="333"/>
      <c r="L10" s="333"/>
      <c r="M10" s="333"/>
      <c r="N10" s="333"/>
      <c r="O10" s="333"/>
      <c r="P10" s="333">
        <v>2</v>
      </c>
      <c r="Q10" s="333"/>
      <c r="R10" s="333"/>
      <c r="S10" s="333"/>
      <c r="T10" s="333"/>
      <c r="U10" s="333"/>
      <c r="V10" s="333"/>
      <c r="W10" s="333">
        <v>1</v>
      </c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>
        <v>4</v>
      </c>
    </row>
    <row r="11" spans="1:60" x14ac:dyDescent="0.2">
      <c r="A11" s="325" t="s">
        <v>29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>
        <v>1</v>
      </c>
      <c r="M11" s="333"/>
      <c r="N11" s="333">
        <v>1</v>
      </c>
      <c r="O11" s="333"/>
      <c r="P11" s="333">
        <v>1</v>
      </c>
      <c r="Q11" s="333"/>
      <c r="R11" s="333"/>
      <c r="S11" s="333"/>
      <c r="T11" s="333"/>
      <c r="U11" s="333">
        <v>3</v>
      </c>
      <c r="V11" s="333">
        <v>4</v>
      </c>
      <c r="W11" s="333">
        <v>1</v>
      </c>
      <c r="X11" s="333">
        <v>2</v>
      </c>
      <c r="Y11" s="333">
        <v>1</v>
      </c>
      <c r="Z11" s="333"/>
      <c r="AA11" s="333"/>
      <c r="AB11" s="333">
        <v>1</v>
      </c>
      <c r="AC11" s="333">
        <v>5</v>
      </c>
      <c r="AD11" s="333">
        <v>2</v>
      </c>
      <c r="AE11" s="333">
        <v>1</v>
      </c>
      <c r="AF11" s="333">
        <v>1</v>
      </c>
      <c r="AG11" s="333">
        <v>2</v>
      </c>
      <c r="AH11" s="333"/>
      <c r="AI11" s="333">
        <v>5</v>
      </c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>
        <v>1</v>
      </c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>
        <v>32</v>
      </c>
    </row>
    <row r="12" spans="1:60" x14ac:dyDescent="0.2">
      <c r="A12" s="325" t="s">
        <v>60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>
        <v>9</v>
      </c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>
        <v>9</v>
      </c>
    </row>
    <row r="13" spans="1:60" x14ac:dyDescent="0.2">
      <c r="A13" s="325" t="s">
        <v>62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>
        <v>1</v>
      </c>
      <c r="AG13" s="333"/>
      <c r="AH13" s="333"/>
      <c r="AI13" s="333"/>
      <c r="AJ13" s="333">
        <v>1</v>
      </c>
      <c r="AK13" s="333">
        <v>1</v>
      </c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>
        <v>1</v>
      </c>
      <c r="BA13" s="333"/>
      <c r="BB13" s="333"/>
      <c r="BC13" s="333"/>
      <c r="BD13" s="333"/>
      <c r="BE13" s="333"/>
      <c r="BF13" s="333"/>
      <c r="BG13" s="333"/>
      <c r="BH13" s="333">
        <v>4</v>
      </c>
    </row>
    <row r="14" spans="1:60" x14ac:dyDescent="0.2">
      <c r="A14" s="325" t="s">
        <v>37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>
        <v>1</v>
      </c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>
        <v>1</v>
      </c>
      <c r="AI14" s="333"/>
      <c r="AJ14" s="333"/>
      <c r="AK14" s="333"/>
      <c r="AL14" s="333">
        <v>1</v>
      </c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>
        <v>1</v>
      </c>
      <c r="BA14" s="333"/>
      <c r="BB14" s="333"/>
      <c r="BC14" s="333"/>
      <c r="BD14" s="333"/>
      <c r="BE14" s="333"/>
      <c r="BF14" s="333"/>
      <c r="BG14" s="333"/>
      <c r="BH14" s="333">
        <v>4</v>
      </c>
    </row>
    <row r="15" spans="1:60" x14ac:dyDescent="0.2">
      <c r="A15" s="325" t="s">
        <v>277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>
        <v>1</v>
      </c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>
        <v>1</v>
      </c>
    </row>
    <row r="16" spans="1:60" x14ac:dyDescent="0.2">
      <c r="A16" s="325" t="s">
        <v>269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>
        <v>1</v>
      </c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>
        <v>1</v>
      </c>
    </row>
    <row r="17" spans="1:60" x14ac:dyDescent="0.2">
      <c r="A17" s="325" t="s">
        <v>47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>
        <v>3</v>
      </c>
      <c r="O17" s="333"/>
      <c r="P17" s="333"/>
      <c r="Q17" s="333"/>
      <c r="R17" s="333"/>
      <c r="S17" s="333"/>
      <c r="T17" s="333"/>
      <c r="U17" s="333"/>
      <c r="V17" s="333">
        <v>1</v>
      </c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>
        <v>4</v>
      </c>
    </row>
    <row r="18" spans="1:60" x14ac:dyDescent="0.2">
      <c r="A18" s="325" t="s">
        <v>143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>
        <v>1</v>
      </c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>
        <v>1</v>
      </c>
    </row>
    <row r="19" spans="1:60" x14ac:dyDescent="0.2">
      <c r="A19" s="325" t="s">
        <v>22</v>
      </c>
      <c r="B19" s="333">
        <v>4</v>
      </c>
      <c r="C19" s="333"/>
      <c r="D19" s="333"/>
      <c r="E19" s="333"/>
      <c r="F19" s="333"/>
      <c r="G19" s="333"/>
      <c r="H19" s="333"/>
      <c r="I19" s="333">
        <v>3</v>
      </c>
      <c r="J19" s="333"/>
      <c r="K19" s="333">
        <v>2</v>
      </c>
      <c r="L19" s="333">
        <v>1</v>
      </c>
      <c r="M19" s="333">
        <v>4</v>
      </c>
      <c r="N19" s="333">
        <v>4</v>
      </c>
      <c r="O19" s="333">
        <v>9</v>
      </c>
      <c r="P19" s="333">
        <v>8</v>
      </c>
      <c r="Q19" s="333">
        <v>11</v>
      </c>
      <c r="R19" s="333">
        <v>29</v>
      </c>
      <c r="S19" s="333">
        <v>16</v>
      </c>
      <c r="T19" s="333">
        <v>10</v>
      </c>
      <c r="U19" s="333">
        <v>14</v>
      </c>
      <c r="V19" s="333">
        <v>14</v>
      </c>
      <c r="W19" s="333">
        <v>12</v>
      </c>
      <c r="X19" s="333">
        <v>4</v>
      </c>
      <c r="Y19" s="333"/>
      <c r="Z19" s="333">
        <v>2</v>
      </c>
      <c r="AA19" s="333">
        <v>1</v>
      </c>
      <c r="AB19" s="333">
        <v>5</v>
      </c>
      <c r="AC19" s="333">
        <v>1</v>
      </c>
      <c r="AD19" s="333">
        <v>5</v>
      </c>
      <c r="AE19" s="333">
        <v>6</v>
      </c>
      <c r="AF19" s="333">
        <v>12</v>
      </c>
      <c r="AG19" s="333">
        <v>2</v>
      </c>
      <c r="AH19" s="333">
        <v>11</v>
      </c>
      <c r="AI19" s="333"/>
      <c r="AJ19" s="333">
        <v>4</v>
      </c>
      <c r="AK19" s="333">
        <v>5</v>
      </c>
      <c r="AL19" s="333">
        <v>21</v>
      </c>
      <c r="AM19" s="333">
        <v>3</v>
      </c>
      <c r="AN19" s="333">
        <v>7</v>
      </c>
      <c r="AO19" s="333">
        <v>4</v>
      </c>
      <c r="AP19" s="333">
        <v>11</v>
      </c>
      <c r="AQ19" s="333">
        <v>1</v>
      </c>
      <c r="AR19" s="333">
        <v>4</v>
      </c>
      <c r="AS19" s="333">
        <v>4</v>
      </c>
      <c r="AT19" s="333">
        <v>8</v>
      </c>
      <c r="AU19" s="333">
        <v>8</v>
      </c>
      <c r="AV19" s="333"/>
      <c r="AW19" s="333"/>
      <c r="AX19" s="333"/>
      <c r="AY19" s="333"/>
      <c r="AZ19" s="333"/>
      <c r="BA19" s="333">
        <v>1</v>
      </c>
      <c r="BB19" s="333"/>
      <c r="BC19" s="333"/>
      <c r="BD19" s="333"/>
      <c r="BE19" s="333"/>
      <c r="BF19" s="333"/>
      <c r="BG19" s="333"/>
      <c r="BH19" s="333">
        <v>271</v>
      </c>
    </row>
    <row r="20" spans="1:60" x14ac:dyDescent="0.2">
      <c r="A20" s="325" t="s">
        <v>45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>
        <v>1</v>
      </c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>
        <v>1</v>
      </c>
    </row>
    <row r="21" spans="1:60" x14ac:dyDescent="0.2">
      <c r="A21" s="325" t="s">
        <v>248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>
        <v>1</v>
      </c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>
        <v>1</v>
      </c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>
        <v>1</v>
      </c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>
        <v>3</v>
      </c>
    </row>
    <row r="22" spans="1:60" x14ac:dyDescent="0.2">
      <c r="A22" s="325" t="s">
        <v>35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>
        <v>1</v>
      </c>
      <c r="L22" s="333"/>
      <c r="M22" s="333"/>
      <c r="N22" s="333"/>
      <c r="O22" s="333">
        <v>2</v>
      </c>
      <c r="P22" s="333">
        <v>1</v>
      </c>
      <c r="Q22" s="333">
        <v>1</v>
      </c>
      <c r="R22" s="333"/>
      <c r="S22" s="333"/>
      <c r="T22" s="333">
        <v>13</v>
      </c>
      <c r="U22" s="333">
        <v>1</v>
      </c>
      <c r="V22" s="333"/>
      <c r="W22" s="333"/>
      <c r="X22" s="333"/>
      <c r="Y22" s="333">
        <v>1</v>
      </c>
      <c r="Z22" s="333"/>
      <c r="AA22" s="333">
        <v>1</v>
      </c>
      <c r="AB22" s="333">
        <v>1</v>
      </c>
      <c r="AC22" s="333"/>
      <c r="AD22" s="333"/>
      <c r="AE22" s="333"/>
      <c r="AF22" s="333">
        <v>1</v>
      </c>
      <c r="AG22" s="333"/>
      <c r="AH22" s="333"/>
      <c r="AI22" s="333">
        <v>2</v>
      </c>
      <c r="AJ22" s="333">
        <v>1</v>
      </c>
      <c r="AK22" s="333"/>
      <c r="AL22" s="333"/>
      <c r="AM22" s="333"/>
      <c r="AN22" s="333"/>
      <c r="AO22" s="333"/>
      <c r="AP22" s="333">
        <v>1</v>
      </c>
      <c r="AQ22" s="333"/>
      <c r="AR22" s="333"/>
      <c r="AS22" s="333">
        <v>1</v>
      </c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>
        <v>28</v>
      </c>
    </row>
    <row r="23" spans="1:60" x14ac:dyDescent="0.2">
      <c r="A23" s="325" t="s">
        <v>119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>
        <v>1</v>
      </c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>
        <v>1</v>
      </c>
    </row>
    <row r="24" spans="1:60" x14ac:dyDescent="0.2">
      <c r="A24" s="325" t="s">
        <v>132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>
        <v>4</v>
      </c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>
        <v>1</v>
      </c>
      <c r="BG24" s="333"/>
      <c r="BH24" s="333">
        <v>5</v>
      </c>
    </row>
    <row r="25" spans="1:60" x14ac:dyDescent="0.2">
      <c r="A25" s="325" t="s">
        <v>51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>
        <v>1</v>
      </c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>
        <v>1</v>
      </c>
    </row>
    <row r="26" spans="1:60" x14ac:dyDescent="0.2">
      <c r="A26" s="325" t="s">
        <v>76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>
        <v>1</v>
      </c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>
        <v>1</v>
      </c>
    </row>
    <row r="27" spans="1:60" x14ac:dyDescent="0.2">
      <c r="A27" s="325" t="s">
        <v>27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>
        <v>10</v>
      </c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>
        <v>10</v>
      </c>
    </row>
    <row r="28" spans="1:60" x14ac:dyDescent="0.2">
      <c r="A28" s="325" t="s">
        <v>84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>
        <v>1</v>
      </c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>
        <v>1</v>
      </c>
    </row>
    <row r="29" spans="1:60" x14ac:dyDescent="0.2">
      <c r="A29" s="325" t="s">
        <v>20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>
        <v>1</v>
      </c>
      <c r="L29" s="333">
        <v>3</v>
      </c>
      <c r="M29" s="333">
        <v>10</v>
      </c>
      <c r="N29" s="333">
        <v>4</v>
      </c>
      <c r="O29" s="333">
        <v>2</v>
      </c>
      <c r="P29" s="333">
        <v>13</v>
      </c>
      <c r="Q29" s="333">
        <v>6</v>
      </c>
      <c r="R29" s="333">
        <v>8</v>
      </c>
      <c r="S29" s="333">
        <v>4</v>
      </c>
      <c r="T29" s="333">
        <v>8</v>
      </c>
      <c r="U29" s="333">
        <v>5</v>
      </c>
      <c r="V29" s="333">
        <v>10</v>
      </c>
      <c r="W29" s="333">
        <v>6</v>
      </c>
      <c r="X29" s="333">
        <v>1</v>
      </c>
      <c r="Y29" s="333">
        <v>1</v>
      </c>
      <c r="Z29" s="333">
        <v>3</v>
      </c>
      <c r="AA29" s="333">
        <v>1</v>
      </c>
      <c r="AB29" s="333"/>
      <c r="AC29" s="333"/>
      <c r="AD29" s="333"/>
      <c r="AE29" s="333"/>
      <c r="AF29" s="333"/>
      <c r="AG29" s="333"/>
      <c r="AH29" s="333">
        <v>1</v>
      </c>
      <c r="AI29" s="333"/>
      <c r="AJ29" s="333"/>
      <c r="AK29" s="333">
        <v>1</v>
      </c>
      <c r="AL29" s="333"/>
      <c r="AM29" s="333"/>
      <c r="AN29" s="333">
        <v>2</v>
      </c>
      <c r="AO29" s="333"/>
      <c r="AP29" s="333"/>
      <c r="AQ29" s="333"/>
      <c r="AR29" s="333"/>
      <c r="AS29" s="333"/>
      <c r="AT29" s="333">
        <v>4</v>
      </c>
      <c r="AU29" s="333"/>
      <c r="AV29" s="333"/>
      <c r="AW29" s="333"/>
      <c r="AX29" s="333"/>
      <c r="AY29" s="333"/>
      <c r="AZ29" s="333"/>
      <c r="BA29" s="333">
        <v>1</v>
      </c>
      <c r="BB29" s="333">
        <v>1</v>
      </c>
      <c r="BC29" s="333"/>
      <c r="BD29" s="333"/>
      <c r="BE29" s="333"/>
      <c r="BF29" s="333"/>
      <c r="BG29" s="333"/>
      <c r="BH29" s="333">
        <v>96</v>
      </c>
    </row>
    <row r="30" spans="1:60" x14ac:dyDescent="0.2">
      <c r="A30" s="325" t="s">
        <v>147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>
        <v>1</v>
      </c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>
        <v>1</v>
      </c>
    </row>
    <row r="31" spans="1:60" x14ac:dyDescent="0.2">
      <c r="A31" s="325" t="s">
        <v>46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>
        <v>2</v>
      </c>
      <c r="AG31" s="333"/>
      <c r="AH31" s="333"/>
      <c r="AI31" s="333">
        <v>1</v>
      </c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>
        <v>3</v>
      </c>
    </row>
    <row r="32" spans="1:60" x14ac:dyDescent="0.2">
      <c r="A32" s="325" t="s">
        <v>23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>
        <v>1</v>
      </c>
      <c r="M32" s="333"/>
      <c r="N32" s="333">
        <v>4</v>
      </c>
      <c r="O32" s="333">
        <v>1</v>
      </c>
      <c r="P32" s="333">
        <v>5</v>
      </c>
      <c r="Q32" s="333">
        <v>3</v>
      </c>
      <c r="R32" s="333">
        <v>1</v>
      </c>
      <c r="S32" s="333">
        <v>4</v>
      </c>
      <c r="T32" s="333"/>
      <c r="U32" s="333"/>
      <c r="V32" s="333">
        <v>18</v>
      </c>
      <c r="W32" s="333">
        <v>1</v>
      </c>
      <c r="X32" s="333">
        <v>1</v>
      </c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>
        <v>39</v>
      </c>
    </row>
    <row r="33" spans="1:60" x14ac:dyDescent="0.2">
      <c r="A33" s="325" t="s">
        <v>30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>
        <v>1</v>
      </c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>
        <v>1</v>
      </c>
      <c r="AJ33" s="333"/>
      <c r="AK33" s="333">
        <v>1</v>
      </c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>
        <v>1</v>
      </c>
      <c r="BG33" s="333"/>
      <c r="BH33" s="333">
        <v>4</v>
      </c>
    </row>
    <row r="34" spans="1:60" x14ac:dyDescent="0.2">
      <c r="A34" s="325" t="s">
        <v>171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>
        <v>1</v>
      </c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>
        <v>1</v>
      </c>
    </row>
    <row r="35" spans="1:60" x14ac:dyDescent="0.2">
      <c r="A35" s="325" t="s">
        <v>116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>
        <v>1</v>
      </c>
      <c r="AY35" s="333"/>
      <c r="AZ35" s="333"/>
      <c r="BA35" s="333"/>
      <c r="BB35" s="333"/>
      <c r="BC35" s="333"/>
      <c r="BD35" s="333"/>
      <c r="BE35" s="333"/>
      <c r="BF35" s="333"/>
      <c r="BG35" s="333"/>
      <c r="BH35" s="333">
        <v>1</v>
      </c>
    </row>
    <row r="36" spans="1:60" x14ac:dyDescent="0.2">
      <c r="A36" s="325" t="s">
        <v>249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>
        <v>1</v>
      </c>
      <c r="T36" s="333"/>
      <c r="U36" s="333"/>
      <c r="V36" s="333"/>
      <c r="W36" s="333">
        <v>1</v>
      </c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>
        <v>2</v>
      </c>
    </row>
    <row r="37" spans="1:60" x14ac:dyDescent="0.2">
      <c r="A37" s="325" t="s">
        <v>191</v>
      </c>
      <c r="B37" s="333">
        <v>4</v>
      </c>
      <c r="C37" s="333">
        <v>2</v>
      </c>
      <c r="D37" s="333">
        <v>3</v>
      </c>
      <c r="E37" s="333">
        <v>2</v>
      </c>
      <c r="F37" s="333">
        <v>3</v>
      </c>
      <c r="G37" s="333">
        <v>1</v>
      </c>
      <c r="H37" s="333">
        <v>1</v>
      </c>
      <c r="I37" s="333">
        <v>7</v>
      </c>
      <c r="J37" s="333">
        <v>7</v>
      </c>
      <c r="K37" s="333">
        <v>16</v>
      </c>
      <c r="L37" s="333">
        <v>20</v>
      </c>
      <c r="M37" s="333">
        <v>46</v>
      </c>
      <c r="N37" s="333">
        <v>52</v>
      </c>
      <c r="O37" s="333">
        <v>35</v>
      </c>
      <c r="P37" s="333">
        <v>98</v>
      </c>
      <c r="Q37" s="333">
        <v>60</v>
      </c>
      <c r="R37" s="333">
        <v>70</v>
      </c>
      <c r="S37" s="333">
        <v>72</v>
      </c>
      <c r="T37" s="333">
        <v>71</v>
      </c>
      <c r="U37" s="333">
        <v>62</v>
      </c>
      <c r="V37" s="333">
        <v>99</v>
      </c>
      <c r="W37" s="333">
        <v>50</v>
      </c>
      <c r="X37" s="333">
        <v>27</v>
      </c>
      <c r="Y37" s="333">
        <v>18</v>
      </c>
      <c r="Z37" s="333">
        <v>8</v>
      </c>
      <c r="AA37" s="333">
        <v>9</v>
      </c>
      <c r="AB37" s="333">
        <v>14</v>
      </c>
      <c r="AC37" s="333">
        <v>10</v>
      </c>
      <c r="AD37" s="333">
        <v>7</v>
      </c>
      <c r="AE37" s="333">
        <v>12</v>
      </c>
      <c r="AF37" s="333">
        <v>31</v>
      </c>
      <c r="AG37" s="333">
        <v>8</v>
      </c>
      <c r="AH37" s="333">
        <v>15</v>
      </c>
      <c r="AI37" s="333">
        <v>10</v>
      </c>
      <c r="AJ37" s="333">
        <v>8</v>
      </c>
      <c r="AK37" s="333">
        <v>11</v>
      </c>
      <c r="AL37" s="333">
        <v>24</v>
      </c>
      <c r="AM37" s="333">
        <v>4</v>
      </c>
      <c r="AN37" s="333">
        <v>13</v>
      </c>
      <c r="AO37" s="333">
        <v>4</v>
      </c>
      <c r="AP37" s="333">
        <v>13</v>
      </c>
      <c r="AQ37" s="333">
        <v>1</v>
      </c>
      <c r="AR37" s="333">
        <v>6</v>
      </c>
      <c r="AS37" s="333">
        <v>6</v>
      </c>
      <c r="AT37" s="333">
        <v>15</v>
      </c>
      <c r="AU37" s="333">
        <v>11</v>
      </c>
      <c r="AV37" s="333">
        <v>2</v>
      </c>
      <c r="AW37" s="333">
        <v>2</v>
      </c>
      <c r="AX37" s="333">
        <v>1</v>
      </c>
      <c r="AY37" s="333">
        <v>1</v>
      </c>
      <c r="AZ37" s="333">
        <v>2</v>
      </c>
      <c r="BA37" s="333">
        <v>2</v>
      </c>
      <c r="BB37" s="333">
        <v>1</v>
      </c>
      <c r="BC37" s="333">
        <v>3</v>
      </c>
      <c r="BD37" s="333">
        <v>1</v>
      </c>
      <c r="BE37" s="333">
        <v>1</v>
      </c>
      <c r="BF37" s="333">
        <v>2</v>
      </c>
      <c r="BG37" s="333">
        <v>2</v>
      </c>
      <c r="BH37" s="333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N721"/>
  <sheetViews>
    <sheetView tabSelected="1" topLeftCell="A3" zoomScale="85" zoomScaleNormal="85" zoomScaleSheetLayoutView="100" workbookViewId="0">
      <pane ySplit="1" topLeftCell="A19" activePane="bottomLeft" state="frozen"/>
      <selection activeCell="A3" sqref="A3"/>
      <selection pane="bottomLeft" activeCell="A4" sqref="A4"/>
    </sheetView>
  </sheetViews>
  <sheetFormatPr defaultColWidth="9.140625" defaultRowHeight="43.5" customHeight="1" x14ac:dyDescent="0.2"/>
  <cols>
    <col min="1" max="1" width="15" style="387" customWidth="1"/>
    <col min="2" max="2" width="8.140625" style="387" hidden="1" customWidth="1"/>
    <col min="3" max="3" width="7.7109375" style="387" hidden="1" customWidth="1"/>
    <col min="4" max="4" width="12.7109375" style="387" bestFit="1" customWidth="1"/>
    <col min="5" max="5" width="15.28515625" style="387" customWidth="1"/>
    <col min="6" max="6" width="19.7109375" style="97" bestFit="1" customWidth="1"/>
    <col min="7" max="7" width="24.5703125" style="410" customWidth="1"/>
    <col min="8" max="8" width="20.7109375" style="410" customWidth="1"/>
    <col min="9" max="9" width="17.140625" style="378" bestFit="1" customWidth="1"/>
    <col min="10" max="11" width="17.7109375" style="99" hidden="1" customWidth="1"/>
    <col min="12" max="12" width="11" style="242" customWidth="1"/>
    <col min="13" max="13" width="10.5703125" style="242" customWidth="1"/>
    <col min="14" max="14" width="14.85546875" style="242" bestFit="1" customWidth="1"/>
    <col min="15" max="15" width="9.7109375" style="288" hidden="1" customWidth="1"/>
    <col min="16" max="16" width="11.140625" style="288" hidden="1" customWidth="1"/>
    <col min="17" max="17" width="13" style="288" hidden="1" customWidth="1"/>
    <col min="18" max="18" width="14.140625" style="180" customWidth="1"/>
    <col min="19" max="20" width="5.42578125" style="60" customWidth="1"/>
    <col min="21" max="21" width="17.140625" style="414" customWidth="1"/>
    <col min="22" max="22" width="9.140625" style="102" hidden="1" customWidth="1"/>
    <col min="23" max="23" width="5.85546875" style="100" hidden="1" customWidth="1"/>
    <col min="24" max="24" width="10.7109375" style="294" hidden="1" customWidth="1"/>
    <col min="25" max="25" width="14.5703125" style="58" hidden="1" customWidth="1"/>
    <col min="26" max="26" width="9.140625" style="78" hidden="1" customWidth="1"/>
    <col min="27" max="44" width="9.140625" style="103" hidden="1" customWidth="1"/>
    <col min="45" max="16384" width="9.140625" style="103"/>
  </cols>
  <sheetData>
    <row r="1" spans="1:44" ht="20.25" hidden="1" customHeight="1" x14ac:dyDescent="0.2">
      <c r="A1" s="388" t="s">
        <v>182</v>
      </c>
      <c r="B1" s="388"/>
      <c r="C1" s="389"/>
      <c r="D1" s="381"/>
      <c r="E1" s="381"/>
      <c r="F1" s="261"/>
      <c r="G1" s="390"/>
      <c r="H1" s="390"/>
      <c r="I1" s="369"/>
      <c r="J1" s="262"/>
      <c r="K1" s="262"/>
      <c r="L1" s="263"/>
      <c r="M1" s="263"/>
      <c r="N1" s="263"/>
      <c r="O1" s="277"/>
      <c r="P1" s="277"/>
      <c r="Q1" s="264"/>
      <c r="R1" s="264"/>
      <c r="S1" s="265"/>
      <c r="T1" s="265"/>
      <c r="U1" s="411"/>
      <c r="V1" s="301"/>
      <c r="W1" s="302"/>
      <c r="X1" s="303"/>
      <c r="Y1" s="304"/>
    </row>
    <row r="2" spans="1:44" ht="18" hidden="1" x14ac:dyDescent="0.2">
      <c r="A2" s="391" t="s">
        <v>185</v>
      </c>
      <c r="B2" s="391"/>
      <c r="C2" s="392"/>
      <c r="D2" s="381"/>
      <c r="E2" s="381"/>
      <c r="F2" s="261"/>
      <c r="G2" s="390"/>
      <c r="H2" s="390"/>
      <c r="I2" s="369"/>
      <c r="J2" s="262"/>
      <c r="K2" s="262"/>
      <c r="L2" s="263"/>
      <c r="M2" s="263"/>
      <c r="N2" s="263"/>
      <c r="O2" s="277"/>
      <c r="P2" s="277"/>
      <c r="Q2" s="264"/>
      <c r="R2" s="264"/>
      <c r="S2" s="265"/>
      <c r="T2" s="265"/>
      <c r="U2" s="411"/>
      <c r="V2" s="301"/>
      <c r="W2" s="302"/>
      <c r="X2" s="303"/>
      <c r="Y2" s="304"/>
    </row>
    <row r="3" spans="1:44" s="230" customFormat="1" ht="48" customHeight="1" x14ac:dyDescent="0.2">
      <c r="A3" s="393" t="s">
        <v>674</v>
      </c>
      <c r="B3" s="393" t="s">
        <v>274</v>
      </c>
      <c r="C3" s="394" t="s">
        <v>260</v>
      </c>
      <c r="D3" s="382" t="s">
        <v>16</v>
      </c>
      <c r="E3" s="382" t="s">
        <v>155</v>
      </c>
      <c r="F3" s="248" t="s">
        <v>156</v>
      </c>
      <c r="G3" s="382" t="s">
        <v>7</v>
      </c>
      <c r="H3" s="382" t="s">
        <v>157</v>
      </c>
      <c r="I3" s="366" t="s">
        <v>181</v>
      </c>
      <c r="J3" s="260" t="s">
        <v>183</v>
      </c>
      <c r="K3" s="260" t="s">
        <v>184</v>
      </c>
      <c r="L3" s="249" t="s">
        <v>158</v>
      </c>
      <c r="M3" s="249" t="s">
        <v>18</v>
      </c>
      <c r="N3" s="249" t="s">
        <v>179</v>
      </c>
      <c r="O3" s="278" t="s">
        <v>188</v>
      </c>
      <c r="P3" s="278" t="s">
        <v>189</v>
      </c>
      <c r="Q3" s="249" t="s">
        <v>190</v>
      </c>
      <c r="R3" s="250" t="s">
        <v>159</v>
      </c>
      <c r="S3" s="251" t="s">
        <v>160</v>
      </c>
      <c r="T3" s="252" t="s">
        <v>161</v>
      </c>
      <c r="U3" s="382" t="s">
        <v>180</v>
      </c>
      <c r="V3" s="379" t="s">
        <v>253</v>
      </c>
      <c r="W3" s="379" t="s">
        <v>254</v>
      </c>
      <c r="X3" s="379" t="s">
        <v>255</v>
      </c>
      <c r="Y3" s="250" t="s">
        <v>259</v>
      </c>
      <c r="Z3" s="250" t="s">
        <v>356</v>
      </c>
      <c r="AA3" s="247" t="s">
        <v>357</v>
      </c>
      <c r="AB3" s="247" t="s">
        <v>358</v>
      </c>
      <c r="AC3" s="247" t="s">
        <v>359</v>
      </c>
      <c r="AD3" s="247" t="s">
        <v>360</v>
      </c>
      <c r="AE3" s="247" t="s">
        <v>361</v>
      </c>
      <c r="AF3" s="247" t="s">
        <v>362</v>
      </c>
      <c r="AG3" s="247" t="s">
        <v>363</v>
      </c>
      <c r="AH3" s="247" t="s">
        <v>364</v>
      </c>
      <c r="AI3" s="247" t="s">
        <v>365</v>
      </c>
      <c r="AJ3" s="247" t="s">
        <v>366</v>
      </c>
      <c r="AK3" s="247" t="s">
        <v>367</v>
      </c>
      <c r="AL3" s="247" t="s">
        <v>368</v>
      </c>
      <c r="AM3" s="247" t="s">
        <v>369</v>
      </c>
      <c r="AN3" s="247" t="s">
        <v>370</v>
      </c>
      <c r="AO3" s="247" t="s">
        <v>371</v>
      </c>
      <c r="AP3" s="247" t="s">
        <v>372</v>
      </c>
      <c r="AQ3" s="247" t="s">
        <v>373</v>
      </c>
      <c r="AR3" s="247" t="s">
        <v>717</v>
      </c>
    </row>
    <row r="4" spans="1:44" s="8" customFormat="1" ht="38.25" customHeight="1" x14ac:dyDescent="0.2">
      <c r="A4" s="313" t="s">
        <v>613</v>
      </c>
      <c r="B4" s="322"/>
      <c r="C4" s="314"/>
      <c r="D4" s="322" t="s">
        <v>1320</v>
      </c>
      <c r="E4" s="313" t="s">
        <v>92</v>
      </c>
      <c r="F4" s="306" t="s">
        <v>19</v>
      </c>
      <c r="G4" s="395" t="s">
        <v>1321</v>
      </c>
      <c r="H4" s="395" t="s">
        <v>78</v>
      </c>
      <c r="I4" s="368">
        <v>29781.599999999999</v>
      </c>
      <c r="J4" s="315">
        <f>-K2150/0.0833333333333333</f>
        <v>0</v>
      </c>
      <c r="K4" s="315"/>
      <c r="L4" s="316">
        <v>43404</v>
      </c>
      <c r="M4" s="316">
        <v>43404</v>
      </c>
      <c r="N4" s="316">
        <v>47057</v>
      </c>
      <c r="O4" s="327">
        <f>YEAR(N4)</f>
        <v>2028</v>
      </c>
      <c r="P4" s="318">
        <f>MONTH(N4)</f>
        <v>10</v>
      </c>
      <c r="Q4" s="328" t="str">
        <f>IF(P4&gt;9,CONCATENATE(O4,P4),CONCATENATE(O4,"0",P4))</f>
        <v>202810</v>
      </c>
      <c r="R4" s="305">
        <v>0</v>
      </c>
      <c r="S4" s="320">
        <v>0</v>
      </c>
      <c r="T4" s="320">
        <v>0</v>
      </c>
      <c r="U4" s="395"/>
      <c r="V4" s="300"/>
      <c r="W4" s="299"/>
      <c r="X4" s="300"/>
      <c r="Y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46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</row>
    <row r="5" spans="1:44" s="8" customFormat="1" ht="38.25" customHeight="1" x14ac:dyDescent="0.2">
      <c r="A5" s="322" t="s">
        <v>613</v>
      </c>
      <c r="B5" s="322"/>
      <c r="C5" s="314"/>
      <c r="D5" s="322" t="s">
        <v>914</v>
      </c>
      <c r="E5" s="322" t="s">
        <v>92</v>
      </c>
      <c r="F5" s="306" t="s">
        <v>441</v>
      </c>
      <c r="G5" s="395" t="s">
        <v>442</v>
      </c>
      <c r="H5" s="406" t="s">
        <v>915</v>
      </c>
      <c r="I5" s="368">
        <v>35108750.590000004</v>
      </c>
      <c r="J5" s="315">
        <f>-K2039/0.0833333333333333</f>
        <v>0</v>
      </c>
      <c r="K5" s="315"/>
      <c r="L5" s="316">
        <v>44006</v>
      </c>
      <c r="M5" s="316">
        <v>43497</v>
      </c>
      <c r="N5" s="316">
        <v>46326</v>
      </c>
      <c r="O5" s="327">
        <f>YEAR(N5)</f>
        <v>2026</v>
      </c>
      <c r="P5" s="318">
        <f>MONTH(N5)</f>
        <v>10</v>
      </c>
      <c r="Q5" s="328" t="str">
        <f>IF(P5&gt;9,CONCATENATE(O5,P5),CONCATENATE(O5,"0",P5))</f>
        <v>202610</v>
      </c>
      <c r="R5" s="305">
        <v>0</v>
      </c>
      <c r="S5" s="320">
        <v>0</v>
      </c>
      <c r="T5" s="320">
        <v>0</v>
      </c>
      <c r="U5" s="395"/>
      <c r="V5" s="300"/>
      <c r="W5" s="299"/>
      <c r="X5" s="300"/>
      <c r="Y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46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300"/>
    </row>
    <row r="6" spans="1:44" s="8" customFormat="1" ht="38.25" customHeight="1" x14ac:dyDescent="0.2">
      <c r="A6" s="313" t="s">
        <v>613</v>
      </c>
      <c r="B6" s="322"/>
      <c r="C6" s="314"/>
      <c r="D6" s="322" t="s">
        <v>2458</v>
      </c>
      <c r="E6" s="313" t="s">
        <v>92</v>
      </c>
      <c r="F6" s="306" t="s">
        <v>24</v>
      </c>
      <c r="G6" s="395" t="s">
        <v>2459</v>
      </c>
      <c r="H6" s="395" t="s">
        <v>1336</v>
      </c>
      <c r="I6" s="368">
        <v>350000</v>
      </c>
      <c r="J6" s="315">
        <f>-K2224/0.0833333333333333</f>
        <v>0</v>
      </c>
      <c r="K6" s="315"/>
      <c r="L6" s="316">
        <v>44188</v>
      </c>
      <c r="M6" s="316">
        <v>44188</v>
      </c>
      <c r="N6" s="317">
        <v>46013</v>
      </c>
      <c r="O6" s="318">
        <f>YEAR(N6)</f>
        <v>2025</v>
      </c>
      <c r="P6" s="318">
        <f>MONTH(N6)</f>
        <v>12</v>
      </c>
      <c r="Q6" s="319" t="str">
        <f>IF(P6&gt;9,CONCATENATE(O6,P6),CONCATENATE(O6,"0",P6))</f>
        <v>202512</v>
      </c>
      <c r="R6" s="305">
        <v>0</v>
      </c>
      <c r="S6" s="320">
        <v>0</v>
      </c>
      <c r="T6" s="320">
        <v>0</v>
      </c>
      <c r="U6" s="395"/>
      <c r="V6" s="300"/>
      <c r="W6" s="299"/>
      <c r="X6" s="300"/>
      <c r="Y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346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300"/>
    </row>
    <row r="7" spans="1:44" s="8" customFormat="1" ht="38.25" customHeight="1" x14ac:dyDescent="0.2">
      <c r="A7" s="313" t="s">
        <v>613</v>
      </c>
      <c r="B7" s="313"/>
      <c r="C7" s="334"/>
      <c r="D7" s="313" t="s">
        <v>2453</v>
      </c>
      <c r="E7" s="322" t="s">
        <v>94</v>
      </c>
      <c r="F7" s="272" t="s">
        <v>2454</v>
      </c>
      <c r="G7" s="396" t="s">
        <v>2455</v>
      </c>
      <c r="H7" s="396" t="s">
        <v>276</v>
      </c>
      <c r="I7" s="370">
        <v>45000</v>
      </c>
      <c r="J7" s="273">
        <f>-K2224/0.0833333333333333</f>
        <v>0</v>
      </c>
      <c r="K7" s="273"/>
      <c r="L7" s="274">
        <v>44188</v>
      </c>
      <c r="M7" s="274">
        <v>44188</v>
      </c>
      <c r="N7" s="275">
        <v>46013</v>
      </c>
      <c r="O7" s="289">
        <f>YEAR(N7)</f>
        <v>2025</v>
      </c>
      <c r="P7" s="289">
        <f>MONTH(N7)</f>
        <v>12</v>
      </c>
      <c r="Q7" s="281" t="str">
        <f>IF(P7&gt;9,CONCATENATE(O7,P7),CONCATENATE(O7,"0",P7))</f>
        <v>202512</v>
      </c>
      <c r="R7" s="270">
        <v>0</v>
      </c>
      <c r="S7" s="276">
        <v>0</v>
      </c>
      <c r="T7" s="276"/>
      <c r="U7" s="396"/>
      <c r="V7" s="309"/>
      <c r="W7" s="307"/>
      <c r="X7" s="309"/>
      <c r="Y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26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9"/>
    </row>
    <row r="8" spans="1:44" s="8" customFormat="1" ht="38.25" customHeight="1" x14ac:dyDescent="0.2">
      <c r="A8" s="313" t="s">
        <v>613</v>
      </c>
      <c r="B8" s="322"/>
      <c r="C8" s="314"/>
      <c r="D8" s="321" t="s">
        <v>908</v>
      </c>
      <c r="E8" s="313" t="s">
        <v>92</v>
      </c>
      <c r="F8" s="306" t="s">
        <v>24</v>
      </c>
      <c r="G8" s="395" t="s">
        <v>909</v>
      </c>
      <c r="H8" s="395" t="s">
        <v>910</v>
      </c>
      <c r="I8" s="368">
        <v>3906933.5</v>
      </c>
      <c r="J8" s="315">
        <f>-K2024/0.0833333333333333</f>
        <v>0</v>
      </c>
      <c r="K8" s="315"/>
      <c r="L8" s="316">
        <v>42669</v>
      </c>
      <c r="M8" s="316">
        <v>42669</v>
      </c>
      <c r="N8" s="317">
        <v>45930</v>
      </c>
      <c r="O8" s="318">
        <f>YEAR(N8)</f>
        <v>2025</v>
      </c>
      <c r="P8" s="318">
        <f>MONTH(N8)</f>
        <v>9</v>
      </c>
      <c r="Q8" s="319" t="str">
        <f>IF(P8&gt;9,CONCATENATE(O8,P8),CONCATENATE(O8,"0",P8))</f>
        <v>202509</v>
      </c>
      <c r="R8" s="305">
        <v>0</v>
      </c>
      <c r="S8" s="320">
        <v>0</v>
      </c>
      <c r="T8" s="320">
        <v>0</v>
      </c>
      <c r="U8" s="395"/>
      <c r="V8" s="300"/>
      <c r="W8" s="299"/>
      <c r="X8" s="300"/>
      <c r="Y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346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300"/>
    </row>
    <row r="9" spans="1:44" s="8" customFormat="1" ht="38.25" customHeight="1" x14ac:dyDescent="0.2">
      <c r="A9" s="322" t="s">
        <v>613</v>
      </c>
      <c r="B9" s="322"/>
      <c r="C9" s="314"/>
      <c r="D9" s="322" t="s">
        <v>2422</v>
      </c>
      <c r="E9" s="313" t="s">
        <v>92</v>
      </c>
      <c r="F9" s="306" t="s">
        <v>2423</v>
      </c>
      <c r="G9" s="395" t="s">
        <v>2427</v>
      </c>
      <c r="H9" s="395" t="s">
        <v>2426</v>
      </c>
      <c r="I9" s="368">
        <v>7384.75</v>
      </c>
      <c r="J9" s="315">
        <f>-K2220/0.0833333333333333</f>
        <v>0</v>
      </c>
      <c r="K9" s="315"/>
      <c r="L9" s="316">
        <v>44041</v>
      </c>
      <c r="M9" s="316">
        <v>44041</v>
      </c>
      <c r="N9" s="316">
        <v>45135</v>
      </c>
      <c r="O9" s="327">
        <f>YEAR(N9)</f>
        <v>2023</v>
      </c>
      <c r="P9" s="318">
        <f>MONTH(N9)</f>
        <v>7</v>
      </c>
      <c r="Q9" s="328" t="str">
        <f>IF(P9&gt;9,CONCATENATE(O9,P9),CONCATENATE(O9,"0",P9))</f>
        <v>202307</v>
      </c>
      <c r="R9" s="270" t="s">
        <v>248</v>
      </c>
      <c r="S9" s="320">
        <v>0</v>
      </c>
      <c r="T9" s="320">
        <v>0</v>
      </c>
      <c r="U9" s="395"/>
      <c r="V9" s="300"/>
      <c r="W9" s="299"/>
      <c r="X9" s="300"/>
      <c r="Y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46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</row>
    <row r="10" spans="1:44" s="8" customFormat="1" ht="38.25" customHeight="1" x14ac:dyDescent="0.2">
      <c r="A10" s="313" t="s">
        <v>613</v>
      </c>
      <c r="B10" s="322"/>
      <c r="C10" s="314"/>
      <c r="D10" s="322" t="s">
        <v>2428</v>
      </c>
      <c r="E10" s="313" t="s">
        <v>92</v>
      </c>
      <c r="F10" s="306" t="s">
        <v>2424</v>
      </c>
      <c r="G10" s="395" t="s">
        <v>2427</v>
      </c>
      <c r="H10" s="395" t="s">
        <v>2429</v>
      </c>
      <c r="I10" s="368">
        <v>4666</v>
      </c>
      <c r="J10" s="315">
        <f>-K2221/0.0833333333333333</f>
        <v>0</v>
      </c>
      <c r="K10" s="315"/>
      <c r="L10" s="316">
        <v>44041</v>
      </c>
      <c r="M10" s="316">
        <v>44041</v>
      </c>
      <c r="N10" s="316">
        <v>45135</v>
      </c>
      <c r="O10" s="327">
        <f>YEAR(N10)</f>
        <v>2023</v>
      </c>
      <c r="P10" s="318">
        <f>MONTH(N10)</f>
        <v>7</v>
      </c>
      <c r="Q10" s="328" t="str">
        <f>IF(P10&gt;9,CONCATENATE(O10,P10),CONCATENATE(O10,"0",P10))</f>
        <v>202307</v>
      </c>
      <c r="R10" s="270" t="s">
        <v>147</v>
      </c>
      <c r="S10" s="320">
        <v>0</v>
      </c>
      <c r="T10" s="320">
        <v>0</v>
      </c>
      <c r="U10" s="395"/>
      <c r="V10" s="300"/>
      <c r="W10" s="299"/>
      <c r="X10" s="300"/>
      <c r="Y10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46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</row>
    <row r="11" spans="1:44" s="8" customFormat="1" ht="38.25" customHeight="1" x14ac:dyDescent="0.2">
      <c r="A11" s="313" t="s">
        <v>613</v>
      </c>
      <c r="B11" s="322"/>
      <c r="C11" s="314"/>
      <c r="D11" s="322" t="s">
        <v>2431</v>
      </c>
      <c r="E11" s="313" t="s">
        <v>92</v>
      </c>
      <c r="F11" s="306" t="s">
        <v>2425</v>
      </c>
      <c r="G11" s="395" t="s">
        <v>2427</v>
      </c>
      <c r="H11" s="395" t="s">
        <v>2430</v>
      </c>
      <c r="I11" s="368">
        <v>33506.82</v>
      </c>
      <c r="J11" s="315">
        <f>-K2222/0.0833333333333333</f>
        <v>0</v>
      </c>
      <c r="K11" s="315"/>
      <c r="L11" s="316">
        <v>44041</v>
      </c>
      <c r="M11" s="316">
        <v>44041</v>
      </c>
      <c r="N11" s="316">
        <v>45135</v>
      </c>
      <c r="O11" s="327">
        <f>YEAR(N11)</f>
        <v>2023</v>
      </c>
      <c r="P11" s="318">
        <f>MONTH(N11)</f>
        <v>7</v>
      </c>
      <c r="Q11" s="328" t="str">
        <f>IF(P11&gt;9,CONCATENATE(O11,P11),CONCATENATE(O11,"0",P11))</f>
        <v>202307</v>
      </c>
      <c r="R11" s="270" t="s">
        <v>738</v>
      </c>
      <c r="S11" s="320">
        <v>0</v>
      </c>
      <c r="T11" s="320">
        <v>0</v>
      </c>
      <c r="U11" s="395"/>
      <c r="V11" s="300"/>
      <c r="W11" s="299"/>
      <c r="X11" s="300"/>
      <c r="Y11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46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</row>
    <row r="12" spans="1:44" s="8" customFormat="1" ht="38.25" customHeight="1" x14ac:dyDescent="0.2">
      <c r="A12" s="322" t="s">
        <v>613</v>
      </c>
      <c r="B12" s="322"/>
      <c r="C12" s="314"/>
      <c r="D12" s="322" t="s">
        <v>2259</v>
      </c>
      <c r="E12" s="313" t="s">
        <v>104</v>
      </c>
      <c r="F12" s="306" t="s">
        <v>2260</v>
      </c>
      <c r="G12" s="395" t="s">
        <v>2261</v>
      </c>
      <c r="H12" s="395" t="s">
        <v>2262</v>
      </c>
      <c r="I12" s="368">
        <v>48884.55</v>
      </c>
      <c r="J12" s="315">
        <f>-K2214/0.0833333333333333</f>
        <v>0</v>
      </c>
      <c r="K12" s="315"/>
      <c r="L12" s="316">
        <v>43922</v>
      </c>
      <c r="M12" s="316">
        <v>43922</v>
      </c>
      <c r="N12" s="317">
        <v>45016</v>
      </c>
      <c r="O12" s="327">
        <f>YEAR(N12)</f>
        <v>2023</v>
      </c>
      <c r="P12" s="363">
        <f>MONTH(N12)</f>
        <v>3</v>
      </c>
      <c r="Q12" s="328" t="str">
        <f>IF(P12&gt;9,CONCATENATE(O12,P12),CONCATENATE(O12,"0",P12))</f>
        <v>202303</v>
      </c>
      <c r="R12" s="305" t="s">
        <v>248</v>
      </c>
      <c r="S12" s="320">
        <v>0</v>
      </c>
      <c r="T12" s="320">
        <v>0</v>
      </c>
      <c r="U12" s="395"/>
      <c r="V12" s="300"/>
      <c r="W12" s="300"/>
      <c r="X12" s="346"/>
      <c r="Y1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346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</row>
    <row r="13" spans="1:44" s="8" customFormat="1" ht="38.25" customHeight="1" x14ac:dyDescent="0.2">
      <c r="A13" s="313" t="s">
        <v>613</v>
      </c>
      <c r="B13" s="322"/>
      <c r="C13" s="314"/>
      <c r="D13" s="321" t="s">
        <v>2248</v>
      </c>
      <c r="E13" s="322" t="s">
        <v>104</v>
      </c>
      <c r="F13" s="306" t="s">
        <v>24</v>
      </c>
      <c r="G13" s="395" t="s">
        <v>2249</v>
      </c>
      <c r="H13" s="395" t="s">
        <v>2250</v>
      </c>
      <c r="I13" s="368">
        <v>33040</v>
      </c>
      <c r="J13" s="315">
        <f>-K2218/0.0833333333333333</f>
        <v>0</v>
      </c>
      <c r="K13" s="315"/>
      <c r="L13" s="316">
        <v>43908</v>
      </c>
      <c r="M13" s="316">
        <v>43915</v>
      </c>
      <c r="N13" s="317">
        <v>45009</v>
      </c>
      <c r="O13" s="318">
        <f>YEAR(N13)</f>
        <v>2023</v>
      </c>
      <c r="P13" s="318">
        <f>MONTH(N13)</f>
        <v>3</v>
      </c>
      <c r="Q13" s="319" t="str">
        <f>IF(P13&gt;9,CONCATENATE(O13,P13),CONCATENATE(O13,"0",P13))</f>
        <v>202303</v>
      </c>
      <c r="R13" s="305" t="s">
        <v>735</v>
      </c>
      <c r="S13" s="320">
        <v>0</v>
      </c>
      <c r="T13" s="320">
        <v>0</v>
      </c>
      <c r="U13" s="395"/>
      <c r="V13" s="300"/>
      <c r="W13" s="299"/>
      <c r="X13" s="300"/>
      <c r="Y1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46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300"/>
    </row>
    <row r="14" spans="1:44" s="8" customFormat="1" ht="38.25" customHeight="1" x14ac:dyDescent="0.2">
      <c r="A14" s="313" t="s">
        <v>613</v>
      </c>
      <c r="B14" s="322"/>
      <c r="C14" s="314"/>
      <c r="D14" s="421" t="s">
        <v>2335</v>
      </c>
      <c r="E14" s="322" t="s">
        <v>91</v>
      </c>
      <c r="F14" s="306" t="s">
        <v>24</v>
      </c>
      <c r="G14" s="395" t="s">
        <v>2336</v>
      </c>
      <c r="H14" s="395" t="s">
        <v>2337</v>
      </c>
      <c r="I14" s="368">
        <v>100609.42</v>
      </c>
      <c r="J14" s="315">
        <f>-K2219/0.0833333333333333</f>
        <v>0</v>
      </c>
      <c r="K14" s="315"/>
      <c r="L14" s="316">
        <v>44041</v>
      </c>
      <c r="M14" s="316">
        <v>43914</v>
      </c>
      <c r="N14" s="317">
        <v>45008</v>
      </c>
      <c r="O14" s="318">
        <f>YEAR(N14)</f>
        <v>2023</v>
      </c>
      <c r="P14" s="318">
        <f>MONTH(N14)</f>
        <v>3</v>
      </c>
      <c r="Q14" s="319" t="str">
        <f>IF(P14&gt;9,CONCATENATE(O14,P14),CONCATENATE(O14,"0",P14))</f>
        <v>202303</v>
      </c>
      <c r="R14" s="305">
        <v>0</v>
      </c>
      <c r="S14" s="320">
        <v>0</v>
      </c>
      <c r="T14" s="320">
        <v>0</v>
      </c>
      <c r="U14" s="395"/>
      <c r="V14" s="300"/>
      <c r="W14" s="300"/>
      <c r="X14" s="300"/>
      <c r="Y1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46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300"/>
    </row>
    <row r="15" spans="1:44" s="8" customFormat="1" ht="38.25" customHeight="1" x14ac:dyDescent="0.2">
      <c r="A15" s="313" t="s">
        <v>613</v>
      </c>
      <c r="B15" s="313"/>
      <c r="C15" s="334"/>
      <c r="D15" s="313" t="s">
        <v>2280</v>
      </c>
      <c r="E15" s="313" t="s">
        <v>92</v>
      </c>
      <c r="F15" s="272" t="s">
        <v>24</v>
      </c>
      <c r="G15" s="396" t="s">
        <v>2281</v>
      </c>
      <c r="H15" s="396" t="s">
        <v>2282</v>
      </c>
      <c r="I15" s="370">
        <v>73340</v>
      </c>
      <c r="J15" s="273">
        <f>-K2209/0.0833333333333333</f>
        <v>0</v>
      </c>
      <c r="K15" s="273"/>
      <c r="L15" s="274">
        <v>43943</v>
      </c>
      <c r="M15" s="274">
        <v>43907</v>
      </c>
      <c r="N15" s="274">
        <v>45001</v>
      </c>
      <c r="O15" s="291">
        <f>YEAR(N15)</f>
        <v>2023</v>
      </c>
      <c r="P15" s="289">
        <f>MONTH(N15)</f>
        <v>3</v>
      </c>
      <c r="Q15" s="287" t="str">
        <f>IF(P15&gt;9,CONCATENATE(O15,P15),CONCATENATE(O15,"0",P15))</f>
        <v>202303</v>
      </c>
      <c r="R15" s="270">
        <v>0</v>
      </c>
      <c r="S15" s="276">
        <v>0</v>
      </c>
      <c r="T15" s="276">
        <v>0</v>
      </c>
      <c r="U15" s="396"/>
      <c r="V15" s="309"/>
      <c r="W15" s="307"/>
      <c r="X15" s="309"/>
      <c r="Y15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26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</row>
    <row r="16" spans="1:44" s="8" customFormat="1" ht="38.25" customHeight="1" x14ac:dyDescent="0.2">
      <c r="A16" s="313" t="s">
        <v>613</v>
      </c>
      <c r="B16" s="322"/>
      <c r="C16" s="314"/>
      <c r="D16" s="322" t="s">
        <v>2214</v>
      </c>
      <c r="E16" s="313" t="s">
        <v>92</v>
      </c>
      <c r="F16" s="306" t="s">
        <v>2215</v>
      </c>
      <c r="G16" s="395" t="s">
        <v>2216</v>
      </c>
      <c r="H16" s="395" t="s">
        <v>2217</v>
      </c>
      <c r="I16" s="368">
        <v>24250</v>
      </c>
      <c r="J16" s="315">
        <f>-K2221/0.0833333333333333</f>
        <v>0</v>
      </c>
      <c r="K16" s="315"/>
      <c r="L16" s="316">
        <v>43894</v>
      </c>
      <c r="M16" s="316">
        <v>43894</v>
      </c>
      <c r="N16" s="316">
        <v>44988</v>
      </c>
      <c r="O16" s="327">
        <f>YEAR(N16)</f>
        <v>2023</v>
      </c>
      <c r="P16" s="318">
        <f>MONTH(N16)</f>
        <v>3</v>
      </c>
      <c r="Q16" s="328" t="str">
        <f>IF(P16&gt;9,CONCATENATE(O16,P16),CONCATENATE(O16,"0",P16))</f>
        <v>202303</v>
      </c>
      <c r="R16" s="305" t="s">
        <v>119</v>
      </c>
      <c r="S16" s="320">
        <v>0</v>
      </c>
      <c r="T16" s="320">
        <v>0</v>
      </c>
      <c r="U16" s="395"/>
      <c r="V16" s="300"/>
      <c r="W16" s="299"/>
      <c r="X16" s="300"/>
      <c r="Y16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46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</row>
    <row r="17" spans="1:44" s="8" customFormat="1" ht="38.25" customHeight="1" x14ac:dyDescent="0.2">
      <c r="A17" s="313" t="s">
        <v>613</v>
      </c>
      <c r="B17" s="322"/>
      <c r="C17" s="314"/>
      <c r="D17" s="322" t="s">
        <v>2218</v>
      </c>
      <c r="E17" s="313" t="s">
        <v>92</v>
      </c>
      <c r="F17" s="306" t="s">
        <v>2219</v>
      </c>
      <c r="G17" s="395" t="s">
        <v>2216</v>
      </c>
      <c r="H17" s="395" t="s">
        <v>2220</v>
      </c>
      <c r="I17" s="368">
        <v>9100.73</v>
      </c>
      <c r="J17" s="315">
        <f>-K2222/0.0833333333333333</f>
        <v>0</v>
      </c>
      <c r="K17" s="315"/>
      <c r="L17" s="316">
        <v>43894</v>
      </c>
      <c r="M17" s="316">
        <v>43894</v>
      </c>
      <c r="N17" s="316">
        <v>44988</v>
      </c>
      <c r="O17" s="327">
        <f>YEAR(N17)</f>
        <v>2023</v>
      </c>
      <c r="P17" s="318">
        <f>MONTH(N17)</f>
        <v>3</v>
      </c>
      <c r="Q17" s="328" t="str">
        <f>IF(P17&gt;9,CONCATENATE(O17,P17),CONCATENATE(O17,"0",P17))</f>
        <v>202303</v>
      </c>
      <c r="R17" s="305" t="s">
        <v>119</v>
      </c>
      <c r="S17" s="320">
        <v>0</v>
      </c>
      <c r="T17" s="320">
        <v>0</v>
      </c>
      <c r="U17" s="395"/>
      <c r="V17" s="300"/>
      <c r="W17" s="299"/>
      <c r="X17" s="300"/>
      <c r="Y17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46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</row>
    <row r="18" spans="1:44" s="8" customFormat="1" ht="38.25" customHeight="1" x14ac:dyDescent="0.2">
      <c r="A18" s="322" t="s">
        <v>613</v>
      </c>
      <c r="B18" s="322"/>
      <c r="C18" s="314"/>
      <c r="D18" s="321" t="s">
        <v>2073</v>
      </c>
      <c r="E18" s="323" t="s">
        <v>92</v>
      </c>
      <c r="F18" s="306" t="s">
        <v>24</v>
      </c>
      <c r="G18" s="395" t="s">
        <v>2074</v>
      </c>
      <c r="H18" s="395" t="s">
        <v>1514</v>
      </c>
      <c r="I18" s="368">
        <v>1200000</v>
      </c>
      <c r="J18" s="315">
        <f>-K2211/0.0833333333333333</f>
        <v>0</v>
      </c>
      <c r="K18" s="315"/>
      <c r="L18" s="316">
        <v>43845</v>
      </c>
      <c r="M18" s="316">
        <v>43845</v>
      </c>
      <c r="N18" s="317">
        <v>44940</v>
      </c>
      <c r="O18" s="318">
        <f>YEAR(N18)</f>
        <v>2023</v>
      </c>
      <c r="P18" s="318">
        <f>MONTH(N18)</f>
        <v>1</v>
      </c>
      <c r="Q18" s="319" t="str">
        <f>IF(P18&gt;9,CONCATENATE(O18,P18),CONCATENATE(O18,"0",P18))</f>
        <v>202301</v>
      </c>
      <c r="R18" s="305" t="s">
        <v>248</v>
      </c>
      <c r="S18" s="320">
        <v>0</v>
      </c>
      <c r="T18" s="320">
        <v>0</v>
      </c>
      <c r="U18" s="395"/>
      <c r="V18" s="300"/>
      <c r="W18" s="299"/>
      <c r="X18" s="300"/>
      <c r="Y1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346"/>
      <c r="AA18" s="346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299"/>
    </row>
    <row r="19" spans="1:44" s="8" customFormat="1" ht="38.25" customHeight="1" x14ac:dyDescent="0.2">
      <c r="A19" s="313" t="s">
        <v>613</v>
      </c>
      <c r="B19" s="322"/>
      <c r="C19" s="314"/>
      <c r="D19" s="322" t="s">
        <v>1228</v>
      </c>
      <c r="E19" s="322" t="s">
        <v>92</v>
      </c>
      <c r="F19" s="306" t="s">
        <v>24</v>
      </c>
      <c r="G19" s="395" t="s">
        <v>1229</v>
      </c>
      <c r="H19" s="395" t="s">
        <v>1230</v>
      </c>
      <c r="I19" s="368">
        <v>556463.13</v>
      </c>
      <c r="J19" s="315">
        <f>-K2156/0.0833333333333333</f>
        <v>0</v>
      </c>
      <c r="K19" s="315"/>
      <c r="L19" s="316">
        <v>43978</v>
      </c>
      <c r="M19" s="316">
        <v>43282</v>
      </c>
      <c r="N19" s="317">
        <v>44926</v>
      </c>
      <c r="O19" s="318">
        <f>YEAR(N19)</f>
        <v>2022</v>
      </c>
      <c r="P19" s="318">
        <f>MONTH(N19)</f>
        <v>12</v>
      </c>
      <c r="Q19" s="319" t="str">
        <f>IF(P19&gt;9,CONCATENATE(O19,P19),CONCATENATE(O19,"0",P19))</f>
        <v>202212</v>
      </c>
      <c r="R19" s="305">
        <v>0</v>
      </c>
      <c r="S19" s="320">
        <v>0</v>
      </c>
      <c r="T19" s="320">
        <v>0</v>
      </c>
      <c r="U19" s="395"/>
      <c r="V19" s="300"/>
      <c r="W19" s="299"/>
      <c r="X19" s="300"/>
      <c r="Y1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46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300"/>
    </row>
    <row r="20" spans="1:44" s="8" customFormat="1" ht="38.25" customHeight="1" x14ac:dyDescent="0.2">
      <c r="A20" s="322" t="s">
        <v>613</v>
      </c>
      <c r="B20" s="322"/>
      <c r="C20" s="314"/>
      <c r="D20" s="322" t="s">
        <v>2079</v>
      </c>
      <c r="E20" s="383" t="s">
        <v>92</v>
      </c>
      <c r="F20" s="306" t="s">
        <v>24</v>
      </c>
      <c r="G20" s="395" t="s">
        <v>2080</v>
      </c>
      <c r="H20" s="406" t="s">
        <v>2081</v>
      </c>
      <c r="I20" s="368">
        <v>91176</v>
      </c>
      <c r="J20" s="315">
        <f>-K2222/0.0833333333333333</f>
        <v>0</v>
      </c>
      <c r="K20" s="315"/>
      <c r="L20" s="317">
        <v>43796</v>
      </c>
      <c r="M20" s="316">
        <v>43803</v>
      </c>
      <c r="N20" s="317">
        <v>44898</v>
      </c>
      <c r="O20" s="318">
        <f>YEAR(N20)</f>
        <v>2022</v>
      </c>
      <c r="P20" s="318">
        <f>MONTH(N20)</f>
        <v>12</v>
      </c>
      <c r="Q20" s="319" t="str">
        <f>IF(P20&gt;9,CONCATENATE(O20,P20),CONCATENATE(O20,"0",P20))</f>
        <v>202212</v>
      </c>
      <c r="R20" s="305">
        <v>0</v>
      </c>
      <c r="S20" s="320">
        <v>0</v>
      </c>
      <c r="T20" s="320">
        <v>0</v>
      </c>
      <c r="U20" s="395"/>
      <c r="V20" s="300"/>
      <c r="W20" s="299"/>
      <c r="X20" s="300"/>
      <c r="Y2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346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</row>
    <row r="21" spans="1:44" s="8" customFormat="1" ht="38.25" customHeight="1" x14ac:dyDescent="0.2">
      <c r="A21" s="322" t="s">
        <v>613</v>
      </c>
      <c r="B21" s="322"/>
      <c r="C21" s="314"/>
      <c r="D21" s="321" t="s">
        <v>2195</v>
      </c>
      <c r="E21" s="322" t="s">
        <v>92</v>
      </c>
      <c r="F21" s="306" t="s">
        <v>19</v>
      </c>
      <c r="G21" s="395" t="s">
        <v>2196</v>
      </c>
      <c r="H21" s="395" t="s">
        <v>2197</v>
      </c>
      <c r="I21" s="368">
        <v>193304.2</v>
      </c>
      <c r="J21" s="315">
        <f>-K2216/0.0833333333333333</f>
        <v>0</v>
      </c>
      <c r="K21" s="315"/>
      <c r="L21" s="316">
        <v>43978</v>
      </c>
      <c r="M21" s="316">
        <v>43873</v>
      </c>
      <c r="N21" s="317">
        <v>44865</v>
      </c>
      <c r="O21" s="327">
        <f>YEAR(N21)</f>
        <v>2022</v>
      </c>
      <c r="P21" s="363">
        <f>MONTH(N21)</f>
        <v>10</v>
      </c>
      <c r="Q21" s="328" t="str">
        <f>IF(P21&gt;9,CONCATENATE(O21,P21),CONCATENATE(O21,"0",P21))</f>
        <v>202210</v>
      </c>
      <c r="R21" s="305" t="s">
        <v>248</v>
      </c>
      <c r="S21" s="320">
        <v>0</v>
      </c>
      <c r="T21" s="320">
        <v>0</v>
      </c>
      <c r="U21" s="395"/>
      <c r="V21" s="300"/>
      <c r="W21" s="300"/>
      <c r="X21" s="346"/>
      <c r="Y2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346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</row>
    <row r="22" spans="1:44" s="8" customFormat="1" ht="38.25" customHeight="1" x14ac:dyDescent="0.2">
      <c r="A22" s="313" t="s">
        <v>613</v>
      </c>
      <c r="B22" s="322"/>
      <c r="C22" s="314"/>
      <c r="D22" s="321" t="s">
        <v>1961</v>
      </c>
      <c r="E22" s="313" t="s">
        <v>92</v>
      </c>
      <c r="F22" s="306" t="s">
        <v>24</v>
      </c>
      <c r="G22" s="395" t="s">
        <v>1962</v>
      </c>
      <c r="H22" s="395" t="s">
        <v>1963</v>
      </c>
      <c r="I22" s="368">
        <v>122750</v>
      </c>
      <c r="J22" s="315">
        <f>-K2219/0.0833333333333333</f>
        <v>0</v>
      </c>
      <c r="K22" s="315"/>
      <c r="L22" s="316">
        <v>43754</v>
      </c>
      <c r="M22" s="316">
        <v>43754</v>
      </c>
      <c r="N22" s="316">
        <v>44849</v>
      </c>
      <c r="O22" s="327">
        <f>YEAR(N22)</f>
        <v>2022</v>
      </c>
      <c r="P22" s="318">
        <f>MONTH(N22)</f>
        <v>10</v>
      </c>
      <c r="Q22" s="328" t="str">
        <f>IF(P22&gt;9,CONCATENATE(O22,P22),CONCATENATE(O22,"0",P22))</f>
        <v>202210</v>
      </c>
      <c r="R22" s="305">
        <v>0</v>
      </c>
      <c r="S22" s="320">
        <v>0</v>
      </c>
      <c r="T22" s="320">
        <v>0</v>
      </c>
      <c r="U22" s="395"/>
      <c r="V22" s="300"/>
      <c r="W22" s="299"/>
      <c r="X22" s="300"/>
      <c r="Y2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346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</row>
    <row r="23" spans="1:44" s="8" customFormat="1" ht="38.25" customHeight="1" x14ac:dyDescent="0.2">
      <c r="A23" s="313" t="s">
        <v>613</v>
      </c>
      <c r="B23" s="322"/>
      <c r="C23" s="314"/>
      <c r="D23" s="321" t="s">
        <v>1978</v>
      </c>
      <c r="E23" s="313" t="s">
        <v>92</v>
      </c>
      <c r="F23" s="306" t="s">
        <v>24</v>
      </c>
      <c r="G23" s="395" t="s">
        <v>1979</v>
      </c>
      <c r="H23" s="395" t="s">
        <v>1980</v>
      </c>
      <c r="I23" s="368">
        <v>34194.9</v>
      </c>
      <c r="J23" s="315">
        <f>-K2220/0.0833333333333333</f>
        <v>0</v>
      </c>
      <c r="K23" s="315"/>
      <c r="L23" s="316">
        <v>43761</v>
      </c>
      <c r="M23" s="316">
        <v>43740</v>
      </c>
      <c r="N23" s="316">
        <v>44835</v>
      </c>
      <c r="O23" s="327">
        <f>YEAR(N23)</f>
        <v>2022</v>
      </c>
      <c r="P23" s="318">
        <f>MONTH(N23)</f>
        <v>10</v>
      </c>
      <c r="Q23" s="328" t="str">
        <f>IF(P23&gt;9,CONCATENATE(O23,P23),CONCATENATE(O23,"0",P23))</f>
        <v>202210</v>
      </c>
      <c r="R23" s="305">
        <v>0</v>
      </c>
      <c r="S23" s="320">
        <v>0</v>
      </c>
      <c r="T23" s="320">
        <v>0</v>
      </c>
      <c r="U23" s="395"/>
      <c r="V23" s="300"/>
      <c r="W23" s="299"/>
      <c r="X23" s="300"/>
      <c r="Y2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46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</row>
    <row r="24" spans="1:44" s="8" customFormat="1" ht="38.25" customHeight="1" x14ac:dyDescent="0.2">
      <c r="A24" s="323" t="s">
        <v>613</v>
      </c>
      <c r="B24" s="323"/>
      <c r="C24" s="314"/>
      <c r="D24" s="323" t="s">
        <v>2385</v>
      </c>
      <c r="E24" s="323" t="s">
        <v>127</v>
      </c>
      <c r="F24" s="311" t="s">
        <v>19</v>
      </c>
      <c r="G24" s="399" t="s">
        <v>2386</v>
      </c>
      <c r="H24" s="399" t="s">
        <v>1981</v>
      </c>
      <c r="I24" s="372">
        <v>45035.05</v>
      </c>
      <c r="J24" s="329">
        <f>-K2228/0.0833333333333333</f>
        <v>0</v>
      </c>
      <c r="K24" s="329"/>
      <c r="L24" s="312">
        <v>44076</v>
      </c>
      <c r="M24" s="312">
        <v>44076</v>
      </c>
      <c r="N24" s="312">
        <v>44805</v>
      </c>
      <c r="O24" s="330">
        <f>YEAR(N24)</f>
        <v>2022</v>
      </c>
      <c r="P24" s="318">
        <f>MONTH(N24)</f>
        <v>9</v>
      </c>
      <c r="Q24" s="331" t="str">
        <f>IF(P24&gt;9,CONCATENATE(O24,P24),CONCATENATE(O24,"0",P24))</f>
        <v>202209</v>
      </c>
      <c r="R24" s="305">
        <v>0</v>
      </c>
      <c r="S24" s="332">
        <v>0</v>
      </c>
      <c r="T24" s="332">
        <v>0</v>
      </c>
      <c r="U24" s="395"/>
      <c r="V24" s="300"/>
      <c r="W24" s="299"/>
      <c r="X24" s="300"/>
      <c r="Y24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46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</row>
    <row r="25" spans="1:44" s="8" customFormat="1" ht="38.25" customHeight="1" x14ac:dyDescent="0.2">
      <c r="A25" s="313" t="s">
        <v>613</v>
      </c>
      <c r="B25" s="322"/>
      <c r="C25" s="314"/>
      <c r="D25" s="321" t="s">
        <v>1952</v>
      </c>
      <c r="E25" s="313" t="s">
        <v>92</v>
      </c>
      <c r="F25" s="306" t="s">
        <v>24</v>
      </c>
      <c r="G25" s="395" t="s">
        <v>1953</v>
      </c>
      <c r="H25" s="395" t="s">
        <v>1954</v>
      </c>
      <c r="I25" s="368">
        <v>2273540.21</v>
      </c>
      <c r="J25" s="315">
        <f>-K2212/0.0833333333333333</f>
        <v>0</v>
      </c>
      <c r="K25" s="315"/>
      <c r="L25" s="316">
        <v>44041</v>
      </c>
      <c r="M25" s="316">
        <v>44060</v>
      </c>
      <c r="N25" s="316">
        <v>44789</v>
      </c>
      <c r="O25" s="327">
        <f>YEAR(N25)</f>
        <v>2022</v>
      </c>
      <c r="P25" s="318">
        <f>MONTH(N25)</f>
        <v>8</v>
      </c>
      <c r="Q25" s="328" t="str">
        <f>IF(P25&gt;9,CONCATENATE(O25,P25),CONCATENATE(O25,"0",P25))</f>
        <v>202208</v>
      </c>
      <c r="R25" s="305" t="s">
        <v>735</v>
      </c>
      <c r="S25" s="320">
        <v>0</v>
      </c>
      <c r="T25" s="320">
        <v>0</v>
      </c>
      <c r="U25" s="395"/>
      <c r="V25" s="300"/>
      <c r="W25" s="299"/>
      <c r="X25" s="300"/>
      <c r="Y2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46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</row>
    <row r="26" spans="1:44" s="8" customFormat="1" ht="38.25" customHeight="1" x14ac:dyDescent="0.2">
      <c r="A26" s="313" t="s">
        <v>613</v>
      </c>
      <c r="B26" s="383" t="s">
        <v>275</v>
      </c>
      <c r="C26" s="322" t="s">
        <v>263</v>
      </c>
      <c r="D26" s="321" t="s">
        <v>465</v>
      </c>
      <c r="E26" s="383" t="s">
        <v>107</v>
      </c>
      <c r="F26" s="306" t="s">
        <v>406</v>
      </c>
      <c r="G26" s="401" t="s">
        <v>448</v>
      </c>
      <c r="H26" s="401" t="s">
        <v>607</v>
      </c>
      <c r="I26" s="367">
        <v>2225000</v>
      </c>
      <c r="J26" s="257">
        <f>-K2169/0.0833333333333333</f>
        <v>0</v>
      </c>
      <c r="K26" s="257"/>
      <c r="L26" s="253">
        <v>43992</v>
      </c>
      <c r="M26" s="253">
        <v>44054</v>
      </c>
      <c r="N26" s="254">
        <v>44783</v>
      </c>
      <c r="O26" s="279">
        <f>YEAR(N26)</f>
        <v>2022</v>
      </c>
      <c r="P26" s="279">
        <f>MONTH(N26)</f>
        <v>8</v>
      </c>
      <c r="Q26" s="280" t="str">
        <f>IF(P26&gt;9,CONCATENATE(O26,P26),CONCATENATE(O26,"0",P26))</f>
        <v>202208</v>
      </c>
      <c r="R26" s="305">
        <v>0</v>
      </c>
      <c r="S26" s="243">
        <v>0</v>
      </c>
      <c r="T26" s="243">
        <v>0</v>
      </c>
      <c r="U26" s="413"/>
      <c r="V26" s="295"/>
      <c r="W26" s="297"/>
      <c r="X26" s="295"/>
      <c r="Y2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346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300"/>
    </row>
    <row r="27" spans="1:44" s="8" customFormat="1" ht="38.25" customHeight="1" x14ac:dyDescent="0.2">
      <c r="A27" s="313" t="s">
        <v>613</v>
      </c>
      <c r="B27" s="322"/>
      <c r="C27" s="314"/>
      <c r="D27" s="321" t="s">
        <v>2411</v>
      </c>
      <c r="E27" s="313" t="s">
        <v>92</v>
      </c>
      <c r="F27" s="306" t="s">
        <v>2412</v>
      </c>
      <c r="G27" s="395" t="s">
        <v>2413</v>
      </c>
      <c r="H27" s="395" t="s">
        <v>1959</v>
      </c>
      <c r="I27" s="368">
        <v>37174</v>
      </c>
      <c r="J27" s="315">
        <f>-K2245/0.0833333333333333</f>
        <v>0</v>
      </c>
      <c r="K27" s="315"/>
      <c r="L27" s="316">
        <v>44041</v>
      </c>
      <c r="M27" s="316">
        <v>44041</v>
      </c>
      <c r="N27" s="317">
        <v>44770</v>
      </c>
      <c r="O27" s="318">
        <f>YEAR(N27)</f>
        <v>2022</v>
      </c>
      <c r="P27" s="318">
        <f>MONTH(N27)</f>
        <v>7</v>
      </c>
      <c r="Q27" s="319" t="str">
        <f>IF(P27&gt;9,CONCATENATE(O27,P27),CONCATENATE(O27,"0",P27))</f>
        <v>202207</v>
      </c>
      <c r="R27" s="305" t="s">
        <v>2409</v>
      </c>
      <c r="S27" s="320">
        <v>0</v>
      </c>
      <c r="T27" s="320">
        <v>0</v>
      </c>
      <c r="U27" s="395"/>
      <c r="V27" s="300"/>
      <c r="W27" s="299"/>
      <c r="X27" s="300"/>
      <c r="Y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46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300"/>
    </row>
    <row r="28" spans="1:44" s="8" customFormat="1" ht="38.25" customHeight="1" x14ac:dyDescent="0.2">
      <c r="A28" s="313" t="s">
        <v>613</v>
      </c>
      <c r="B28" s="322"/>
      <c r="C28" s="314"/>
      <c r="D28" s="321" t="s">
        <v>2324</v>
      </c>
      <c r="E28" s="322" t="s">
        <v>1344</v>
      </c>
      <c r="F28" s="306" t="s">
        <v>2325</v>
      </c>
      <c r="G28" s="395" t="s">
        <v>2326</v>
      </c>
      <c r="H28" s="395" t="s">
        <v>2327</v>
      </c>
      <c r="I28" s="368">
        <v>43850</v>
      </c>
      <c r="J28" s="315">
        <f>-K2234/0.0833333333333333</f>
        <v>0</v>
      </c>
      <c r="K28" s="315"/>
      <c r="L28" s="316">
        <v>43992</v>
      </c>
      <c r="M28" s="316">
        <v>43985</v>
      </c>
      <c r="N28" s="316">
        <v>44714</v>
      </c>
      <c r="O28" s="327">
        <f>YEAR(N28)</f>
        <v>2022</v>
      </c>
      <c r="P28" s="318">
        <f>MONTH(N28)</f>
        <v>6</v>
      </c>
      <c r="Q28" s="328" t="str">
        <f>IF(P28&gt;9,CONCATENATE(O28,P28),CONCATENATE(O28,"0",P28))</f>
        <v>202206</v>
      </c>
      <c r="R28" s="305" t="s">
        <v>130</v>
      </c>
      <c r="S28" s="320">
        <v>0</v>
      </c>
      <c r="T28" s="320">
        <v>0</v>
      </c>
      <c r="U28" s="395"/>
      <c r="V28" s="300"/>
      <c r="W28" s="299"/>
      <c r="X28" s="300"/>
      <c r="Y2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46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</row>
    <row r="29" spans="1:44" s="8" customFormat="1" ht="38.25" customHeight="1" x14ac:dyDescent="0.2">
      <c r="A29" s="322" t="s">
        <v>613</v>
      </c>
      <c r="B29" s="322"/>
      <c r="C29" s="314"/>
      <c r="D29" s="322" t="s">
        <v>1655</v>
      </c>
      <c r="E29" s="322" t="s">
        <v>91</v>
      </c>
      <c r="F29" s="306" t="s">
        <v>24</v>
      </c>
      <c r="G29" s="395" t="s">
        <v>1656</v>
      </c>
      <c r="H29" s="395" t="s">
        <v>1657</v>
      </c>
      <c r="I29" s="368">
        <v>50000</v>
      </c>
      <c r="J29" s="315">
        <f>-K2205/0.0833333333333333</f>
        <v>0</v>
      </c>
      <c r="K29" s="315"/>
      <c r="L29" s="316">
        <v>43593</v>
      </c>
      <c r="M29" s="316">
        <v>43586</v>
      </c>
      <c r="N29" s="316">
        <v>44671</v>
      </c>
      <c r="O29" s="327">
        <f>YEAR(N29)</f>
        <v>2022</v>
      </c>
      <c r="P29" s="318">
        <f>MONTH(N29)</f>
        <v>4</v>
      </c>
      <c r="Q29" s="328" t="str">
        <f>IF(P29&gt;9,CONCATENATE(O29,P29),CONCATENATE(O29,"0",P29))</f>
        <v>202204</v>
      </c>
      <c r="R29" s="305">
        <v>0</v>
      </c>
      <c r="S29" s="320">
        <v>0</v>
      </c>
      <c r="T29" s="320">
        <v>0</v>
      </c>
      <c r="U29" s="395"/>
      <c r="V29" s="300"/>
      <c r="W29" s="299"/>
      <c r="X29" s="300"/>
      <c r="Y2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46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299"/>
    </row>
    <row r="30" spans="1:44" s="8" customFormat="1" ht="38.25" customHeight="1" x14ac:dyDescent="0.2">
      <c r="A30" s="313" t="s">
        <v>613</v>
      </c>
      <c r="B30" s="322"/>
      <c r="C30" s="314"/>
      <c r="D30" s="323" t="s">
        <v>2285</v>
      </c>
      <c r="E30" s="323" t="s">
        <v>91</v>
      </c>
      <c r="F30" s="311" t="s">
        <v>24</v>
      </c>
      <c r="G30" s="399" t="s">
        <v>2286</v>
      </c>
      <c r="H30" s="399" t="s">
        <v>2287</v>
      </c>
      <c r="I30" s="372">
        <v>100000</v>
      </c>
      <c r="J30" s="329">
        <f>-K2229/0.0833333333333333</f>
        <v>0</v>
      </c>
      <c r="K30" s="329"/>
      <c r="L30" s="269">
        <v>43958</v>
      </c>
      <c r="M30" s="312">
        <v>43936</v>
      </c>
      <c r="N30" s="312">
        <v>44665</v>
      </c>
      <c r="O30" s="330">
        <f>YEAR(N30)</f>
        <v>2022</v>
      </c>
      <c r="P30" s="318">
        <f>MONTH(N30)</f>
        <v>4</v>
      </c>
      <c r="Q30" s="331" t="str">
        <f>IF(P30&gt;9,CONCATENATE(O30,P30),CONCATENATE(O30,"0",P30))</f>
        <v>202204</v>
      </c>
      <c r="R30" s="305">
        <v>0</v>
      </c>
      <c r="S30" s="332">
        <v>0</v>
      </c>
      <c r="T30" s="332">
        <v>0</v>
      </c>
      <c r="U30" s="395"/>
      <c r="V30" s="300"/>
      <c r="W30" s="299"/>
      <c r="X30" s="346"/>
      <c r="Y3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300"/>
    </row>
    <row r="31" spans="1:44" s="8" customFormat="1" ht="38.25" customHeight="1" x14ac:dyDescent="0.2">
      <c r="A31" s="322" t="s">
        <v>613</v>
      </c>
      <c r="B31" s="322"/>
      <c r="C31" s="314"/>
      <c r="D31" s="321" t="s">
        <v>1628</v>
      </c>
      <c r="E31" s="322" t="s">
        <v>93</v>
      </c>
      <c r="F31" s="306" t="s">
        <v>1627</v>
      </c>
      <c r="G31" s="395" t="s">
        <v>1629</v>
      </c>
      <c r="H31" s="395" t="s">
        <v>1630</v>
      </c>
      <c r="I31" s="368">
        <v>500000</v>
      </c>
      <c r="J31" s="315">
        <f>-K2188/0.0833333333333333</f>
        <v>0</v>
      </c>
      <c r="K31" s="315"/>
      <c r="L31" s="316">
        <v>43579</v>
      </c>
      <c r="M31" s="316">
        <v>43553</v>
      </c>
      <c r="N31" s="316">
        <v>44648</v>
      </c>
      <c r="O31" s="327">
        <f>YEAR(N31)</f>
        <v>2022</v>
      </c>
      <c r="P31" s="318">
        <f>MONTH(N31)</f>
        <v>3</v>
      </c>
      <c r="Q31" s="328" t="str">
        <f>IF(P31&gt;9,CONCATENATE(O31,P31),CONCATENATE(O31,"0",P31))</f>
        <v>202203</v>
      </c>
      <c r="R31" s="305">
        <v>0</v>
      </c>
      <c r="S31" s="320">
        <v>0.37</v>
      </c>
      <c r="T31" s="320">
        <v>0.12</v>
      </c>
      <c r="U31" s="395"/>
      <c r="V31" s="300"/>
      <c r="W31" s="299"/>
      <c r="X31" s="300"/>
      <c r="Y31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46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299"/>
    </row>
    <row r="32" spans="1:44" s="8" customFormat="1" ht="38.25" customHeight="1" x14ac:dyDescent="0.2">
      <c r="A32" s="322" t="s">
        <v>613</v>
      </c>
      <c r="B32" s="322"/>
      <c r="C32" s="314"/>
      <c r="D32" s="321" t="s">
        <v>1570</v>
      </c>
      <c r="E32" s="322" t="s">
        <v>93</v>
      </c>
      <c r="F32" s="306" t="s">
        <v>1571</v>
      </c>
      <c r="G32" s="395" t="s">
        <v>1572</v>
      </c>
      <c r="H32" s="406" t="s">
        <v>1573</v>
      </c>
      <c r="I32" s="368">
        <v>1300000</v>
      </c>
      <c r="J32" s="315">
        <f>-K2125/0.0833333333333333</f>
        <v>0</v>
      </c>
      <c r="K32" s="315"/>
      <c r="L32" s="316">
        <v>44076</v>
      </c>
      <c r="M32" s="316">
        <v>43545</v>
      </c>
      <c r="N32" s="317">
        <v>44646</v>
      </c>
      <c r="O32" s="318">
        <f>YEAR(N32)</f>
        <v>2022</v>
      </c>
      <c r="P32" s="318">
        <f>MONTH(N32)</f>
        <v>3</v>
      </c>
      <c r="Q32" s="319" t="str">
        <f>IF(P32&gt;9,CONCATENATE(O32,P32),CONCATENATE(O32,"0",P32))</f>
        <v>202203</v>
      </c>
      <c r="R32" s="305">
        <v>0</v>
      </c>
      <c r="S32" s="320">
        <v>0.16</v>
      </c>
      <c r="T32" s="320">
        <v>0.05</v>
      </c>
      <c r="U32" s="395"/>
      <c r="V32" s="300"/>
      <c r="W32" s="299"/>
      <c r="X32" s="300"/>
      <c r="Y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346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299"/>
    </row>
    <row r="33" spans="1:44" s="8" customFormat="1" ht="38.25" customHeight="1" x14ac:dyDescent="0.2">
      <c r="A33" s="313" t="s">
        <v>613</v>
      </c>
      <c r="B33" s="313" t="s">
        <v>275</v>
      </c>
      <c r="C33" s="334" t="s">
        <v>263</v>
      </c>
      <c r="D33" s="310" t="s">
        <v>676</v>
      </c>
      <c r="E33" s="313" t="s">
        <v>92</v>
      </c>
      <c r="F33" s="272" t="s">
        <v>24</v>
      </c>
      <c r="G33" s="396" t="s">
        <v>642</v>
      </c>
      <c r="H33" s="398" t="s">
        <v>80</v>
      </c>
      <c r="I33" s="370">
        <v>225300</v>
      </c>
      <c r="J33" s="273">
        <f>-K2243/0.0833333333333333</f>
        <v>0</v>
      </c>
      <c r="K33" s="273"/>
      <c r="L33" s="274">
        <v>42816</v>
      </c>
      <c r="M33" s="274">
        <v>42816</v>
      </c>
      <c r="N33" s="275">
        <v>44641</v>
      </c>
      <c r="O33" s="289">
        <f>YEAR(N33)</f>
        <v>2022</v>
      </c>
      <c r="P33" s="289">
        <f>MONTH(N33)</f>
        <v>3</v>
      </c>
      <c r="Q33" s="281" t="str">
        <f>IF(P33&gt;9,CONCATENATE(O33,P33),CONCATENATE(O33,"0",P33))</f>
        <v>202203</v>
      </c>
      <c r="R33" s="270">
        <v>0</v>
      </c>
      <c r="S33" s="276">
        <v>0</v>
      </c>
      <c r="T33" s="276">
        <v>0</v>
      </c>
      <c r="U33" s="396"/>
      <c r="V33" s="309"/>
      <c r="W33" s="307"/>
      <c r="X33" s="309"/>
      <c r="Y3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0"/>
    </row>
    <row r="34" spans="1:44" s="8" customFormat="1" ht="38.25" customHeight="1" x14ac:dyDescent="0.2">
      <c r="A34" s="313" t="s">
        <v>613</v>
      </c>
      <c r="B34" s="322"/>
      <c r="C34" s="314"/>
      <c r="D34" s="321" t="s">
        <v>1537</v>
      </c>
      <c r="E34" s="313" t="s">
        <v>92</v>
      </c>
      <c r="F34" s="306" t="s">
        <v>1538</v>
      </c>
      <c r="G34" s="395" t="s">
        <v>1539</v>
      </c>
      <c r="H34" s="395" t="s">
        <v>1540</v>
      </c>
      <c r="I34" s="368">
        <v>233561.77</v>
      </c>
      <c r="J34" s="315">
        <f>-K2219/0.0833333333333333</f>
        <v>0</v>
      </c>
      <c r="K34" s="315"/>
      <c r="L34" s="316">
        <v>44198</v>
      </c>
      <c r="M34" s="316">
        <v>44268</v>
      </c>
      <c r="N34" s="316">
        <v>44632</v>
      </c>
      <c r="O34" s="327">
        <f>YEAR(N34)</f>
        <v>2022</v>
      </c>
      <c r="P34" s="318">
        <f>MONTH(N34)</f>
        <v>3</v>
      </c>
      <c r="Q34" s="328" t="str">
        <f>IF(P34&gt;9,CONCATENATE(O34,P34),CONCATENATE(O34,"0",P34))</f>
        <v>202203</v>
      </c>
      <c r="R34" s="305">
        <v>0</v>
      </c>
      <c r="S34" s="320">
        <v>0</v>
      </c>
      <c r="T34" s="320">
        <v>0</v>
      </c>
      <c r="U34" s="395"/>
      <c r="V34" s="300"/>
      <c r="W34" s="299"/>
      <c r="X34" s="300"/>
      <c r="Y3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346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</row>
    <row r="35" spans="1:44" s="8" customFormat="1" ht="38.25" customHeight="1" x14ac:dyDescent="0.2">
      <c r="A35" s="313" t="s">
        <v>613</v>
      </c>
      <c r="B35" s="322" t="s">
        <v>275</v>
      </c>
      <c r="C35" s="314" t="s">
        <v>263</v>
      </c>
      <c r="D35" s="310" t="s">
        <v>675</v>
      </c>
      <c r="E35" s="322" t="s">
        <v>92</v>
      </c>
      <c r="F35" s="306" t="s">
        <v>24</v>
      </c>
      <c r="G35" s="395" t="s">
        <v>628</v>
      </c>
      <c r="H35" s="406" t="s">
        <v>268</v>
      </c>
      <c r="I35" s="368">
        <v>360000</v>
      </c>
      <c r="J35" s="315">
        <f>-K2246/0.0833333333333333</f>
        <v>0</v>
      </c>
      <c r="K35" s="315"/>
      <c r="L35" s="316">
        <v>42802</v>
      </c>
      <c r="M35" s="316">
        <v>42802</v>
      </c>
      <c r="N35" s="317">
        <v>44627</v>
      </c>
      <c r="O35" s="318">
        <f>YEAR(N35)</f>
        <v>2022</v>
      </c>
      <c r="P35" s="318">
        <f>MONTH(N35)</f>
        <v>3</v>
      </c>
      <c r="Q35" s="319" t="str">
        <f>IF(P35&gt;9,CONCATENATE(O35,P35),CONCATENATE(O35,"0",P35))</f>
        <v>202203</v>
      </c>
      <c r="R35" s="305">
        <v>0</v>
      </c>
      <c r="S35" s="320">
        <v>0</v>
      </c>
      <c r="T35" s="320">
        <v>0</v>
      </c>
      <c r="U35" s="395"/>
      <c r="V35" s="300"/>
      <c r="W35" s="299"/>
      <c r="X35" s="300"/>
      <c r="Y3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346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</row>
    <row r="36" spans="1:44" s="8" customFormat="1" ht="38.25" customHeight="1" x14ac:dyDescent="0.2">
      <c r="A36" s="322" t="s">
        <v>613</v>
      </c>
      <c r="B36" s="322"/>
      <c r="C36" s="314"/>
      <c r="D36" s="321" t="s">
        <v>2103</v>
      </c>
      <c r="E36" s="322" t="s">
        <v>92</v>
      </c>
      <c r="F36" s="306" t="s">
        <v>2104</v>
      </c>
      <c r="G36" s="395" t="s">
        <v>2105</v>
      </c>
      <c r="H36" s="395" t="s">
        <v>2106</v>
      </c>
      <c r="I36" s="368">
        <v>65718</v>
      </c>
      <c r="J36" s="315">
        <f>-K2231/0.0833333333333333</f>
        <v>0</v>
      </c>
      <c r="K36" s="315"/>
      <c r="L36" s="316">
        <v>44223</v>
      </c>
      <c r="M36" s="316">
        <v>44226</v>
      </c>
      <c r="N36" s="317">
        <v>44590</v>
      </c>
      <c r="O36" s="318">
        <f>YEAR(N36)</f>
        <v>2022</v>
      </c>
      <c r="P36" s="318">
        <f>MONTH(N36)</f>
        <v>1</v>
      </c>
      <c r="Q36" s="319" t="str">
        <f>IF(P36&gt;9,CONCATENATE(O36,P36),CONCATENATE(O36,"0",P36))</f>
        <v>202201</v>
      </c>
      <c r="R36" s="305">
        <v>0</v>
      </c>
      <c r="S36" s="320">
        <v>0</v>
      </c>
      <c r="T36" s="320">
        <v>0</v>
      </c>
      <c r="U36" s="395"/>
      <c r="V36" s="300"/>
      <c r="W36" s="299"/>
      <c r="X36" s="300"/>
      <c r="Y3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300"/>
    </row>
    <row r="37" spans="1:44" s="8" customFormat="1" ht="38.25" customHeight="1" x14ac:dyDescent="0.2">
      <c r="A37" s="322" t="s">
        <v>613</v>
      </c>
      <c r="B37" s="322"/>
      <c r="C37" s="314"/>
      <c r="D37" s="321" t="s">
        <v>2107</v>
      </c>
      <c r="E37" s="322" t="s">
        <v>92</v>
      </c>
      <c r="F37" s="306" t="s">
        <v>2108</v>
      </c>
      <c r="G37" s="395" t="s">
        <v>2109</v>
      </c>
      <c r="H37" s="395" t="s">
        <v>2110</v>
      </c>
      <c r="I37" s="368">
        <v>49905</v>
      </c>
      <c r="J37" s="315">
        <f>-K2231/0.0833333333333333</f>
        <v>0</v>
      </c>
      <c r="K37" s="315"/>
      <c r="L37" s="316">
        <v>44198</v>
      </c>
      <c r="M37" s="316">
        <v>44225</v>
      </c>
      <c r="N37" s="317">
        <v>44589</v>
      </c>
      <c r="O37" s="318">
        <f>YEAR(N37)</f>
        <v>2022</v>
      </c>
      <c r="P37" s="318">
        <f>MONTH(N37)</f>
        <v>1</v>
      </c>
      <c r="Q37" s="319" t="str">
        <f>IF(P37&gt;9,CONCATENATE(O37,P37),CONCATENATE(O37,"0",P37))</f>
        <v>202201</v>
      </c>
      <c r="R37" s="305">
        <v>0</v>
      </c>
      <c r="S37" s="320">
        <v>0</v>
      </c>
      <c r="T37" s="320">
        <v>0</v>
      </c>
      <c r="U37" s="395"/>
      <c r="V37" s="300"/>
      <c r="W37" s="299"/>
      <c r="X37" s="300"/>
      <c r="Y3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300"/>
    </row>
    <row r="38" spans="1:44" s="8" customFormat="1" ht="38.25" customHeight="1" x14ac:dyDescent="0.2">
      <c r="A38" s="313" t="s">
        <v>613</v>
      </c>
      <c r="B38" s="322"/>
      <c r="C38" s="314"/>
      <c r="D38" s="322" t="s">
        <v>2170</v>
      </c>
      <c r="E38" s="313" t="s">
        <v>92</v>
      </c>
      <c r="F38" s="306" t="s">
        <v>2171</v>
      </c>
      <c r="G38" s="395" t="s">
        <v>2172</v>
      </c>
      <c r="H38" s="395" t="s">
        <v>2173</v>
      </c>
      <c r="I38" s="368">
        <v>45090</v>
      </c>
      <c r="J38" s="315">
        <f>-K2220/0.0833333333333333</f>
        <v>0</v>
      </c>
      <c r="K38" s="315"/>
      <c r="L38" s="316">
        <v>43845</v>
      </c>
      <c r="M38" s="316">
        <v>43845</v>
      </c>
      <c r="N38" s="316">
        <v>44575</v>
      </c>
      <c r="O38" s="327">
        <f>YEAR(N38)</f>
        <v>2022</v>
      </c>
      <c r="P38" s="318">
        <f>MONTH(N38)</f>
        <v>1</v>
      </c>
      <c r="Q38" s="328" t="str">
        <f>IF(P38&gt;9,CONCATENATE(O38,P38),CONCATENATE(O38,"0",P38))</f>
        <v>202201</v>
      </c>
      <c r="R38" s="270" t="s">
        <v>248</v>
      </c>
      <c r="S38" s="320">
        <v>0</v>
      </c>
      <c r="T38" s="320">
        <v>0</v>
      </c>
      <c r="U38" s="395"/>
      <c r="V38" s="300"/>
      <c r="W38" s="299"/>
      <c r="X38" s="300"/>
      <c r="Y3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46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</row>
    <row r="39" spans="1:44" s="8" customFormat="1" ht="38.25" customHeight="1" x14ac:dyDescent="0.2">
      <c r="A39" s="322" t="s">
        <v>613</v>
      </c>
      <c r="B39" s="322"/>
      <c r="C39" s="314"/>
      <c r="D39" s="321" t="s">
        <v>2056</v>
      </c>
      <c r="E39" s="313" t="s">
        <v>104</v>
      </c>
      <c r="F39" s="306" t="s">
        <v>24</v>
      </c>
      <c r="G39" s="395" t="s">
        <v>2057</v>
      </c>
      <c r="H39" s="395" t="s">
        <v>2058</v>
      </c>
      <c r="I39" s="368">
        <v>97268</v>
      </c>
      <c r="J39" s="315">
        <f>-K2232/0.0833333333333333</f>
        <v>0</v>
      </c>
      <c r="K39" s="315"/>
      <c r="L39" s="316">
        <v>43789</v>
      </c>
      <c r="M39" s="316" t="s">
        <v>2059</v>
      </c>
      <c r="N39" s="317">
        <v>44561</v>
      </c>
      <c r="O39" s="318">
        <f>YEAR(N39)</f>
        <v>2021</v>
      </c>
      <c r="P39" s="318">
        <f>MONTH(N39)</f>
        <v>12</v>
      </c>
      <c r="Q39" s="319" t="str">
        <f>IF(P39&gt;9,CONCATENATE(O39,P39),CONCATENATE(O39,"0",P39))</f>
        <v>202112</v>
      </c>
      <c r="R39" s="305" t="s">
        <v>130</v>
      </c>
      <c r="S39" s="320">
        <v>0</v>
      </c>
      <c r="T39" s="320">
        <v>0</v>
      </c>
      <c r="U39" s="395"/>
      <c r="V39" s="300"/>
      <c r="W39" s="299"/>
      <c r="X39" s="300"/>
      <c r="Y3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300"/>
    </row>
    <row r="40" spans="1:44" s="8" customFormat="1" ht="38.25" customHeight="1" x14ac:dyDescent="0.2">
      <c r="A40" s="322" t="s">
        <v>613</v>
      </c>
      <c r="B40" s="322"/>
      <c r="C40" s="314"/>
      <c r="D40" s="321" t="s">
        <v>1398</v>
      </c>
      <c r="E40" s="322" t="s">
        <v>93</v>
      </c>
      <c r="F40" s="306" t="s">
        <v>1395</v>
      </c>
      <c r="G40" s="395" t="s">
        <v>1396</v>
      </c>
      <c r="H40" s="395" t="s">
        <v>1399</v>
      </c>
      <c r="I40" s="368">
        <v>1000000</v>
      </c>
      <c r="J40" s="315">
        <f>-K2108/0.0833333333333333</f>
        <v>0</v>
      </c>
      <c r="K40" s="315"/>
      <c r="L40" s="316">
        <v>43453</v>
      </c>
      <c r="M40" s="316">
        <v>43453</v>
      </c>
      <c r="N40" s="317">
        <v>44548</v>
      </c>
      <c r="O40" s="270" t="s">
        <v>248</v>
      </c>
      <c r="P40" s="320">
        <v>0</v>
      </c>
      <c r="Q40" s="320">
        <v>0</v>
      </c>
      <c r="R40" s="270" t="s">
        <v>248</v>
      </c>
      <c r="S40" s="276">
        <v>0</v>
      </c>
      <c r="T40" s="276">
        <v>0</v>
      </c>
      <c r="U40" s="395"/>
      <c r="V40" s="299"/>
      <c r="W40" s="299"/>
      <c r="X40" s="299"/>
      <c r="Y4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46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</row>
    <row r="41" spans="1:44" s="8" customFormat="1" ht="38.25" customHeight="1" x14ac:dyDescent="0.2">
      <c r="A41" s="322" t="s">
        <v>613</v>
      </c>
      <c r="B41" s="322"/>
      <c r="C41" s="314"/>
      <c r="D41" s="321" t="s">
        <v>1402</v>
      </c>
      <c r="E41" s="322" t="s">
        <v>93</v>
      </c>
      <c r="F41" s="306" t="s">
        <v>1395</v>
      </c>
      <c r="G41" s="395" t="s">
        <v>1396</v>
      </c>
      <c r="H41" s="395" t="s">
        <v>1403</v>
      </c>
      <c r="I41" s="368">
        <v>1000000</v>
      </c>
      <c r="J41" s="315">
        <f>-K2108/0.0833333333333333</f>
        <v>0</v>
      </c>
      <c r="K41" s="315"/>
      <c r="L41" s="316">
        <v>43453</v>
      </c>
      <c r="M41" s="316">
        <v>43453</v>
      </c>
      <c r="N41" s="317">
        <v>44548</v>
      </c>
      <c r="O41" s="327">
        <f>YEAR(N41)</f>
        <v>2021</v>
      </c>
      <c r="P41" s="432">
        <f>MONTH(N41)</f>
        <v>12</v>
      </c>
      <c r="Q41" s="433" t="str">
        <f>IF(P41&gt;9,CONCATENATE(O41,P41),CONCATENATE(O41,"0",P41))</f>
        <v>202112</v>
      </c>
      <c r="R41" s="270" t="s">
        <v>248</v>
      </c>
      <c r="S41" s="276">
        <v>0</v>
      </c>
      <c r="T41" s="276">
        <v>0</v>
      </c>
      <c r="U41" s="395"/>
      <c r="V41" s="299"/>
      <c r="W41" s="299"/>
      <c r="X41" s="299"/>
      <c r="Y4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346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</row>
    <row r="42" spans="1:44" s="8" customFormat="1" ht="38.25" customHeight="1" x14ac:dyDescent="0.2">
      <c r="A42" s="322" t="s">
        <v>613</v>
      </c>
      <c r="B42" s="322"/>
      <c r="C42" s="314"/>
      <c r="D42" s="321" t="s">
        <v>1400</v>
      </c>
      <c r="E42" s="322" t="s">
        <v>93</v>
      </c>
      <c r="F42" s="306" t="s">
        <v>1395</v>
      </c>
      <c r="G42" s="395" t="s">
        <v>1396</v>
      </c>
      <c r="H42" s="395" t="s">
        <v>1401</v>
      </c>
      <c r="I42" s="368">
        <v>1000000</v>
      </c>
      <c r="J42" s="315">
        <f>-K2108/0.0833333333333333</f>
        <v>0</v>
      </c>
      <c r="K42" s="315"/>
      <c r="L42" s="316">
        <v>43453</v>
      </c>
      <c r="M42" s="316">
        <v>43453</v>
      </c>
      <c r="N42" s="317">
        <v>44548</v>
      </c>
      <c r="O42" s="327">
        <f>YEAR(N42)</f>
        <v>2021</v>
      </c>
      <c r="P42" s="432">
        <f>MONTH(N42)</f>
        <v>12</v>
      </c>
      <c r="Q42" s="433" t="str">
        <f>IF(P42&gt;9,CONCATENATE(O42,P42),CONCATENATE(O42,"0",P42))</f>
        <v>202112</v>
      </c>
      <c r="R42" s="270" t="s">
        <v>248</v>
      </c>
      <c r="S42" s="276">
        <v>0</v>
      </c>
      <c r="T42" s="276">
        <v>0</v>
      </c>
      <c r="U42" s="395"/>
      <c r="V42" s="299"/>
      <c r="W42" s="299"/>
      <c r="X42" s="299"/>
      <c r="Y4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46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</row>
    <row r="43" spans="1:44" s="8" customFormat="1" ht="38.25" customHeight="1" x14ac:dyDescent="0.2">
      <c r="A43" s="322" t="s">
        <v>613</v>
      </c>
      <c r="B43" s="322"/>
      <c r="C43" s="314"/>
      <c r="D43" s="321" t="s">
        <v>1394</v>
      </c>
      <c r="E43" s="322" t="s">
        <v>93</v>
      </c>
      <c r="F43" s="306" t="s">
        <v>1395</v>
      </c>
      <c r="G43" s="395" t="s">
        <v>1396</v>
      </c>
      <c r="H43" s="395" t="s">
        <v>1397</v>
      </c>
      <c r="I43" s="368">
        <v>1000000</v>
      </c>
      <c r="J43" s="315">
        <f>-K2107/0.0833333333333333</f>
        <v>0</v>
      </c>
      <c r="K43" s="315"/>
      <c r="L43" s="316">
        <v>43453</v>
      </c>
      <c r="M43" s="316">
        <v>43453</v>
      </c>
      <c r="N43" s="317">
        <v>44548</v>
      </c>
      <c r="O43" s="318">
        <f>YEAR(N43)</f>
        <v>2021</v>
      </c>
      <c r="P43" s="318">
        <f>MONTH(N43)</f>
        <v>12</v>
      </c>
      <c r="Q43" s="319" t="str">
        <f>IF(P43&gt;9,CONCATENATE(O43,P43),CONCATENATE(O43,"0",P43))</f>
        <v>202112</v>
      </c>
      <c r="R43" s="270" t="s">
        <v>248</v>
      </c>
      <c r="S43" s="320">
        <v>0</v>
      </c>
      <c r="T43" s="320">
        <v>0</v>
      </c>
      <c r="U43" s="395"/>
      <c r="V43" s="299"/>
      <c r="W43" s="299"/>
      <c r="X43" s="299"/>
      <c r="Y4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46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</row>
    <row r="44" spans="1:44" s="8" customFormat="1" ht="38.25" customHeight="1" x14ac:dyDescent="0.2">
      <c r="A44" s="313" t="s">
        <v>613</v>
      </c>
      <c r="B44" s="322"/>
      <c r="C44" s="314"/>
      <c r="D44" s="322" t="s">
        <v>1345</v>
      </c>
      <c r="E44" s="322" t="s">
        <v>92</v>
      </c>
      <c r="F44" s="306" t="s">
        <v>1346</v>
      </c>
      <c r="G44" s="395" t="s">
        <v>1347</v>
      </c>
      <c r="H44" s="395" t="s">
        <v>1297</v>
      </c>
      <c r="I44" s="368">
        <v>45910.07</v>
      </c>
      <c r="J44" s="315">
        <f>-K2200/0.0833333333333333</f>
        <v>0</v>
      </c>
      <c r="K44" s="315"/>
      <c r="L44" s="316">
        <v>43425</v>
      </c>
      <c r="M44" s="316">
        <v>43425</v>
      </c>
      <c r="N44" s="316">
        <v>44520</v>
      </c>
      <c r="O44" s="327">
        <f>YEAR(N44)</f>
        <v>2021</v>
      </c>
      <c r="P44" s="318">
        <f>MONTH(N44)</f>
        <v>11</v>
      </c>
      <c r="Q44" s="328" t="str">
        <f>IF(P44&gt;9,CONCATENATE(O44,P44),CONCATENATE(O44,"0",P44))</f>
        <v>202111</v>
      </c>
      <c r="R44" s="305">
        <v>0</v>
      </c>
      <c r="S44" s="320">
        <v>0</v>
      </c>
      <c r="T44" s="320">
        <v>0</v>
      </c>
      <c r="U44" s="395"/>
      <c r="V44" s="300"/>
      <c r="W44" s="299"/>
      <c r="X44" s="300"/>
      <c r="Y4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346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</row>
    <row r="45" spans="1:44" s="8" customFormat="1" ht="38.25" customHeight="1" x14ac:dyDescent="0.2">
      <c r="A45" s="313" t="s">
        <v>613</v>
      </c>
      <c r="B45" s="322"/>
      <c r="C45" s="314"/>
      <c r="D45" s="322" t="s">
        <v>2392</v>
      </c>
      <c r="E45" s="322" t="s">
        <v>92</v>
      </c>
      <c r="F45" s="306" t="s">
        <v>19</v>
      </c>
      <c r="G45" s="395" t="s">
        <v>2393</v>
      </c>
      <c r="H45" s="395" t="s">
        <v>2394</v>
      </c>
      <c r="I45" s="368">
        <v>34288</v>
      </c>
      <c r="J45" s="315">
        <f>-K2253/0.0833333333333333</f>
        <v>0</v>
      </c>
      <c r="K45" s="315"/>
      <c r="L45" s="316">
        <v>44055</v>
      </c>
      <c r="M45" s="316">
        <v>44129</v>
      </c>
      <c r="N45" s="317">
        <v>44493</v>
      </c>
      <c r="O45" s="318">
        <f>YEAR(N45)</f>
        <v>2021</v>
      </c>
      <c r="P45" s="318">
        <f>MONTH(N45)</f>
        <v>10</v>
      </c>
      <c r="Q45" s="319" t="str">
        <f>IF(P45&gt;9,CONCATENATE(O45,P45),CONCATENATE(O45,"0",P45))</f>
        <v>202110</v>
      </c>
      <c r="R45" s="305">
        <v>0</v>
      </c>
      <c r="S45" s="320">
        <v>0</v>
      </c>
      <c r="T45" s="320">
        <v>0</v>
      </c>
      <c r="U45" s="395"/>
      <c r="V45" s="300"/>
      <c r="W45" s="299"/>
      <c r="X45" s="300"/>
      <c r="Y4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46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300"/>
    </row>
    <row r="46" spans="1:44" s="8" customFormat="1" ht="38.25" customHeight="1" x14ac:dyDescent="0.2">
      <c r="A46" s="313" t="s">
        <v>613</v>
      </c>
      <c r="B46" s="322"/>
      <c r="C46" s="314"/>
      <c r="D46" s="322" t="s">
        <v>1302</v>
      </c>
      <c r="E46" s="322" t="s">
        <v>89</v>
      </c>
      <c r="F46" s="306" t="s">
        <v>1303</v>
      </c>
      <c r="G46" s="395" t="s">
        <v>1304</v>
      </c>
      <c r="H46" s="424" t="s">
        <v>713</v>
      </c>
      <c r="I46" s="368">
        <v>45000</v>
      </c>
      <c r="J46" s="315">
        <f>-K2217/0.0833333333333333</f>
        <v>0</v>
      </c>
      <c r="K46" s="315"/>
      <c r="L46" s="316">
        <v>43390</v>
      </c>
      <c r="M46" s="316">
        <v>43383</v>
      </c>
      <c r="N46" s="317">
        <v>44478</v>
      </c>
      <c r="O46" s="318">
        <f>YEAR(N46)</f>
        <v>2021</v>
      </c>
      <c r="P46" s="318">
        <f>MONTH(N46)</f>
        <v>10</v>
      </c>
      <c r="Q46" s="319" t="str">
        <f>IF(P46&gt;9,CONCATENATE(O46,P46),CONCATENATE(O46,"0",P46))</f>
        <v>202110</v>
      </c>
      <c r="R46" s="305">
        <v>0</v>
      </c>
      <c r="S46" s="320">
        <v>0</v>
      </c>
      <c r="T46" s="320">
        <v>0</v>
      </c>
      <c r="U46" s="395"/>
      <c r="V46" s="300"/>
      <c r="W46" s="299"/>
      <c r="X46" s="300"/>
      <c r="Y4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346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300"/>
    </row>
    <row r="47" spans="1:44" s="8" customFormat="1" ht="38.25" customHeight="1" x14ac:dyDescent="0.2">
      <c r="A47" s="313" t="s">
        <v>613</v>
      </c>
      <c r="B47" s="313"/>
      <c r="C47" s="334"/>
      <c r="D47" s="313" t="s">
        <v>2407</v>
      </c>
      <c r="E47" s="313" t="s">
        <v>89</v>
      </c>
      <c r="F47" s="272" t="s">
        <v>19</v>
      </c>
      <c r="G47" s="396" t="s">
        <v>2408</v>
      </c>
      <c r="H47" s="396" t="s">
        <v>1927</v>
      </c>
      <c r="I47" s="370">
        <v>40000</v>
      </c>
      <c r="J47" s="273">
        <f>-K2257/0.0833333333333333</f>
        <v>0</v>
      </c>
      <c r="K47" s="273"/>
      <c r="L47" s="274">
        <v>44041</v>
      </c>
      <c r="M47" s="274">
        <v>44092</v>
      </c>
      <c r="N47" s="275">
        <v>44456</v>
      </c>
      <c r="O47" s="289">
        <f>YEAR(N47)</f>
        <v>2021</v>
      </c>
      <c r="P47" s="289">
        <f>MONTH(N47)</f>
        <v>9</v>
      </c>
      <c r="Q47" s="281" t="str">
        <f>IF(P47&gt;9,CONCATENATE(O47,P47),CONCATENATE(O47,"0",P47))</f>
        <v>202109</v>
      </c>
      <c r="R47" s="305" t="s">
        <v>2409</v>
      </c>
      <c r="S47" s="276">
        <v>0</v>
      </c>
      <c r="T47" s="276">
        <v>0</v>
      </c>
      <c r="U47" s="396"/>
      <c r="V47" s="309"/>
      <c r="W47" s="307"/>
      <c r="X47" s="309"/>
      <c r="Y4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26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9"/>
    </row>
    <row r="48" spans="1:44" s="8" customFormat="1" ht="38.25" customHeight="1" x14ac:dyDescent="0.2">
      <c r="A48" s="313" t="s">
        <v>613</v>
      </c>
      <c r="B48" s="313" t="s">
        <v>275</v>
      </c>
      <c r="C48" s="334" t="s">
        <v>263</v>
      </c>
      <c r="D48" s="310" t="s">
        <v>539</v>
      </c>
      <c r="E48" s="313" t="s">
        <v>92</v>
      </c>
      <c r="F48" s="266" t="s">
        <v>540</v>
      </c>
      <c r="G48" s="395" t="s">
        <v>1934</v>
      </c>
      <c r="H48" s="396" t="s">
        <v>541</v>
      </c>
      <c r="I48" s="370">
        <v>100000</v>
      </c>
      <c r="J48" s="273">
        <f>-K2227/0.0833333333333333</f>
        <v>0</v>
      </c>
      <c r="K48" s="273"/>
      <c r="L48" s="274">
        <v>44048</v>
      </c>
      <c r="M48" s="274">
        <v>44087</v>
      </c>
      <c r="N48" s="275">
        <v>44451</v>
      </c>
      <c r="O48" s="289">
        <f>YEAR(N48)</f>
        <v>2021</v>
      </c>
      <c r="P48" s="289">
        <f>MONTH(N48)</f>
        <v>9</v>
      </c>
      <c r="Q48" s="281" t="str">
        <f>IF(P48&gt;9,CONCATENATE(O48,P48),CONCATENATE(O48,"0",P48))</f>
        <v>202109</v>
      </c>
      <c r="R48" s="305">
        <v>0</v>
      </c>
      <c r="S48" s="276">
        <v>0</v>
      </c>
      <c r="T48" s="276">
        <v>0</v>
      </c>
      <c r="U48" s="398"/>
      <c r="V48" s="309"/>
      <c r="W48" s="307"/>
      <c r="X48" s="309"/>
      <c r="Y4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26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0"/>
    </row>
    <row r="49" spans="1:100" s="8" customFormat="1" ht="38.25" customHeight="1" x14ac:dyDescent="0.2">
      <c r="A49" s="313" t="s">
        <v>613</v>
      </c>
      <c r="B49" s="386" t="s">
        <v>275</v>
      </c>
      <c r="C49" s="407" t="s">
        <v>263</v>
      </c>
      <c r="D49" s="434" t="s">
        <v>542</v>
      </c>
      <c r="E49" s="386" t="s">
        <v>92</v>
      </c>
      <c r="F49" s="423" t="s">
        <v>19</v>
      </c>
      <c r="G49" s="408" t="s">
        <v>544</v>
      </c>
      <c r="H49" s="457" t="s">
        <v>543</v>
      </c>
      <c r="I49" s="377">
        <v>90000</v>
      </c>
      <c r="J49" s="354">
        <f>-K2253/0.0833333333333333</f>
        <v>0</v>
      </c>
      <c r="K49" s="354"/>
      <c r="L49" s="359">
        <v>43999</v>
      </c>
      <c r="M49" s="359">
        <v>44075</v>
      </c>
      <c r="N49" s="360">
        <v>44439</v>
      </c>
      <c r="O49" s="353">
        <f>YEAR(N49)</f>
        <v>2021</v>
      </c>
      <c r="P49" s="353">
        <f>MONTH(N49)</f>
        <v>8</v>
      </c>
      <c r="Q49" s="361" t="str">
        <f>IF(P49&gt;9,CONCATENATE(O49,P49),CONCATENATE(O49,"0",P49))</f>
        <v>202108</v>
      </c>
      <c r="R49" s="305" t="s">
        <v>130</v>
      </c>
      <c r="S49" s="271">
        <v>0</v>
      </c>
      <c r="T49" s="271">
        <v>0</v>
      </c>
      <c r="U49" s="408"/>
      <c r="V49" s="355"/>
      <c r="W49" s="356"/>
      <c r="X49" s="355"/>
      <c r="Y49" s="35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58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00"/>
    </row>
    <row r="50" spans="1:100" s="8" customFormat="1" ht="38.25" customHeight="1" x14ac:dyDescent="0.2">
      <c r="A50" s="323" t="s">
        <v>613</v>
      </c>
      <c r="B50" s="323"/>
      <c r="C50" s="314"/>
      <c r="D50" s="323" t="s">
        <v>1252</v>
      </c>
      <c r="E50" s="323" t="s">
        <v>95</v>
      </c>
      <c r="F50" s="311" t="s">
        <v>1253</v>
      </c>
      <c r="G50" s="399" t="s">
        <v>1254</v>
      </c>
      <c r="H50" s="399" t="s">
        <v>1255</v>
      </c>
      <c r="I50" s="372">
        <v>119000</v>
      </c>
      <c r="J50" s="329">
        <f>-K2001/0.0833333333333333</f>
        <v>0</v>
      </c>
      <c r="K50" s="329"/>
      <c r="L50" s="312">
        <v>44006</v>
      </c>
      <c r="M50" s="312">
        <v>44072</v>
      </c>
      <c r="N50" s="312">
        <v>44436</v>
      </c>
      <c r="O50" s="330">
        <f>YEAR(N50)</f>
        <v>2021</v>
      </c>
      <c r="P50" s="318">
        <f>MONTH(N50)</f>
        <v>8</v>
      </c>
      <c r="Q50" s="331" t="str">
        <f>IF(P50&gt;9,CONCATENATE(O50,P50),CONCATENATE(O50,"0",P50))</f>
        <v>202108</v>
      </c>
      <c r="R50" s="305">
        <v>0</v>
      </c>
      <c r="S50" s="332">
        <v>0</v>
      </c>
      <c r="T50" s="332">
        <v>0</v>
      </c>
      <c r="U50" s="395"/>
      <c r="V50" s="300"/>
      <c r="W50" s="299"/>
      <c r="X50" s="300"/>
      <c r="Y50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46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</row>
    <row r="51" spans="1:100" s="8" customFormat="1" ht="38.25" customHeight="1" x14ac:dyDescent="0.2">
      <c r="A51" s="313" t="s">
        <v>613</v>
      </c>
      <c r="B51" s="322"/>
      <c r="C51" s="314"/>
      <c r="D51" s="321" t="s">
        <v>1812</v>
      </c>
      <c r="E51" s="322" t="s">
        <v>104</v>
      </c>
      <c r="F51" s="306" t="s">
        <v>1813</v>
      </c>
      <c r="G51" s="395" t="s">
        <v>1462</v>
      </c>
      <c r="H51" s="395" t="s">
        <v>1814</v>
      </c>
      <c r="I51" s="368">
        <v>428069.65</v>
      </c>
      <c r="J51" s="315">
        <f>-K2242/0.0833333333333333</f>
        <v>0</v>
      </c>
      <c r="K51" s="315"/>
      <c r="L51" s="316">
        <v>43698</v>
      </c>
      <c r="M51" s="316">
        <v>43698</v>
      </c>
      <c r="N51" s="316">
        <v>44428</v>
      </c>
      <c r="O51" s="327">
        <f>YEAR(N51)</f>
        <v>2021</v>
      </c>
      <c r="P51" s="318">
        <f>MONTH(N51)</f>
        <v>8</v>
      </c>
      <c r="Q51" s="328" t="str">
        <f>IF(P51&gt;9,CONCATENATE(O51,P51),CONCATENATE(O51,"0",P51))</f>
        <v>202108</v>
      </c>
      <c r="R51" s="305">
        <v>0</v>
      </c>
      <c r="S51" s="320">
        <v>0</v>
      </c>
      <c r="T51" s="320">
        <v>0</v>
      </c>
      <c r="U51" s="395"/>
      <c r="V51" s="300"/>
      <c r="W51" s="299"/>
      <c r="X51" s="300"/>
      <c r="Y51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46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</row>
    <row r="52" spans="1:100" s="8" customFormat="1" ht="38.25" customHeight="1" x14ac:dyDescent="0.2">
      <c r="A52" s="313" t="s">
        <v>613</v>
      </c>
      <c r="B52" s="322"/>
      <c r="C52" s="314"/>
      <c r="D52" s="321" t="s">
        <v>1380</v>
      </c>
      <c r="E52" s="313" t="s">
        <v>92</v>
      </c>
      <c r="F52" s="306" t="s">
        <v>19</v>
      </c>
      <c r="G52" s="395" t="s">
        <v>1381</v>
      </c>
      <c r="H52" s="395" t="s">
        <v>1382</v>
      </c>
      <c r="I52" s="368">
        <v>40000</v>
      </c>
      <c r="J52" s="315">
        <f>-K2228/0.0833333333333333</f>
        <v>0</v>
      </c>
      <c r="K52" s="315"/>
      <c r="L52" s="316">
        <v>44003</v>
      </c>
      <c r="M52" s="316">
        <v>44062</v>
      </c>
      <c r="N52" s="316">
        <v>44426</v>
      </c>
      <c r="O52" s="327">
        <f>YEAR(N52)</f>
        <v>2021</v>
      </c>
      <c r="P52" s="318">
        <f>MONTH(N52)</f>
        <v>8</v>
      </c>
      <c r="Q52" s="328" t="str">
        <f>IF(P52&gt;9,CONCATENATE(O52,P52),CONCATENATE(O52,"0",P52))</f>
        <v>202108</v>
      </c>
      <c r="R52" s="305">
        <v>0</v>
      </c>
      <c r="S52" s="320">
        <v>0</v>
      </c>
      <c r="T52" s="320">
        <v>0</v>
      </c>
      <c r="U52" s="395"/>
      <c r="V52" s="300"/>
      <c r="W52" s="299"/>
      <c r="X52" s="300"/>
      <c r="Y5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46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s="8" customFormat="1" ht="38.25" customHeight="1" x14ac:dyDescent="0.2">
      <c r="A53" s="313" t="s">
        <v>613</v>
      </c>
      <c r="B53" s="322"/>
      <c r="C53" s="314"/>
      <c r="D53" s="321" t="s">
        <v>1383</v>
      </c>
      <c r="E53" s="313" t="s">
        <v>92</v>
      </c>
      <c r="F53" s="306" t="s">
        <v>19</v>
      </c>
      <c r="G53" s="395" t="s">
        <v>1381</v>
      </c>
      <c r="H53" s="395" t="s">
        <v>1384</v>
      </c>
      <c r="I53" s="368">
        <v>40000</v>
      </c>
      <c r="J53" s="315">
        <f>-K2229/0.0833333333333333</f>
        <v>0</v>
      </c>
      <c r="K53" s="315"/>
      <c r="L53" s="316">
        <v>44006</v>
      </c>
      <c r="M53" s="316">
        <v>44062</v>
      </c>
      <c r="N53" s="316">
        <v>44426</v>
      </c>
      <c r="O53" s="327">
        <f>YEAR(N53)</f>
        <v>2021</v>
      </c>
      <c r="P53" s="318">
        <f>MONTH(N53)</f>
        <v>8</v>
      </c>
      <c r="Q53" s="328" t="str">
        <f>IF(P53&gt;9,CONCATENATE(O53,P53),CONCATENATE(O53,"0",P53))</f>
        <v>202108</v>
      </c>
      <c r="R53" s="305">
        <v>0</v>
      </c>
      <c r="S53" s="320">
        <v>0</v>
      </c>
      <c r="T53" s="320">
        <v>0</v>
      </c>
      <c r="U53" s="395"/>
      <c r="V53" s="300"/>
      <c r="W53" s="299"/>
      <c r="X53" s="300"/>
      <c r="Y5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46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s="8" customFormat="1" ht="38.25" customHeight="1" x14ac:dyDescent="0.2">
      <c r="A54" s="313" t="s">
        <v>613</v>
      </c>
      <c r="B54" s="322"/>
      <c r="C54" s="314"/>
      <c r="D54" s="322" t="s">
        <v>2313</v>
      </c>
      <c r="E54" s="313" t="s">
        <v>92</v>
      </c>
      <c r="F54" s="306" t="s">
        <v>24</v>
      </c>
      <c r="G54" s="395" t="s">
        <v>2314</v>
      </c>
      <c r="H54" s="395" t="s">
        <v>2315</v>
      </c>
      <c r="I54" s="368">
        <v>9000</v>
      </c>
      <c r="J54" s="315">
        <f>-K2258/0.0833333333333333</f>
        <v>0</v>
      </c>
      <c r="K54" s="315"/>
      <c r="L54" s="316">
        <v>44006</v>
      </c>
      <c r="M54" s="316">
        <v>44057</v>
      </c>
      <c r="N54" s="316">
        <v>44421</v>
      </c>
      <c r="O54" s="327">
        <f>YEAR(N54)</f>
        <v>2021</v>
      </c>
      <c r="P54" s="318">
        <f>MONTH(N54)</f>
        <v>8</v>
      </c>
      <c r="Q54" s="328" t="str">
        <f>IF(P54&gt;9,CONCATENATE(O54,P54),CONCATENATE(O54,"0",P54))</f>
        <v>202108</v>
      </c>
      <c r="R54" s="305">
        <v>0</v>
      </c>
      <c r="S54" s="320">
        <v>0</v>
      </c>
      <c r="T54" s="320">
        <v>0</v>
      </c>
      <c r="U54" s="395"/>
      <c r="V54" s="300"/>
      <c r="W54" s="299"/>
      <c r="X54" s="300"/>
      <c r="Y5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46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s="8" customFormat="1" ht="38.25" customHeight="1" thickBot="1" x14ac:dyDescent="0.25">
      <c r="A55" s="313" t="s">
        <v>613</v>
      </c>
      <c r="B55" s="322"/>
      <c r="C55" s="314"/>
      <c r="D55" s="417" t="s">
        <v>1182</v>
      </c>
      <c r="E55" s="322" t="s">
        <v>94</v>
      </c>
      <c r="F55" s="306" t="s">
        <v>1183</v>
      </c>
      <c r="G55" s="395" t="s">
        <v>1184</v>
      </c>
      <c r="H55" s="395" t="s">
        <v>1185</v>
      </c>
      <c r="I55" s="368">
        <v>250000</v>
      </c>
      <c r="J55" s="315">
        <f>-K2204/0.0833333333333333</f>
        <v>0</v>
      </c>
      <c r="K55" s="315"/>
      <c r="L55" s="316">
        <v>43250</v>
      </c>
      <c r="M55" s="316">
        <v>43313</v>
      </c>
      <c r="N55" s="317">
        <v>44408</v>
      </c>
      <c r="O55" s="318">
        <f>YEAR(N55)</f>
        <v>2021</v>
      </c>
      <c r="P55" s="318">
        <f>MONTH(N55)</f>
        <v>7</v>
      </c>
      <c r="Q55" s="319" t="str">
        <f>IF(P55&gt;9,CONCATENATE(O55,P55),CONCATENATE(O55,"0",P55))</f>
        <v>202107</v>
      </c>
      <c r="R55" s="305">
        <v>0</v>
      </c>
      <c r="S55" s="320">
        <v>0</v>
      </c>
      <c r="T55" s="320">
        <v>0</v>
      </c>
      <c r="U55" s="395"/>
      <c r="V55" s="300"/>
      <c r="W55" s="299"/>
      <c r="X55" s="300"/>
      <c r="Y5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46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300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s="8" customFormat="1" ht="38.25" customHeight="1" thickBot="1" x14ac:dyDescent="0.25">
      <c r="A56" s="322" t="s">
        <v>613</v>
      </c>
      <c r="B56" s="313" t="s">
        <v>275</v>
      </c>
      <c r="C56" s="322" t="s">
        <v>263</v>
      </c>
      <c r="D56" s="417" t="s">
        <v>690</v>
      </c>
      <c r="E56" s="383" t="s">
        <v>104</v>
      </c>
      <c r="F56" s="239" t="s">
        <v>24</v>
      </c>
      <c r="G56" s="401" t="s">
        <v>461</v>
      </c>
      <c r="H56" s="400" t="s">
        <v>118</v>
      </c>
      <c r="I56" s="367">
        <v>118500</v>
      </c>
      <c r="J56" s="257">
        <f>-K1854/0.0833333333333333</f>
        <v>0</v>
      </c>
      <c r="K56" s="257"/>
      <c r="L56" s="253">
        <v>43992</v>
      </c>
      <c r="M56" s="253">
        <v>44036</v>
      </c>
      <c r="N56" s="254">
        <v>44400</v>
      </c>
      <c r="O56" s="279">
        <f>YEAR(N56)</f>
        <v>2021</v>
      </c>
      <c r="P56" s="279">
        <f>MONTH(N56)</f>
        <v>7</v>
      </c>
      <c r="Q56" s="280" t="str">
        <f>IF(P56&gt;9,CONCATENATE(O56,P56),CONCATENATE(O56,"0",P56))</f>
        <v>202107</v>
      </c>
      <c r="R56" s="305" t="s">
        <v>130</v>
      </c>
      <c r="S56" s="243">
        <v>0</v>
      </c>
      <c r="T56" s="243">
        <v>0</v>
      </c>
      <c r="U56" s="395"/>
      <c r="V56" s="295"/>
      <c r="W56" s="297"/>
      <c r="X56" s="295" t="s">
        <v>257</v>
      </c>
      <c r="Y5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6" s="346"/>
      <c r="AA56" s="346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29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s="8" customFormat="1" ht="38.25" customHeight="1" thickBot="1" x14ac:dyDescent="0.25">
      <c r="A57" s="323" t="s">
        <v>613</v>
      </c>
      <c r="B57" s="313"/>
      <c r="C57" s="334"/>
      <c r="D57" s="426" t="s">
        <v>1932</v>
      </c>
      <c r="E57" s="323" t="s">
        <v>104</v>
      </c>
      <c r="F57" s="311" t="s">
        <v>505</v>
      </c>
      <c r="G57" s="396" t="s">
        <v>1933</v>
      </c>
      <c r="H57" s="396" t="s">
        <v>1516</v>
      </c>
      <c r="I57" s="371">
        <v>1600000</v>
      </c>
      <c r="J57" s="268">
        <f>-K2206/0.0833333333333333</f>
        <v>0</v>
      </c>
      <c r="K57" s="268"/>
      <c r="L57" s="274">
        <v>43978</v>
      </c>
      <c r="M57" s="274">
        <v>44033</v>
      </c>
      <c r="N57" s="275">
        <v>44397</v>
      </c>
      <c r="O57" s="289">
        <f>YEAR(N57)</f>
        <v>2021</v>
      </c>
      <c r="P57" s="289">
        <f>MONTH(N57)</f>
        <v>7</v>
      </c>
      <c r="Q57" s="281" t="str">
        <f>IF(P57&gt;9,CONCATENATE(O57,P57),CONCATENATE(O57,"0",P57))</f>
        <v>202107</v>
      </c>
      <c r="R57" s="305">
        <v>0</v>
      </c>
      <c r="S57" s="271">
        <v>0</v>
      </c>
      <c r="T57" s="271">
        <v>0</v>
      </c>
      <c r="U57" s="395"/>
      <c r="V57" s="309"/>
      <c r="W57" s="307"/>
      <c r="X57" s="309"/>
      <c r="Y5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26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299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s="8" customFormat="1" ht="38.25" customHeight="1" thickBot="1" x14ac:dyDescent="0.25">
      <c r="A58" s="323" t="s">
        <v>613</v>
      </c>
      <c r="B58" s="322" t="s">
        <v>275</v>
      </c>
      <c r="C58" s="314" t="s">
        <v>263</v>
      </c>
      <c r="D58" s="426" t="s">
        <v>691</v>
      </c>
      <c r="E58" s="323" t="s">
        <v>104</v>
      </c>
      <c r="F58" s="311" t="s">
        <v>505</v>
      </c>
      <c r="G58" s="396" t="s">
        <v>1933</v>
      </c>
      <c r="H58" s="399" t="s">
        <v>26</v>
      </c>
      <c r="I58" s="372">
        <v>300000</v>
      </c>
      <c r="J58" s="329">
        <f>-K1949/0.0833333333333333</f>
        <v>0</v>
      </c>
      <c r="K58" s="329"/>
      <c r="L58" s="274">
        <v>43978</v>
      </c>
      <c r="M58" s="274">
        <v>44033</v>
      </c>
      <c r="N58" s="275">
        <v>44397</v>
      </c>
      <c r="O58" s="330">
        <f>YEAR(N58)</f>
        <v>2021</v>
      </c>
      <c r="P58" s="318">
        <f>MONTH(N58)</f>
        <v>7</v>
      </c>
      <c r="Q58" s="331" t="str">
        <f>IF(P58&gt;9,CONCATENATE(O58,P58),CONCATENATE(O58,"0",P58))</f>
        <v>202107</v>
      </c>
      <c r="R58" s="305">
        <v>0</v>
      </c>
      <c r="S58" s="271">
        <v>0</v>
      </c>
      <c r="T58" s="271">
        <v>0</v>
      </c>
      <c r="U58" s="395"/>
      <c r="V58" s="300"/>
      <c r="W58" s="299"/>
      <c r="X58" s="346"/>
      <c r="Y5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s="8" customFormat="1" ht="38.25" customHeight="1" thickBot="1" x14ac:dyDescent="0.25">
      <c r="A59" s="313" t="s">
        <v>613</v>
      </c>
      <c r="B59" s="322"/>
      <c r="C59" s="314"/>
      <c r="D59" s="417" t="s">
        <v>1806</v>
      </c>
      <c r="E59" s="313" t="s">
        <v>92</v>
      </c>
      <c r="F59" s="306" t="s">
        <v>19</v>
      </c>
      <c r="G59" s="395" t="s">
        <v>1807</v>
      </c>
      <c r="H59" s="395" t="s">
        <v>1808</v>
      </c>
      <c r="I59" s="368">
        <v>35749.24</v>
      </c>
      <c r="J59" s="315">
        <f>-K2220/0.0833333333333333</f>
        <v>0</v>
      </c>
      <c r="K59" s="315"/>
      <c r="L59" s="316">
        <v>43656</v>
      </c>
      <c r="M59" s="316">
        <v>43656</v>
      </c>
      <c r="N59" s="316">
        <v>44396</v>
      </c>
      <c r="O59" s="327">
        <f>YEAR(N59)</f>
        <v>2021</v>
      </c>
      <c r="P59" s="318">
        <f>MONTH(N59)</f>
        <v>7</v>
      </c>
      <c r="Q59" s="328" t="str">
        <f>IF(P59&gt;9,CONCATENATE(O59,P59),CONCATENATE(O59,"0",P59))</f>
        <v>202107</v>
      </c>
      <c r="R59" s="305">
        <v>0</v>
      </c>
      <c r="S59" s="320">
        <v>0</v>
      </c>
      <c r="T59" s="320">
        <v>0</v>
      </c>
      <c r="U59" s="395"/>
      <c r="V59" s="300"/>
      <c r="W59" s="299"/>
      <c r="X59" s="300"/>
      <c r="Y5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346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s="8" customFormat="1" ht="38.25" customHeight="1" x14ac:dyDescent="0.2">
      <c r="A60" s="313" t="s">
        <v>613</v>
      </c>
      <c r="B60" s="313" t="s">
        <v>275</v>
      </c>
      <c r="C60" s="334" t="s">
        <v>263</v>
      </c>
      <c r="D60" s="308" t="s">
        <v>669</v>
      </c>
      <c r="E60" s="308" t="s">
        <v>92</v>
      </c>
      <c r="F60" s="266" t="s">
        <v>319</v>
      </c>
      <c r="G60" s="397" t="s">
        <v>320</v>
      </c>
      <c r="H60" s="397" t="s">
        <v>21</v>
      </c>
      <c r="I60" s="371">
        <v>771366</v>
      </c>
      <c r="J60" s="268">
        <f>-K2157/0.0833333333333333</f>
        <v>0</v>
      </c>
      <c r="K60" s="268"/>
      <c r="L60" s="269">
        <v>43957</v>
      </c>
      <c r="M60" s="269">
        <v>43662</v>
      </c>
      <c r="N60" s="269">
        <v>44392</v>
      </c>
      <c r="O60" s="290">
        <f>YEAR(N60)</f>
        <v>2021</v>
      </c>
      <c r="P60" s="289">
        <f>MONTH(N60)</f>
        <v>7</v>
      </c>
      <c r="Q60" s="286" t="str">
        <f>IF(P60&gt;9,CONCATENATE(O60,P60),CONCATENATE(O60,"0",P60))</f>
        <v>202107</v>
      </c>
      <c r="R60" s="305">
        <v>0</v>
      </c>
      <c r="S60" s="271">
        <v>0</v>
      </c>
      <c r="T60" s="271">
        <v>0</v>
      </c>
      <c r="U60" s="396"/>
      <c r="V60" s="309"/>
      <c r="W60" s="307"/>
      <c r="X60" s="326"/>
      <c r="Y6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300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s="8" customFormat="1" ht="38.25" customHeight="1" x14ac:dyDescent="0.2">
      <c r="A61" s="313" t="s">
        <v>613</v>
      </c>
      <c r="B61" s="322"/>
      <c r="C61" s="314"/>
      <c r="D61" s="322" t="s">
        <v>1250</v>
      </c>
      <c r="E61" s="322" t="s">
        <v>104</v>
      </c>
      <c r="F61" s="306" t="s">
        <v>24</v>
      </c>
      <c r="G61" s="395" t="s">
        <v>1251</v>
      </c>
      <c r="H61" s="395" t="s">
        <v>1249</v>
      </c>
      <c r="I61" s="368">
        <v>18025.2</v>
      </c>
      <c r="J61" s="315">
        <f>-K2229/0.0833333333333333</f>
        <v>0</v>
      </c>
      <c r="K61" s="315"/>
      <c r="L61" s="316">
        <v>43341</v>
      </c>
      <c r="M61" s="316">
        <v>43282</v>
      </c>
      <c r="N61" s="317">
        <v>44377</v>
      </c>
      <c r="O61" s="305">
        <v>0</v>
      </c>
      <c r="P61" s="320">
        <v>0</v>
      </c>
      <c r="Q61" s="320">
        <v>0</v>
      </c>
      <c r="R61" s="305">
        <v>0</v>
      </c>
      <c r="S61" s="320">
        <v>0</v>
      </c>
      <c r="T61" s="320">
        <v>0</v>
      </c>
      <c r="U61" s="395"/>
      <c r="V61" s="300"/>
      <c r="W61" s="299"/>
      <c r="X61" s="300"/>
      <c r="Y6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346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300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s="8" customFormat="1" ht="38.25" customHeight="1" x14ac:dyDescent="0.2">
      <c r="A62" s="313" t="s">
        <v>613</v>
      </c>
      <c r="B62" s="322"/>
      <c r="C62" s="314"/>
      <c r="D62" s="322" t="s">
        <v>1247</v>
      </c>
      <c r="E62" s="322" t="s">
        <v>104</v>
      </c>
      <c r="F62" s="306" t="s">
        <v>24</v>
      </c>
      <c r="G62" s="395" t="s">
        <v>1248</v>
      </c>
      <c r="H62" s="395" t="s">
        <v>1249</v>
      </c>
      <c r="I62" s="368">
        <v>169440</v>
      </c>
      <c r="J62" s="315">
        <f>-K2228/0.0833333333333333</f>
        <v>0</v>
      </c>
      <c r="K62" s="315"/>
      <c r="L62" s="316">
        <v>43341</v>
      </c>
      <c r="M62" s="316">
        <v>43282</v>
      </c>
      <c r="N62" s="317">
        <v>44377</v>
      </c>
      <c r="O62" s="318">
        <f>YEAR(N62)</f>
        <v>2021</v>
      </c>
      <c r="P62" s="318">
        <f>MONTH(N62)</f>
        <v>6</v>
      </c>
      <c r="Q62" s="319" t="str">
        <f>IF(P62&gt;9,CONCATENATE(O62,P62),CONCATENATE(O62,"0",P62))</f>
        <v>202106</v>
      </c>
      <c r="R62" s="305">
        <v>0</v>
      </c>
      <c r="S62" s="320">
        <v>0</v>
      </c>
      <c r="T62" s="320">
        <v>0</v>
      </c>
      <c r="U62" s="395"/>
      <c r="V62" s="300"/>
      <c r="W62" s="299"/>
      <c r="X62" s="300"/>
      <c r="Y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46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300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 s="8" customFormat="1" ht="38.25" customHeight="1" x14ac:dyDescent="0.2">
      <c r="A63" s="313" t="s">
        <v>613</v>
      </c>
      <c r="B63" s="322"/>
      <c r="C63" s="314"/>
      <c r="D63" s="421" t="s">
        <v>2343</v>
      </c>
      <c r="E63" s="313" t="s">
        <v>92</v>
      </c>
      <c r="F63" s="306" t="s">
        <v>19</v>
      </c>
      <c r="G63" s="395" t="s">
        <v>2344</v>
      </c>
      <c r="H63" s="395" t="s">
        <v>2345</v>
      </c>
      <c r="I63" s="368">
        <v>31425</v>
      </c>
      <c r="J63" s="315">
        <f>-K2268/0.0833333333333333</f>
        <v>0</v>
      </c>
      <c r="K63" s="315"/>
      <c r="L63" s="316">
        <v>43992</v>
      </c>
      <c r="M63" s="316">
        <v>44013</v>
      </c>
      <c r="N63" s="317">
        <v>44377</v>
      </c>
      <c r="O63" s="318">
        <f>YEAR(N63)</f>
        <v>2021</v>
      </c>
      <c r="P63" s="318">
        <f>MONTH(N63)</f>
        <v>6</v>
      </c>
      <c r="Q63" s="319" t="str">
        <f>IF(P63&gt;9,CONCATENATE(O63,P63),CONCATENATE(O63,"0",P63))</f>
        <v>202106</v>
      </c>
      <c r="R63" s="305">
        <v>0</v>
      </c>
      <c r="S63" s="320">
        <v>0</v>
      </c>
      <c r="T63" s="320">
        <v>0</v>
      </c>
      <c r="U63" s="395"/>
      <c r="V63" s="300"/>
      <c r="W63" s="300"/>
      <c r="X63" s="300"/>
      <c r="Y6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346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300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 s="8" customFormat="1" ht="38.25" customHeight="1" x14ac:dyDescent="0.2">
      <c r="A64" s="323" t="s">
        <v>613</v>
      </c>
      <c r="B64" s="313"/>
      <c r="C64" s="334"/>
      <c r="D64" s="308" t="s">
        <v>995</v>
      </c>
      <c r="E64" s="293" t="s">
        <v>104</v>
      </c>
      <c r="F64" s="266" t="s">
        <v>997</v>
      </c>
      <c r="G64" s="397" t="s">
        <v>996</v>
      </c>
      <c r="H64" s="397" t="s">
        <v>287</v>
      </c>
      <c r="I64" s="371">
        <v>98460.7</v>
      </c>
      <c r="J64" s="268">
        <f>-K1830/0.0833333333333333</f>
        <v>0</v>
      </c>
      <c r="K64" s="268"/>
      <c r="L64" s="316">
        <v>43684</v>
      </c>
      <c r="M64" s="269">
        <v>43647</v>
      </c>
      <c r="N64" s="269">
        <v>44377</v>
      </c>
      <c r="O64" s="290">
        <f>YEAR(N64)</f>
        <v>2021</v>
      </c>
      <c r="P64" s="289">
        <f>MONTH(N64)</f>
        <v>6</v>
      </c>
      <c r="Q64" s="286" t="str">
        <f>IF(P64&gt;9,CONCATENATE(O64,P64),CONCATENATE(O64,"0",P64))</f>
        <v>202106</v>
      </c>
      <c r="R64" s="305" t="s">
        <v>735</v>
      </c>
      <c r="S64" s="271">
        <v>0</v>
      </c>
      <c r="T64" s="271">
        <v>0</v>
      </c>
      <c r="U64" s="396"/>
      <c r="V64" s="309"/>
      <c r="W64" s="307"/>
      <c r="X64" s="309"/>
      <c r="Y6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326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9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s="8" customFormat="1" ht="38.25" customHeight="1" x14ac:dyDescent="0.2">
      <c r="A65" s="313" t="s">
        <v>613</v>
      </c>
      <c r="B65" s="322"/>
      <c r="C65" s="314"/>
      <c r="D65" s="322" t="s">
        <v>2437</v>
      </c>
      <c r="E65" s="322" t="s">
        <v>94</v>
      </c>
      <c r="F65" s="306" t="s">
        <v>2438</v>
      </c>
      <c r="G65" s="395" t="s">
        <v>2439</v>
      </c>
      <c r="H65" s="395" t="s">
        <v>1027</v>
      </c>
      <c r="I65" s="368">
        <v>133495</v>
      </c>
      <c r="J65" s="315">
        <f>-K2281/0.0833333333333333</f>
        <v>0</v>
      </c>
      <c r="K65" s="315"/>
      <c r="L65" s="316">
        <v>44034</v>
      </c>
      <c r="M65" s="316">
        <v>44006</v>
      </c>
      <c r="N65" s="317">
        <v>44370</v>
      </c>
      <c r="O65" s="318">
        <f>YEAR(N65)</f>
        <v>2021</v>
      </c>
      <c r="P65" s="318">
        <f>MONTH(N65)</f>
        <v>6</v>
      </c>
      <c r="Q65" s="319" t="str">
        <f>IF(P65&gt;9,CONCATENATE(O65,P65),CONCATENATE(O65,"0",P65))</f>
        <v>202106</v>
      </c>
      <c r="R65" s="305">
        <v>0</v>
      </c>
      <c r="S65" s="320">
        <v>0</v>
      </c>
      <c r="T65" s="320">
        <v>0</v>
      </c>
      <c r="U65" s="395"/>
      <c r="V65" s="300"/>
      <c r="W65" s="299"/>
      <c r="X65" s="300"/>
      <c r="Y6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46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300"/>
    </row>
    <row r="66" spans="1:100" s="8" customFormat="1" ht="38.25" customHeight="1" x14ac:dyDescent="0.2">
      <c r="A66" s="313" t="s">
        <v>613</v>
      </c>
      <c r="B66" s="322"/>
      <c r="C66" s="314"/>
      <c r="D66" s="322" t="s">
        <v>2443</v>
      </c>
      <c r="E66" s="322" t="s">
        <v>94</v>
      </c>
      <c r="F66" s="306" t="s">
        <v>2444</v>
      </c>
      <c r="G66" s="395" t="s">
        <v>2445</v>
      </c>
      <c r="H66" s="395" t="s">
        <v>1027</v>
      </c>
      <c r="I66" s="368">
        <v>238557</v>
      </c>
      <c r="J66" s="315">
        <f>-K2282/0.0833333333333333</f>
        <v>0</v>
      </c>
      <c r="K66" s="315"/>
      <c r="L66" s="316">
        <v>44034</v>
      </c>
      <c r="M66" s="316">
        <v>44006</v>
      </c>
      <c r="N66" s="317">
        <v>44370</v>
      </c>
      <c r="O66" s="318">
        <f>YEAR(N66)</f>
        <v>2021</v>
      </c>
      <c r="P66" s="318">
        <f>MONTH(N66)</f>
        <v>6</v>
      </c>
      <c r="Q66" s="319" t="str">
        <f>IF(P66&gt;9,CONCATENATE(O66,P66),CONCATENATE(O66,"0",P66))</f>
        <v>202106</v>
      </c>
      <c r="R66" s="305">
        <v>0</v>
      </c>
      <c r="S66" s="320">
        <v>0</v>
      </c>
      <c r="T66" s="320"/>
      <c r="U66" s="395"/>
      <c r="V66" s="300"/>
      <c r="W66" s="299"/>
      <c r="X66" s="300"/>
      <c r="Y6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46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300"/>
    </row>
    <row r="67" spans="1:100" s="8" customFormat="1" ht="38.25" customHeight="1" x14ac:dyDescent="0.2">
      <c r="A67" s="313" t="s">
        <v>613</v>
      </c>
      <c r="B67" s="322"/>
      <c r="C67" s="314"/>
      <c r="D67" s="322" t="s">
        <v>2440</v>
      </c>
      <c r="E67" s="322" t="s">
        <v>94</v>
      </c>
      <c r="F67" s="306" t="s">
        <v>2441</v>
      </c>
      <c r="G67" s="395" t="s">
        <v>2442</v>
      </c>
      <c r="H67" s="395" t="s">
        <v>65</v>
      </c>
      <c r="I67" s="368">
        <v>574995</v>
      </c>
      <c r="J67" s="315">
        <f>-K2281/0.0833333333333333</f>
        <v>0</v>
      </c>
      <c r="K67" s="315"/>
      <c r="L67" s="316">
        <v>44034</v>
      </c>
      <c r="M67" s="316">
        <v>44006</v>
      </c>
      <c r="N67" s="317">
        <v>44370</v>
      </c>
      <c r="O67" s="318">
        <f>YEAR(N67)</f>
        <v>2021</v>
      </c>
      <c r="P67" s="318">
        <f>MONTH(N67)</f>
        <v>6</v>
      </c>
      <c r="Q67" s="319" t="str">
        <f>IF(P67&gt;9,CONCATENATE(O67,P67),CONCATENATE(O67,"0",P67))</f>
        <v>202106</v>
      </c>
      <c r="R67" s="305">
        <v>0</v>
      </c>
      <c r="S67" s="320">
        <v>0</v>
      </c>
      <c r="T67" s="320">
        <v>0</v>
      </c>
      <c r="U67" s="395"/>
      <c r="V67" s="300"/>
      <c r="W67" s="299"/>
      <c r="X67" s="300"/>
      <c r="Y6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346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300"/>
    </row>
    <row r="68" spans="1:100" s="8" customFormat="1" ht="38.25" customHeight="1" x14ac:dyDescent="0.2">
      <c r="A68" s="313" t="s">
        <v>613</v>
      </c>
      <c r="B68" s="322"/>
      <c r="C68" s="314"/>
      <c r="D68" s="322" t="s">
        <v>2446</v>
      </c>
      <c r="E68" s="322" t="s">
        <v>94</v>
      </c>
      <c r="F68" s="306" t="s">
        <v>2447</v>
      </c>
      <c r="G68" s="395" t="s">
        <v>2448</v>
      </c>
      <c r="H68" s="395" t="s">
        <v>1027</v>
      </c>
      <c r="I68" s="368">
        <v>139557</v>
      </c>
      <c r="J68" s="315">
        <f>-K2284/0.0833333333333333</f>
        <v>0</v>
      </c>
      <c r="K68" s="315"/>
      <c r="L68" s="316">
        <v>44034</v>
      </c>
      <c r="M68" s="316">
        <v>44004</v>
      </c>
      <c r="N68" s="317">
        <v>44368</v>
      </c>
      <c r="O68" s="318">
        <f>YEAR(N68)</f>
        <v>2021</v>
      </c>
      <c r="P68" s="318">
        <f>MONTH(N68)</f>
        <v>6</v>
      </c>
      <c r="Q68" s="319" t="str">
        <f>IF(P68&gt;9,CONCATENATE(O68,P68),CONCATENATE(O68,"0",P68))</f>
        <v>202106</v>
      </c>
      <c r="R68" s="305">
        <v>0</v>
      </c>
      <c r="S68" s="320">
        <v>0</v>
      </c>
      <c r="T68" s="320">
        <v>0</v>
      </c>
      <c r="U68" s="395"/>
      <c r="V68" s="300"/>
      <c r="W68" s="299"/>
      <c r="X68" s="300"/>
      <c r="Y6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46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300"/>
    </row>
    <row r="69" spans="1:100" s="8" customFormat="1" ht="38.25" customHeight="1" x14ac:dyDescent="0.2">
      <c r="A69" s="313" t="s">
        <v>613</v>
      </c>
      <c r="B69" s="313"/>
      <c r="C69" s="334"/>
      <c r="D69" s="313">
        <v>551609</v>
      </c>
      <c r="E69" s="313" t="s">
        <v>92</v>
      </c>
      <c r="F69" s="272" t="s">
        <v>24</v>
      </c>
      <c r="G69" s="396" t="s">
        <v>2317</v>
      </c>
      <c r="H69" s="396" t="s">
        <v>73</v>
      </c>
      <c r="I69" s="370">
        <v>383604.75</v>
      </c>
      <c r="J69" s="273">
        <f>-K2275/0.0833333333333333</f>
        <v>0</v>
      </c>
      <c r="K69" s="273"/>
      <c r="L69" s="274">
        <v>43999</v>
      </c>
      <c r="M69" s="274">
        <v>43999</v>
      </c>
      <c r="N69" s="275">
        <v>44363</v>
      </c>
      <c r="O69" s="289">
        <f>YEAR(N69)</f>
        <v>2021</v>
      </c>
      <c r="P69" s="289">
        <f>MONTH(N69)</f>
        <v>6</v>
      </c>
      <c r="Q69" s="281" t="str">
        <f>IF(P69&gt;9,CONCATENATE(O69,P69),CONCATENATE(O69,"0",P69))</f>
        <v>202106</v>
      </c>
      <c r="R69" s="270">
        <v>0</v>
      </c>
      <c r="S69" s="276">
        <v>0</v>
      </c>
      <c r="T69" s="276">
        <v>0</v>
      </c>
      <c r="U69" s="396"/>
      <c r="V69" s="309"/>
      <c r="W69" s="307"/>
      <c r="X69" s="309"/>
      <c r="Y6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326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9"/>
    </row>
    <row r="70" spans="1:100" s="8" customFormat="1" ht="38.25" customHeight="1" thickBot="1" x14ac:dyDescent="0.25">
      <c r="A70" s="313" t="s">
        <v>613</v>
      </c>
      <c r="B70" s="322"/>
      <c r="C70" s="314"/>
      <c r="D70" s="417" t="s">
        <v>2227</v>
      </c>
      <c r="E70" s="313" t="s">
        <v>92</v>
      </c>
      <c r="F70" s="306" t="s">
        <v>2228</v>
      </c>
      <c r="G70" s="395" t="s">
        <v>2229</v>
      </c>
      <c r="H70" s="395" t="s">
        <v>2230</v>
      </c>
      <c r="I70" s="368">
        <v>42340</v>
      </c>
      <c r="J70" s="315">
        <f>-K2275/0.0833333333333333</f>
        <v>0</v>
      </c>
      <c r="K70" s="315"/>
      <c r="L70" s="316">
        <v>43901</v>
      </c>
      <c r="M70" s="316">
        <v>43264</v>
      </c>
      <c r="N70" s="316">
        <v>44359</v>
      </c>
      <c r="O70" s="327">
        <f>YEAR(N70)</f>
        <v>2021</v>
      </c>
      <c r="P70" s="318">
        <f>MONTH(N70)</f>
        <v>6</v>
      </c>
      <c r="Q70" s="328" t="str">
        <f>IF(P70&gt;9,CONCATENATE(O70,P70),CONCATENATE(O70,"0",P70))</f>
        <v>202106</v>
      </c>
      <c r="R70" s="305">
        <v>0</v>
      </c>
      <c r="S70" s="320">
        <v>0</v>
      </c>
      <c r="T70" s="320">
        <v>0</v>
      </c>
      <c r="U70" s="395"/>
      <c r="V70" s="300"/>
      <c r="W70" s="299"/>
      <c r="X70" s="300"/>
      <c r="Y70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46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</row>
    <row r="71" spans="1:100" s="8" customFormat="1" ht="38.25" customHeight="1" thickBot="1" x14ac:dyDescent="0.25">
      <c r="A71" s="313" t="s">
        <v>613</v>
      </c>
      <c r="B71" s="322"/>
      <c r="C71" s="314"/>
      <c r="D71" s="417" t="s">
        <v>2378</v>
      </c>
      <c r="E71" s="322" t="s">
        <v>2379</v>
      </c>
      <c r="F71" s="306" t="s">
        <v>24</v>
      </c>
      <c r="G71" s="395" t="s">
        <v>2380</v>
      </c>
      <c r="H71" s="395" t="s">
        <v>2381</v>
      </c>
      <c r="I71" s="368">
        <v>486000</v>
      </c>
      <c r="J71" s="315">
        <f>-K2275/0.0833333333333333</f>
        <v>0</v>
      </c>
      <c r="K71" s="315"/>
      <c r="L71" s="316">
        <v>44076</v>
      </c>
      <c r="M71" s="316">
        <v>44082</v>
      </c>
      <c r="N71" s="317">
        <v>44354</v>
      </c>
      <c r="O71" s="318">
        <f>YEAR(N71)</f>
        <v>2021</v>
      </c>
      <c r="P71" s="318">
        <f>MONTH(N71)</f>
        <v>6</v>
      </c>
      <c r="Q71" s="319" t="str">
        <f>IF(P71&gt;9,CONCATENATE(O71,P71),CONCATENATE(O71,"0",P71))</f>
        <v>202106</v>
      </c>
      <c r="R71" s="305">
        <v>0</v>
      </c>
      <c r="S71" s="320">
        <v>0</v>
      </c>
      <c r="T71" s="320">
        <v>0</v>
      </c>
      <c r="U71" s="395"/>
      <c r="V71" s="300"/>
      <c r="W71" s="299"/>
      <c r="X71" s="300"/>
      <c r="Y7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46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300"/>
    </row>
    <row r="72" spans="1:100" s="8" customFormat="1" ht="38.25" customHeight="1" thickBot="1" x14ac:dyDescent="0.25">
      <c r="A72" s="313" t="s">
        <v>613</v>
      </c>
      <c r="B72" s="313" t="s">
        <v>275</v>
      </c>
      <c r="C72" s="334" t="s">
        <v>263</v>
      </c>
      <c r="D72" s="415" t="s">
        <v>443</v>
      </c>
      <c r="E72" s="308" t="s">
        <v>92</v>
      </c>
      <c r="F72" s="311" t="s">
        <v>310</v>
      </c>
      <c r="G72" s="397" t="s">
        <v>311</v>
      </c>
      <c r="H72" s="397" t="s">
        <v>312</v>
      </c>
      <c r="I72" s="371">
        <v>413000</v>
      </c>
      <c r="J72" s="268">
        <f>-K2211/0.0833333333333333</f>
        <v>0</v>
      </c>
      <c r="K72" s="268"/>
      <c r="L72" s="269">
        <v>43992</v>
      </c>
      <c r="M72" s="269">
        <v>43983</v>
      </c>
      <c r="N72" s="269">
        <v>44347</v>
      </c>
      <c r="O72" s="290">
        <f>YEAR(N72)</f>
        <v>2021</v>
      </c>
      <c r="P72" s="289">
        <f>MONTH(N72)</f>
        <v>5</v>
      </c>
      <c r="Q72" s="286" t="str">
        <f>IF(P72&gt;9,CONCATENATE(O72,P72),CONCATENATE(O72,"0",P72))</f>
        <v>202105</v>
      </c>
      <c r="R72" s="305">
        <v>0</v>
      </c>
      <c r="S72" s="271">
        <v>0</v>
      </c>
      <c r="T72" s="271">
        <v>0</v>
      </c>
      <c r="U72" s="395"/>
      <c r="V72" s="309"/>
      <c r="W72" s="307"/>
      <c r="X72" s="326"/>
      <c r="Y7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300"/>
    </row>
    <row r="73" spans="1:100" s="8" customFormat="1" ht="38.25" customHeight="1" thickBot="1" x14ac:dyDescent="0.25">
      <c r="A73" s="313" t="s">
        <v>613</v>
      </c>
      <c r="B73" s="313" t="s">
        <v>261</v>
      </c>
      <c r="C73" s="334" t="s">
        <v>263</v>
      </c>
      <c r="D73" s="458" t="s">
        <v>835</v>
      </c>
      <c r="E73" s="308" t="s">
        <v>93</v>
      </c>
      <c r="F73" s="311" t="s">
        <v>1240</v>
      </c>
      <c r="G73" s="397" t="s">
        <v>517</v>
      </c>
      <c r="H73" s="397" t="s">
        <v>518</v>
      </c>
      <c r="I73" s="371">
        <v>462713.69</v>
      </c>
      <c r="J73" s="268">
        <f>-K2112/0.0833333333333333</f>
        <v>0</v>
      </c>
      <c r="K73" s="268"/>
      <c r="L73" s="316">
        <v>43976</v>
      </c>
      <c r="M73" s="274">
        <v>43983</v>
      </c>
      <c r="N73" s="269">
        <v>44347</v>
      </c>
      <c r="O73" s="290">
        <f>YEAR(N73)</f>
        <v>2021</v>
      </c>
      <c r="P73" s="289">
        <f>MONTH(N73)</f>
        <v>5</v>
      </c>
      <c r="Q73" s="286" t="str">
        <f>IF(P73&gt;9,CONCATENATE(O73,P73),CONCATENATE(O73,"0",P73))</f>
        <v>202105</v>
      </c>
      <c r="R73" s="305">
        <v>0</v>
      </c>
      <c r="S73" s="271">
        <v>0</v>
      </c>
      <c r="T73" s="271">
        <v>0</v>
      </c>
      <c r="U73" s="397"/>
      <c r="V73" s="307"/>
      <c r="W73" s="307"/>
      <c r="X73" s="307"/>
      <c r="Y7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26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299"/>
    </row>
    <row r="74" spans="1:100" s="8" customFormat="1" ht="38.25" customHeight="1" thickBot="1" x14ac:dyDescent="0.25">
      <c r="A74" s="313" t="s">
        <v>613</v>
      </c>
      <c r="B74" s="313"/>
      <c r="C74" s="334"/>
      <c r="D74" s="415" t="s">
        <v>2432</v>
      </c>
      <c r="E74" s="313" t="s">
        <v>94</v>
      </c>
      <c r="F74" s="272" t="s">
        <v>2433</v>
      </c>
      <c r="G74" s="396" t="s">
        <v>2434</v>
      </c>
      <c r="H74" s="396" t="s">
        <v>1027</v>
      </c>
      <c r="I74" s="370">
        <v>463028</v>
      </c>
      <c r="J74" s="273">
        <f>-K2286/0.0833333333333333</f>
        <v>0</v>
      </c>
      <c r="K74" s="273"/>
      <c r="L74" s="274">
        <v>44034</v>
      </c>
      <c r="M74" s="274">
        <v>43978</v>
      </c>
      <c r="N74" s="275">
        <v>44342</v>
      </c>
      <c r="O74" s="289">
        <f>YEAR(N74)</f>
        <v>2021</v>
      </c>
      <c r="P74" s="289">
        <f>MONTH(N74)</f>
        <v>5</v>
      </c>
      <c r="Q74" s="281" t="str">
        <f>IF(P74&gt;9,CONCATENATE(O74,P74),CONCATENATE(O74,"0",P74))</f>
        <v>202105</v>
      </c>
      <c r="R74" s="270">
        <v>0</v>
      </c>
      <c r="S74" s="276">
        <v>0</v>
      </c>
      <c r="T74" s="276"/>
      <c r="U74" s="396"/>
      <c r="V74" s="309"/>
      <c r="W74" s="307"/>
      <c r="X74" s="309"/>
      <c r="Y7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26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9"/>
    </row>
    <row r="75" spans="1:100" s="8" customFormat="1" ht="38.25" customHeight="1" thickBot="1" x14ac:dyDescent="0.25">
      <c r="A75" s="322" t="s">
        <v>613</v>
      </c>
      <c r="B75" s="313" t="s">
        <v>258</v>
      </c>
      <c r="C75" s="334" t="s">
        <v>263</v>
      </c>
      <c r="D75" s="417" t="s">
        <v>744</v>
      </c>
      <c r="E75" s="322" t="s">
        <v>91</v>
      </c>
      <c r="F75" s="306" t="s">
        <v>665</v>
      </c>
      <c r="G75" s="395" t="s">
        <v>666</v>
      </c>
      <c r="H75" s="395" t="s">
        <v>970</v>
      </c>
      <c r="I75" s="368">
        <v>100000</v>
      </c>
      <c r="J75" s="315">
        <f>-K2047/0.0833333333333333</f>
        <v>0</v>
      </c>
      <c r="K75" s="315"/>
      <c r="L75" s="316">
        <v>43901</v>
      </c>
      <c r="M75" s="316">
        <v>43968</v>
      </c>
      <c r="N75" s="317">
        <v>44332</v>
      </c>
      <c r="O75" s="318">
        <f>YEAR(N75)</f>
        <v>2021</v>
      </c>
      <c r="P75" s="318">
        <f>MONTH(N75)</f>
        <v>5</v>
      </c>
      <c r="Q75" s="319" t="str">
        <f>IF(P75&gt;9,CONCATENATE(O75,P75),CONCATENATE(O75,"0",P75))</f>
        <v>202105</v>
      </c>
      <c r="R75" s="305">
        <v>0</v>
      </c>
      <c r="S75" s="320">
        <v>0</v>
      </c>
      <c r="T75" s="320">
        <v>0</v>
      </c>
      <c r="U75" s="395"/>
      <c r="V75" s="300"/>
      <c r="W75" s="299"/>
      <c r="X75" s="300"/>
      <c r="Y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300"/>
    </row>
    <row r="76" spans="1:100" s="8" customFormat="1" ht="38.25" customHeight="1" thickBot="1" x14ac:dyDescent="0.25">
      <c r="A76" s="322" t="s">
        <v>613</v>
      </c>
      <c r="B76" s="313" t="s">
        <v>258</v>
      </c>
      <c r="C76" s="334" t="s">
        <v>263</v>
      </c>
      <c r="D76" s="417" t="s">
        <v>743</v>
      </c>
      <c r="E76" s="322" t="s">
        <v>91</v>
      </c>
      <c r="F76" s="306" t="s">
        <v>665</v>
      </c>
      <c r="G76" s="395" t="s">
        <v>666</v>
      </c>
      <c r="H76" s="395" t="s">
        <v>667</v>
      </c>
      <c r="I76" s="368">
        <v>800000</v>
      </c>
      <c r="J76" s="315">
        <f>-K2045/0.0833333333333333</f>
        <v>0</v>
      </c>
      <c r="K76" s="315"/>
      <c r="L76" s="316">
        <v>43901</v>
      </c>
      <c r="M76" s="316">
        <v>43968</v>
      </c>
      <c r="N76" s="317">
        <v>44332</v>
      </c>
      <c r="O76" s="318">
        <f>YEAR(N76)</f>
        <v>2021</v>
      </c>
      <c r="P76" s="318">
        <f>MONTH(N76)</f>
        <v>5</v>
      </c>
      <c r="Q76" s="319" t="str">
        <f>IF(P76&gt;9,CONCATENATE(O76,P76),CONCATENATE(O76,"0",P76))</f>
        <v>202105</v>
      </c>
      <c r="R76" s="305">
        <v>0</v>
      </c>
      <c r="S76" s="320">
        <v>0</v>
      </c>
      <c r="T76" s="320">
        <v>0</v>
      </c>
      <c r="U76" s="395"/>
      <c r="V76" s="300"/>
      <c r="W76" s="299"/>
      <c r="X76" s="300"/>
      <c r="Y7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300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s="7" customFormat="1" ht="38.25" customHeight="1" thickBot="1" x14ac:dyDescent="0.25">
      <c r="A77" s="322" t="s">
        <v>613</v>
      </c>
      <c r="B77" s="322"/>
      <c r="C77" s="314"/>
      <c r="D77" s="417" t="s">
        <v>998</v>
      </c>
      <c r="E77" s="322" t="s">
        <v>91</v>
      </c>
      <c r="F77" s="306" t="s">
        <v>665</v>
      </c>
      <c r="G77" s="395" t="s">
        <v>999</v>
      </c>
      <c r="H77" s="406" t="s">
        <v>799</v>
      </c>
      <c r="I77" s="368">
        <v>300000</v>
      </c>
      <c r="J77" s="315">
        <f>-K1961/0.0833333333333333</f>
        <v>0</v>
      </c>
      <c r="K77" s="315"/>
      <c r="L77" s="316">
        <v>43901</v>
      </c>
      <c r="M77" s="316">
        <v>43968</v>
      </c>
      <c r="N77" s="317">
        <v>44332</v>
      </c>
      <c r="O77" s="318">
        <f>YEAR(N77)</f>
        <v>2021</v>
      </c>
      <c r="P77" s="318">
        <f>MONTH(N77)</f>
        <v>5</v>
      </c>
      <c r="Q77" s="319" t="str">
        <f>IF(P77&gt;9,CONCATENATE(O77,P77),CONCATENATE(O77,"0",P77))</f>
        <v>202105</v>
      </c>
      <c r="R77" s="305">
        <v>0</v>
      </c>
      <c r="S77" s="320">
        <v>0</v>
      </c>
      <c r="T77" s="320">
        <v>0</v>
      </c>
      <c r="U77" s="395"/>
      <c r="V77" s="300"/>
      <c r="W77" s="299"/>
      <c r="X77" s="346"/>
      <c r="Y7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346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300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s="7" customFormat="1" ht="38.25" customHeight="1" thickBot="1" x14ac:dyDescent="0.25">
      <c r="A78" s="313" t="s">
        <v>613</v>
      </c>
      <c r="B78" s="313"/>
      <c r="C78" s="334"/>
      <c r="D78" s="415" t="s">
        <v>2347</v>
      </c>
      <c r="E78" s="313" t="s">
        <v>92</v>
      </c>
      <c r="F78" s="272" t="s">
        <v>24</v>
      </c>
      <c r="G78" s="396" t="s">
        <v>2348</v>
      </c>
      <c r="H78" s="396" t="s">
        <v>2349</v>
      </c>
      <c r="I78" s="370">
        <v>94340.49</v>
      </c>
      <c r="J78" s="273">
        <f>-K2296/0.0833333333333333</f>
        <v>0</v>
      </c>
      <c r="K78" s="273"/>
      <c r="L78" s="274">
        <v>43992</v>
      </c>
      <c r="M78" s="274">
        <v>43964</v>
      </c>
      <c r="N78" s="275">
        <v>44328</v>
      </c>
      <c r="O78" s="289">
        <f>YEAR(N78)</f>
        <v>2021</v>
      </c>
      <c r="P78" s="289">
        <f>MONTH(N78)</f>
        <v>5</v>
      </c>
      <c r="Q78" s="281" t="str">
        <f>IF(P78&gt;9,CONCATENATE(O78,P78),CONCATENATE(O78,"0",P78))</f>
        <v>202105</v>
      </c>
      <c r="R78" s="305" t="s">
        <v>119</v>
      </c>
      <c r="S78" s="276">
        <v>0</v>
      </c>
      <c r="T78" s="276">
        <v>0</v>
      </c>
      <c r="U78" s="396"/>
      <c r="V78" s="309"/>
      <c r="W78" s="307"/>
      <c r="X78" s="309"/>
      <c r="Y7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26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9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s="7" customFormat="1" ht="38.25" customHeight="1" thickBot="1" x14ac:dyDescent="0.25">
      <c r="A79" s="313" t="s">
        <v>613</v>
      </c>
      <c r="B79" s="322"/>
      <c r="C79" s="314"/>
      <c r="D79" s="417" t="s">
        <v>2358</v>
      </c>
      <c r="E79" s="322" t="s">
        <v>104</v>
      </c>
      <c r="F79" s="306" t="s">
        <v>2359</v>
      </c>
      <c r="G79" s="395" t="s">
        <v>2360</v>
      </c>
      <c r="H79" s="395" t="s">
        <v>1020</v>
      </c>
      <c r="I79" s="368">
        <v>47927.17</v>
      </c>
      <c r="J79" s="315">
        <f>-K2286/0.0833333333333333</f>
        <v>0</v>
      </c>
      <c r="K79" s="315"/>
      <c r="L79" s="316">
        <v>43978</v>
      </c>
      <c r="M79" s="316">
        <v>43964</v>
      </c>
      <c r="N79" s="316">
        <v>44328</v>
      </c>
      <c r="O79" s="327">
        <f>YEAR(N79)</f>
        <v>2021</v>
      </c>
      <c r="P79" s="318">
        <f>MONTH(N79)</f>
        <v>5</v>
      </c>
      <c r="Q79" s="328" t="str">
        <f>IF(P79&gt;9,CONCATENATE(O79,P79),CONCATENATE(O79,"0",P79))</f>
        <v>202105</v>
      </c>
      <c r="R79" s="305">
        <v>0</v>
      </c>
      <c r="S79" s="320">
        <v>0</v>
      </c>
      <c r="T79" s="320">
        <v>0</v>
      </c>
      <c r="U79" s="395"/>
      <c r="V79" s="300"/>
      <c r="W79" s="299"/>
      <c r="X79" s="300"/>
      <c r="Y7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346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s="8" customFormat="1" ht="38.25" customHeight="1" thickBot="1" x14ac:dyDescent="0.25">
      <c r="A80" s="322" t="s">
        <v>613</v>
      </c>
      <c r="B80" s="322"/>
      <c r="C80" s="314"/>
      <c r="D80" s="417" t="s">
        <v>1138</v>
      </c>
      <c r="E80" s="313" t="s">
        <v>94</v>
      </c>
      <c r="F80" s="306" t="s">
        <v>1139</v>
      </c>
      <c r="G80" s="395" t="s">
        <v>1140</v>
      </c>
      <c r="H80" s="395" t="s">
        <v>1141</v>
      </c>
      <c r="I80" s="368">
        <v>2000000</v>
      </c>
      <c r="J80" s="315">
        <f>-K2228/0.0833333333333333</f>
        <v>0</v>
      </c>
      <c r="K80" s="315"/>
      <c r="L80" s="316">
        <v>43201</v>
      </c>
      <c r="M80" s="316">
        <v>43221</v>
      </c>
      <c r="N80" s="317">
        <v>44316</v>
      </c>
      <c r="O80" s="318">
        <f>YEAR(N80)</f>
        <v>2021</v>
      </c>
      <c r="P80" s="318">
        <f>MONTH(N80)</f>
        <v>4</v>
      </c>
      <c r="Q80" s="319" t="str">
        <f>IF(P80&gt;9,CONCATENATE(O80,P80),CONCATENATE(O80,"0",P80))</f>
        <v>202104</v>
      </c>
      <c r="R80" s="305">
        <v>0</v>
      </c>
      <c r="S80" s="320">
        <v>0.03</v>
      </c>
      <c r="T80" s="320">
        <v>0.01</v>
      </c>
      <c r="U80" s="395"/>
      <c r="V80" s="300"/>
      <c r="W80" s="299"/>
      <c r="X80" s="300"/>
      <c r="Y8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300"/>
    </row>
    <row r="81" spans="1:44" s="8" customFormat="1" ht="38.25" customHeight="1" thickBot="1" x14ac:dyDescent="0.25">
      <c r="A81" s="322" t="s">
        <v>613</v>
      </c>
      <c r="B81" s="322"/>
      <c r="C81" s="314"/>
      <c r="D81" s="417" t="s">
        <v>1142</v>
      </c>
      <c r="E81" s="313" t="s">
        <v>94</v>
      </c>
      <c r="F81" s="306" t="s">
        <v>1139</v>
      </c>
      <c r="G81" s="395" t="s">
        <v>1140</v>
      </c>
      <c r="H81" s="395" t="s">
        <v>1143</v>
      </c>
      <c r="I81" s="368">
        <v>2000000</v>
      </c>
      <c r="J81" s="315">
        <f>-K2229/0.0833333333333333</f>
        <v>0</v>
      </c>
      <c r="K81" s="315"/>
      <c r="L81" s="316">
        <v>43201</v>
      </c>
      <c r="M81" s="316">
        <v>43221</v>
      </c>
      <c r="N81" s="317">
        <v>44316</v>
      </c>
      <c r="O81" s="318">
        <f>YEAR(N81)</f>
        <v>2021</v>
      </c>
      <c r="P81" s="318">
        <f>MONTH(N81)</f>
        <v>4</v>
      </c>
      <c r="Q81" s="319" t="str">
        <f>IF(P81&gt;9,CONCATENATE(O81,P81),CONCATENATE(O81,"0",P81))</f>
        <v>202104</v>
      </c>
      <c r="R81" s="305">
        <v>0</v>
      </c>
      <c r="S81" s="320">
        <v>0.03</v>
      </c>
      <c r="T81" s="320">
        <v>0.01</v>
      </c>
      <c r="U81" s="395"/>
      <c r="V81" s="300"/>
      <c r="W81" s="299"/>
      <c r="X81" s="300"/>
      <c r="Y8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300"/>
    </row>
    <row r="82" spans="1:44" s="8" customFormat="1" ht="38.25" customHeight="1" thickBot="1" x14ac:dyDescent="0.25">
      <c r="A82" s="417" t="s">
        <v>613</v>
      </c>
      <c r="B82" s="322"/>
      <c r="C82" s="314"/>
      <c r="D82" s="417" t="s">
        <v>1144</v>
      </c>
      <c r="E82" s="313" t="s">
        <v>94</v>
      </c>
      <c r="F82" s="306" t="s">
        <v>1139</v>
      </c>
      <c r="G82" s="395" t="s">
        <v>1140</v>
      </c>
      <c r="H82" s="395" t="s">
        <v>1145</v>
      </c>
      <c r="I82" s="368">
        <v>2000000</v>
      </c>
      <c r="J82" s="315">
        <f>-K2230/0.0833333333333333</f>
        <v>0</v>
      </c>
      <c r="K82" s="315"/>
      <c r="L82" s="316">
        <v>43201</v>
      </c>
      <c r="M82" s="316">
        <v>43221</v>
      </c>
      <c r="N82" s="317">
        <v>44316</v>
      </c>
      <c r="O82" s="318">
        <f>YEAR(N82)</f>
        <v>2021</v>
      </c>
      <c r="P82" s="318">
        <f>MONTH(N82)</f>
        <v>4</v>
      </c>
      <c r="Q82" s="319" t="str">
        <f>IF(P82&gt;9,CONCATENATE(O82,P82),CONCATENATE(O82,"0",P82))</f>
        <v>202104</v>
      </c>
      <c r="R82" s="305">
        <v>0</v>
      </c>
      <c r="S82" s="320">
        <v>0.03</v>
      </c>
      <c r="T82" s="320">
        <v>0.01</v>
      </c>
      <c r="U82" s="395"/>
      <c r="V82" s="300"/>
      <c r="W82" s="299"/>
      <c r="X82" s="300"/>
      <c r="Y8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300"/>
    </row>
    <row r="83" spans="1:44" s="8" customFormat="1" ht="38.25" customHeight="1" thickBot="1" x14ac:dyDescent="0.25">
      <c r="A83" s="322" t="s">
        <v>613</v>
      </c>
      <c r="B83" s="322"/>
      <c r="C83" s="314"/>
      <c r="D83" s="417" t="s">
        <v>1146</v>
      </c>
      <c r="E83" s="313" t="s">
        <v>94</v>
      </c>
      <c r="F83" s="306" t="s">
        <v>1139</v>
      </c>
      <c r="G83" s="395" t="s">
        <v>1140</v>
      </c>
      <c r="H83" s="395" t="s">
        <v>870</v>
      </c>
      <c r="I83" s="368">
        <v>1000000</v>
      </c>
      <c r="J83" s="315">
        <f>-K2231/0.0833333333333333</f>
        <v>0</v>
      </c>
      <c r="K83" s="315"/>
      <c r="L83" s="316">
        <v>43201</v>
      </c>
      <c r="M83" s="316">
        <v>43221</v>
      </c>
      <c r="N83" s="317">
        <v>44316</v>
      </c>
      <c r="O83" s="318">
        <f>YEAR(N83)</f>
        <v>2021</v>
      </c>
      <c r="P83" s="318">
        <f>MONTH(N83)</f>
        <v>4</v>
      </c>
      <c r="Q83" s="319" t="str">
        <f>IF(P83&gt;9,CONCATENATE(O83,P83),CONCATENATE(O83,"0",P83))</f>
        <v>202104</v>
      </c>
      <c r="R83" s="305">
        <v>0</v>
      </c>
      <c r="S83" s="320">
        <v>0.03</v>
      </c>
      <c r="T83" s="320">
        <v>0.01</v>
      </c>
      <c r="U83" s="395"/>
      <c r="V83" s="300"/>
      <c r="W83" s="299"/>
      <c r="X83" s="300"/>
      <c r="Y8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300"/>
    </row>
    <row r="84" spans="1:44" s="8" customFormat="1" ht="38.25" customHeight="1" thickBot="1" x14ac:dyDescent="0.25">
      <c r="A84" s="322" t="s">
        <v>613</v>
      </c>
      <c r="B84" s="322"/>
      <c r="C84" s="314"/>
      <c r="D84" s="417" t="s">
        <v>1147</v>
      </c>
      <c r="E84" s="313" t="s">
        <v>94</v>
      </c>
      <c r="F84" s="306" t="s">
        <v>1139</v>
      </c>
      <c r="G84" s="395" t="s">
        <v>1140</v>
      </c>
      <c r="H84" s="395" t="s">
        <v>72</v>
      </c>
      <c r="I84" s="368">
        <v>1000000</v>
      </c>
      <c r="J84" s="315">
        <f>-K2230/0.0833333333333333</f>
        <v>0</v>
      </c>
      <c r="K84" s="315"/>
      <c r="L84" s="316">
        <v>43201</v>
      </c>
      <c r="M84" s="316">
        <v>43221</v>
      </c>
      <c r="N84" s="317">
        <v>44316</v>
      </c>
      <c r="O84" s="318">
        <f>YEAR(N84)</f>
        <v>2021</v>
      </c>
      <c r="P84" s="318">
        <f>MONTH(N84)</f>
        <v>4</v>
      </c>
      <c r="Q84" s="319" t="str">
        <f>IF(P84&gt;9,CONCATENATE(O84,P84),CONCATENATE(O84,"0",P84))</f>
        <v>202104</v>
      </c>
      <c r="R84" s="305">
        <v>0</v>
      </c>
      <c r="S84" s="320">
        <v>0.03</v>
      </c>
      <c r="T84" s="320">
        <v>0.01</v>
      </c>
      <c r="U84" s="395"/>
      <c r="V84" s="300"/>
      <c r="W84" s="299"/>
      <c r="X84" s="300"/>
      <c r="Y8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300"/>
    </row>
    <row r="85" spans="1:44" s="8" customFormat="1" ht="38.25" customHeight="1" thickBot="1" x14ac:dyDescent="0.25">
      <c r="A85" s="322" t="s">
        <v>613</v>
      </c>
      <c r="B85" s="322"/>
      <c r="C85" s="314"/>
      <c r="D85" s="417" t="s">
        <v>1148</v>
      </c>
      <c r="E85" s="313" t="s">
        <v>94</v>
      </c>
      <c r="F85" s="306" t="s">
        <v>1139</v>
      </c>
      <c r="G85" s="395" t="s">
        <v>1140</v>
      </c>
      <c r="H85" s="395" t="s">
        <v>1026</v>
      </c>
      <c r="I85" s="368">
        <v>1000000</v>
      </c>
      <c r="J85" s="315">
        <f>-K2230/0.0833333333333333</f>
        <v>0</v>
      </c>
      <c r="K85" s="315"/>
      <c r="L85" s="316">
        <v>43201</v>
      </c>
      <c r="M85" s="316">
        <v>43221</v>
      </c>
      <c r="N85" s="317">
        <v>44316</v>
      </c>
      <c r="O85" s="327">
        <f>YEAR(N85)</f>
        <v>2021</v>
      </c>
      <c r="P85" s="363">
        <f>MONTH(N85)</f>
        <v>4</v>
      </c>
      <c r="Q85" s="328" t="str">
        <f>IF(P85&gt;9,CONCATENATE(O85,P85),CONCATENATE(O85,"0",P85))</f>
        <v>202104</v>
      </c>
      <c r="R85" s="305">
        <v>0</v>
      </c>
      <c r="S85" s="320">
        <v>0.03</v>
      </c>
      <c r="T85" s="320">
        <v>0.01</v>
      </c>
      <c r="U85" s="395"/>
      <c r="V85" s="300"/>
      <c r="W85" s="300"/>
      <c r="X85" s="346"/>
      <c r="Y8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46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</row>
    <row r="86" spans="1:44" s="8" customFormat="1" ht="38.25" customHeight="1" thickBot="1" x14ac:dyDescent="0.25">
      <c r="A86" s="322" t="s">
        <v>613</v>
      </c>
      <c r="B86" s="322"/>
      <c r="C86" s="314"/>
      <c r="D86" s="417" t="s">
        <v>1149</v>
      </c>
      <c r="E86" s="313" t="s">
        <v>94</v>
      </c>
      <c r="F86" s="306" t="s">
        <v>1139</v>
      </c>
      <c r="G86" s="395" t="s">
        <v>1140</v>
      </c>
      <c r="H86" s="395" t="s">
        <v>1027</v>
      </c>
      <c r="I86" s="368">
        <v>1000000</v>
      </c>
      <c r="J86" s="315">
        <f>-K2230/0.0833333333333333</f>
        <v>0</v>
      </c>
      <c r="K86" s="315"/>
      <c r="L86" s="316">
        <v>43201</v>
      </c>
      <c r="M86" s="316">
        <v>43221</v>
      </c>
      <c r="N86" s="317">
        <v>44316</v>
      </c>
      <c r="O86" s="327">
        <f>YEAR(N86)</f>
        <v>2021</v>
      </c>
      <c r="P86" s="363">
        <f>MONTH(N86)</f>
        <v>4</v>
      </c>
      <c r="Q86" s="328" t="str">
        <f>IF(P86&gt;9,CONCATENATE(O86,P86),CONCATENATE(O86,"0",P86))</f>
        <v>202104</v>
      </c>
      <c r="R86" s="305">
        <v>0</v>
      </c>
      <c r="S86" s="320">
        <v>0.03</v>
      </c>
      <c r="T86" s="320">
        <v>0.01</v>
      </c>
      <c r="U86" s="395"/>
      <c r="V86" s="300"/>
      <c r="W86" s="300"/>
      <c r="X86" s="346"/>
      <c r="Y8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46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</row>
    <row r="87" spans="1:44" s="8" customFormat="1" ht="38.25" customHeight="1" thickBot="1" x14ac:dyDescent="0.25">
      <c r="A87" s="322" t="s">
        <v>613</v>
      </c>
      <c r="B87" s="322"/>
      <c r="C87" s="314"/>
      <c r="D87" s="417" t="s">
        <v>1150</v>
      </c>
      <c r="E87" s="313" t="s">
        <v>94</v>
      </c>
      <c r="F87" s="306" t="s">
        <v>1139</v>
      </c>
      <c r="G87" s="395" t="s">
        <v>1140</v>
      </c>
      <c r="H87" s="395" t="s">
        <v>1151</v>
      </c>
      <c r="I87" s="368">
        <v>1000000</v>
      </c>
      <c r="J87" s="315">
        <f>-K2231/0.0833333333333333</f>
        <v>0</v>
      </c>
      <c r="K87" s="315"/>
      <c r="L87" s="316">
        <v>43201</v>
      </c>
      <c r="M87" s="316">
        <v>43221</v>
      </c>
      <c r="N87" s="317">
        <v>44316</v>
      </c>
      <c r="O87" s="327">
        <f>YEAR(N87)</f>
        <v>2021</v>
      </c>
      <c r="P87" s="363">
        <f>MONTH(N87)</f>
        <v>4</v>
      </c>
      <c r="Q87" s="328" t="str">
        <f>IF(P87&gt;9,CONCATENATE(O87,P87),CONCATENATE(O87,"0",P87))</f>
        <v>202104</v>
      </c>
      <c r="R87" s="305">
        <v>0</v>
      </c>
      <c r="S87" s="320">
        <v>0.03</v>
      </c>
      <c r="T87" s="320">
        <v>0.01</v>
      </c>
      <c r="U87" s="395"/>
      <c r="V87" s="300"/>
      <c r="W87" s="300"/>
      <c r="X87" s="346"/>
      <c r="Y8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46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</row>
    <row r="88" spans="1:44" s="8" customFormat="1" ht="38.25" customHeight="1" thickBot="1" x14ac:dyDescent="0.25">
      <c r="A88" s="322" t="s">
        <v>613</v>
      </c>
      <c r="B88" s="322"/>
      <c r="C88" s="314"/>
      <c r="D88" s="417" t="s">
        <v>1152</v>
      </c>
      <c r="E88" s="313" t="s">
        <v>94</v>
      </c>
      <c r="F88" s="306" t="s">
        <v>1139</v>
      </c>
      <c r="G88" s="395" t="s">
        <v>1140</v>
      </c>
      <c r="H88" s="395" t="s">
        <v>1153</v>
      </c>
      <c r="I88" s="368">
        <v>1000000</v>
      </c>
      <c r="J88" s="315">
        <f>-K2231/0.0833333333333333</f>
        <v>0</v>
      </c>
      <c r="K88" s="315"/>
      <c r="L88" s="316">
        <v>43201</v>
      </c>
      <c r="M88" s="316">
        <v>43221</v>
      </c>
      <c r="N88" s="317">
        <v>44316</v>
      </c>
      <c r="O88" s="327">
        <f>YEAR(N88)</f>
        <v>2021</v>
      </c>
      <c r="P88" s="363">
        <f>MONTH(N88)</f>
        <v>4</v>
      </c>
      <c r="Q88" s="328" t="str">
        <f>IF(P88&gt;9,CONCATENATE(O88,P88),CONCATENATE(O88,"0",P88))</f>
        <v>202104</v>
      </c>
      <c r="R88" s="305">
        <v>0</v>
      </c>
      <c r="S88" s="320">
        <v>0.03</v>
      </c>
      <c r="T88" s="320">
        <v>0.01</v>
      </c>
      <c r="U88" s="395"/>
      <c r="V88" s="300"/>
      <c r="W88" s="300"/>
      <c r="X88" s="346"/>
      <c r="Y8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346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</row>
    <row r="89" spans="1:44" s="8" customFormat="1" ht="38.25" customHeight="1" thickBot="1" x14ac:dyDescent="0.25">
      <c r="A89" s="322" t="s">
        <v>613</v>
      </c>
      <c r="B89" s="322"/>
      <c r="C89" s="314"/>
      <c r="D89" s="417" t="s">
        <v>1154</v>
      </c>
      <c r="E89" s="313" t="s">
        <v>94</v>
      </c>
      <c r="F89" s="306" t="s">
        <v>1139</v>
      </c>
      <c r="G89" s="395" t="s">
        <v>1140</v>
      </c>
      <c r="H89" s="395" t="s">
        <v>1155</v>
      </c>
      <c r="I89" s="368">
        <v>1000000</v>
      </c>
      <c r="J89" s="315">
        <f>-K2232/0.0833333333333333</f>
        <v>0</v>
      </c>
      <c r="K89" s="315"/>
      <c r="L89" s="316">
        <v>43201</v>
      </c>
      <c r="M89" s="316">
        <v>43221</v>
      </c>
      <c r="N89" s="317">
        <v>44316</v>
      </c>
      <c r="O89" s="327">
        <f>YEAR(N89)</f>
        <v>2021</v>
      </c>
      <c r="P89" s="363">
        <f>MONTH(N89)</f>
        <v>4</v>
      </c>
      <c r="Q89" s="328" t="str">
        <f>IF(P89&gt;9,CONCATENATE(O89,P89),CONCATENATE(O89,"0",P89))</f>
        <v>202104</v>
      </c>
      <c r="R89" s="305">
        <v>0</v>
      </c>
      <c r="S89" s="320">
        <v>0.03</v>
      </c>
      <c r="T89" s="320">
        <v>0.01</v>
      </c>
      <c r="U89" s="395"/>
      <c r="V89" s="300"/>
      <c r="W89" s="300"/>
      <c r="X89" s="346"/>
      <c r="Y8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46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</row>
    <row r="90" spans="1:44" s="8" customFormat="1" ht="38.25" customHeight="1" thickBot="1" x14ac:dyDescent="0.25">
      <c r="A90" s="322" t="s">
        <v>613</v>
      </c>
      <c r="B90" s="322"/>
      <c r="C90" s="314"/>
      <c r="D90" s="417" t="s">
        <v>1157</v>
      </c>
      <c r="E90" s="313" t="s">
        <v>94</v>
      </c>
      <c r="F90" s="306" t="s">
        <v>1139</v>
      </c>
      <c r="G90" s="395" t="s">
        <v>1140</v>
      </c>
      <c r="H90" s="395" t="s">
        <v>1156</v>
      </c>
      <c r="I90" s="368">
        <v>1000000</v>
      </c>
      <c r="J90" s="315">
        <f>-K2233/0.0833333333333333</f>
        <v>0</v>
      </c>
      <c r="K90" s="315"/>
      <c r="L90" s="316">
        <v>43201</v>
      </c>
      <c r="M90" s="316">
        <v>43221</v>
      </c>
      <c r="N90" s="317">
        <v>44316</v>
      </c>
      <c r="O90" s="327">
        <f>YEAR(N90)</f>
        <v>2021</v>
      </c>
      <c r="P90" s="363">
        <f>MONTH(N90)</f>
        <v>4</v>
      </c>
      <c r="Q90" s="328" t="str">
        <f>IF(P90&gt;9,CONCATENATE(O90,P90),CONCATENATE(O90,"0",P90))</f>
        <v>202104</v>
      </c>
      <c r="R90" s="305">
        <v>0</v>
      </c>
      <c r="S90" s="320">
        <v>0.03</v>
      </c>
      <c r="T90" s="320">
        <v>0.01</v>
      </c>
      <c r="U90" s="395"/>
      <c r="V90" s="300"/>
      <c r="W90" s="300"/>
      <c r="X90" s="346"/>
      <c r="Y9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346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</row>
    <row r="91" spans="1:44" s="8" customFormat="1" ht="38.25" customHeight="1" thickBot="1" x14ac:dyDescent="0.25">
      <c r="A91" s="322" t="s">
        <v>613</v>
      </c>
      <c r="B91" s="322"/>
      <c r="C91" s="314"/>
      <c r="D91" s="417" t="s">
        <v>1158</v>
      </c>
      <c r="E91" s="313" t="s">
        <v>94</v>
      </c>
      <c r="F91" s="306" t="s">
        <v>1139</v>
      </c>
      <c r="G91" s="395" t="s">
        <v>1140</v>
      </c>
      <c r="H91" s="395" t="s">
        <v>1159</v>
      </c>
      <c r="I91" s="368">
        <v>1000000</v>
      </c>
      <c r="J91" s="315">
        <f>-K2234/0.0833333333333333</f>
        <v>0</v>
      </c>
      <c r="K91" s="315"/>
      <c r="L91" s="316">
        <v>43201</v>
      </c>
      <c r="M91" s="316">
        <v>43221</v>
      </c>
      <c r="N91" s="317">
        <v>44316</v>
      </c>
      <c r="O91" s="327">
        <f>YEAR(N91)</f>
        <v>2021</v>
      </c>
      <c r="P91" s="363">
        <f>MONTH(N91)</f>
        <v>4</v>
      </c>
      <c r="Q91" s="328" t="str">
        <f>IF(P91&gt;9,CONCATENATE(O91,P91),CONCATENATE(O91,"0",P91))</f>
        <v>202104</v>
      </c>
      <c r="R91" s="305">
        <v>0</v>
      </c>
      <c r="S91" s="320">
        <v>0.03</v>
      </c>
      <c r="T91" s="320">
        <v>0.01</v>
      </c>
      <c r="U91" s="395"/>
      <c r="V91" s="300"/>
      <c r="W91" s="300"/>
      <c r="X91" s="346"/>
      <c r="Y9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346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</row>
    <row r="92" spans="1:44" s="8" customFormat="1" ht="38.25" customHeight="1" thickBot="1" x14ac:dyDescent="0.25">
      <c r="A92" s="322" t="s">
        <v>613</v>
      </c>
      <c r="B92" s="322" t="s">
        <v>275</v>
      </c>
      <c r="C92" s="314" t="s">
        <v>263</v>
      </c>
      <c r="D92" s="417" t="s">
        <v>819</v>
      </c>
      <c r="E92" s="322" t="s">
        <v>104</v>
      </c>
      <c r="F92" s="306" t="s">
        <v>1239</v>
      </c>
      <c r="G92" s="395" t="s">
        <v>1781</v>
      </c>
      <c r="H92" s="406" t="s">
        <v>734</v>
      </c>
      <c r="I92" s="368">
        <v>2000000</v>
      </c>
      <c r="J92" s="316">
        <v>42760</v>
      </c>
      <c r="K92" s="316">
        <v>42782</v>
      </c>
      <c r="L92" s="317">
        <v>43992</v>
      </c>
      <c r="M92" s="317">
        <v>43939</v>
      </c>
      <c r="N92" s="275">
        <v>44303</v>
      </c>
      <c r="O92" s="289">
        <f>YEAR(N92)</f>
        <v>2021</v>
      </c>
      <c r="P92" s="289">
        <f>MONTH(N92)</f>
        <v>4</v>
      </c>
      <c r="Q92" s="281" t="str">
        <f>IF(P92&gt;9,CONCATENATE(O92,P92),CONCATENATE(O92,"0",P92))</f>
        <v>202104</v>
      </c>
      <c r="R92" s="305" t="s">
        <v>130</v>
      </c>
      <c r="S92" s="320">
        <v>0.01</v>
      </c>
      <c r="T92" s="320">
        <v>0.01</v>
      </c>
      <c r="U92" s="397"/>
      <c r="V92" s="309"/>
      <c r="W92" s="307"/>
      <c r="X92" s="309"/>
      <c r="Y9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9"/>
    </row>
    <row r="93" spans="1:44" s="8" customFormat="1" ht="38.25" customHeight="1" x14ac:dyDescent="0.2">
      <c r="A93" s="313" t="s">
        <v>613</v>
      </c>
      <c r="B93" s="322"/>
      <c r="C93" s="314"/>
      <c r="D93" s="321" t="s">
        <v>2186</v>
      </c>
      <c r="E93" s="313" t="s">
        <v>104</v>
      </c>
      <c r="F93" s="306" t="s">
        <v>24</v>
      </c>
      <c r="G93" s="395" t="s">
        <v>2187</v>
      </c>
      <c r="H93" s="395" t="s">
        <v>2188</v>
      </c>
      <c r="I93" s="368">
        <v>43000</v>
      </c>
      <c r="J93" s="315">
        <f>-K2286/0.0833333333333333</f>
        <v>0</v>
      </c>
      <c r="K93" s="315"/>
      <c r="L93" s="316">
        <v>43859</v>
      </c>
      <c r="M93" s="316">
        <v>43922</v>
      </c>
      <c r="N93" s="316">
        <v>44286</v>
      </c>
      <c r="O93" s="327">
        <f>YEAR(N93)</f>
        <v>2021</v>
      </c>
      <c r="P93" s="318">
        <f>MONTH(N93)</f>
        <v>3</v>
      </c>
      <c r="Q93" s="328" t="str">
        <f>IF(P93&gt;9,CONCATENATE(O93,P93),CONCATENATE(O93,"0",P93))</f>
        <v>202103</v>
      </c>
      <c r="R93" s="305" t="s">
        <v>130</v>
      </c>
      <c r="S93" s="320">
        <v>0</v>
      </c>
      <c r="T93" s="320">
        <v>0</v>
      </c>
      <c r="U93" s="395"/>
      <c r="V93" s="300"/>
      <c r="W93" s="299"/>
      <c r="X93" s="300"/>
      <c r="Y9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46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</row>
    <row r="94" spans="1:44" s="7" customFormat="1" ht="38.25" customHeight="1" x14ac:dyDescent="0.2">
      <c r="A94" s="313" t="s">
        <v>613</v>
      </c>
      <c r="B94" s="322"/>
      <c r="C94" s="314"/>
      <c r="D94" s="321" t="s">
        <v>1132</v>
      </c>
      <c r="E94" s="322" t="s">
        <v>93</v>
      </c>
      <c r="F94" s="306" t="s">
        <v>1133</v>
      </c>
      <c r="G94" s="395" t="s">
        <v>1056</v>
      </c>
      <c r="H94" s="406" t="s">
        <v>1134</v>
      </c>
      <c r="I94" s="368">
        <v>200000</v>
      </c>
      <c r="J94" s="315">
        <f>-K2234/0.0833333333333333</f>
        <v>0</v>
      </c>
      <c r="K94" s="315"/>
      <c r="L94" s="316">
        <v>43180</v>
      </c>
      <c r="M94" s="316">
        <v>43180</v>
      </c>
      <c r="N94" s="317">
        <v>44275</v>
      </c>
      <c r="O94" s="318">
        <f>YEAR(N94)</f>
        <v>2021</v>
      </c>
      <c r="P94" s="318">
        <f>MONTH(N94)</f>
        <v>3</v>
      </c>
      <c r="Q94" s="319" t="str">
        <f>IF(P94&gt;9,CONCATENATE(O94,P94),CONCATENATE(O94,"0",P94))</f>
        <v>202103</v>
      </c>
      <c r="R94" s="305">
        <v>0</v>
      </c>
      <c r="S94" s="320">
        <v>0</v>
      </c>
      <c r="T94" s="320">
        <v>0</v>
      </c>
      <c r="U94" s="395"/>
      <c r="V94" s="300"/>
      <c r="W94" s="299"/>
      <c r="X94" s="300"/>
      <c r="Y9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46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300"/>
    </row>
    <row r="95" spans="1:44" s="7" customFormat="1" ht="38.25" customHeight="1" x14ac:dyDescent="0.2">
      <c r="A95" s="313" t="s">
        <v>613</v>
      </c>
      <c r="B95" s="322"/>
      <c r="C95" s="314"/>
      <c r="D95" s="321" t="s">
        <v>2221</v>
      </c>
      <c r="E95" s="322" t="s">
        <v>2222</v>
      </c>
      <c r="F95" s="306" t="s">
        <v>2223</v>
      </c>
      <c r="G95" s="395" t="s">
        <v>2224</v>
      </c>
      <c r="H95" s="395" t="s">
        <v>2225</v>
      </c>
      <c r="I95" s="368">
        <v>63142</v>
      </c>
      <c r="J95" s="315">
        <f>-K2287/0.0833333333333333</f>
        <v>0</v>
      </c>
      <c r="K95" s="315"/>
      <c r="L95" s="316">
        <v>43894</v>
      </c>
      <c r="M95" s="316">
        <v>43894</v>
      </c>
      <c r="N95" s="316">
        <v>44266</v>
      </c>
      <c r="O95" s="327">
        <f>YEAR(N95)</f>
        <v>2021</v>
      </c>
      <c r="P95" s="318">
        <f>MONTH(N95)</f>
        <v>3</v>
      </c>
      <c r="Q95" s="328" t="str">
        <f>IF(P95&gt;9,CONCATENATE(O95,P95),CONCATENATE(O95,"0",P95))</f>
        <v>202103</v>
      </c>
      <c r="R95" s="305">
        <v>0</v>
      </c>
      <c r="S95" s="320">
        <v>0</v>
      </c>
      <c r="T95" s="320">
        <v>0</v>
      </c>
      <c r="U95" s="395"/>
      <c r="V95" s="300"/>
      <c r="W95" s="299"/>
      <c r="X95" s="300"/>
      <c r="Y9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46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</row>
    <row r="96" spans="1:44" s="7" customFormat="1" ht="38.25" customHeight="1" x14ac:dyDescent="0.2">
      <c r="A96" s="313" t="s">
        <v>613</v>
      </c>
      <c r="B96" s="322"/>
      <c r="C96" s="314"/>
      <c r="D96" s="321" t="s">
        <v>2247</v>
      </c>
      <c r="E96" s="313" t="s">
        <v>92</v>
      </c>
      <c r="F96" s="306" t="s">
        <v>2246</v>
      </c>
      <c r="G96" s="395" t="s">
        <v>1698</v>
      </c>
      <c r="H96" s="395" t="s">
        <v>26</v>
      </c>
      <c r="I96" s="368">
        <v>1391000</v>
      </c>
      <c r="J96" s="315">
        <f>-K2300/0.0833333333333333</f>
        <v>0</v>
      </c>
      <c r="K96" s="315"/>
      <c r="L96" s="316">
        <v>43908</v>
      </c>
      <c r="M96" s="316">
        <v>43892</v>
      </c>
      <c r="N96" s="316">
        <v>44256</v>
      </c>
      <c r="O96" s="327">
        <f>YEAR(N96)</f>
        <v>2021</v>
      </c>
      <c r="P96" s="318">
        <f>MONTH(N96)</f>
        <v>3</v>
      </c>
      <c r="Q96" s="328" t="str">
        <f>IF(P96&gt;9,CONCATENATE(O96,P96),CONCATENATE(O96,"0",P96))</f>
        <v>202103</v>
      </c>
      <c r="R96" s="305">
        <v>0</v>
      </c>
      <c r="S96" s="320">
        <v>0</v>
      </c>
      <c r="T96" s="320">
        <v>0</v>
      </c>
      <c r="U96" s="395"/>
      <c r="V96" s="300"/>
      <c r="W96" s="299"/>
      <c r="X96" s="300"/>
      <c r="Y96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46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</row>
    <row r="97" spans="1:100" s="7" customFormat="1" ht="38.25" customHeight="1" x14ac:dyDescent="0.2">
      <c r="A97" s="322" t="s">
        <v>613</v>
      </c>
      <c r="B97" s="322"/>
      <c r="C97" s="314"/>
      <c r="D97" s="321" t="s">
        <v>1172</v>
      </c>
      <c r="E97" s="322" t="s">
        <v>92</v>
      </c>
      <c r="F97" s="306" t="s">
        <v>1123</v>
      </c>
      <c r="G97" s="395" t="s">
        <v>1124</v>
      </c>
      <c r="H97" s="406" t="s">
        <v>1125</v>
      </c>
      <c r="I97" s="368">
        <v>288000</v>
      </c>
      <c r="J97" s="315">
        <f>-K2102/0.0833333333333333</f>
        <v>0</v>
      </c>
      <c r="K97" s="315"/>
      <c r="L97" s="316">
        <v>43159</v>
      </c>
      <c r="M97" s="316">
        <v>43160</v>
      </c>
      <c r="N97" s="317">
        <v>44255</v>
      </c>
      <c r="O97" s="318">
        <f>YEAR(N97)</f>
        <v>2021</v>
      </c>
      <c r="P97" s="318">
        <f>MONTH(N97)</f>
        <v>2</v>
      </c>
      <c r="Q97" s="319" t="str">
        <f>IF(P97&gt;9,CONCATENATE(O97,P97),CONCATENATE(O97,"0",P97))</f>
        <v>202102</v>
      </c>
      <c r="R97" s="305">
        <v>0</v>
      </c>
      <c r="S97" s="320">
        <v>0.03</v>
      </c>
      <c r="T97" s="320">
        <v>0.02</v>
      </c>
      <c r="U97" s="399"/>
      <c r="V97" s="300"/>
      <c r="W97" s="299"/>
      <c r="X97" s="300"/>
      <c r="Y9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300"/>
    </row>
    <row r="98" spans="1:100" s="7" customFormat="1" ht="38.25" customHeight="1" x14ac:dyDescent="0.2">
      <c r="A98" s="313" t="s">
        <v>613</v>
      </c>
      <c r="B98" s="322"/>
      <c r="C98" s="314"/>
      <c r="D98" s="321" t="s">
        <v>1541</v>
      </c>
      <c r="E98" s="313" t="s">
        <v>92</v>
      </c>
      <c r="F98" s="306" t="s">
        <v>354</v>
      </c>
      <c r="G98" s="395" t="s">
        <v>355</v>
      </c>
      <c r="H98" s="395" t="s">
        <v>1542</v>
      </c>
      <c r="I98" s="368">
        <v>314676</v>
      </c>
      <c r="J98" s="315">
        <f>-K2257/0.0833333333333333</f>
        <v>0</v>
      </c>
      <c r="K98" s="315"/>
      <c r="L98" s="316">
        <v>43537</v>
      </c>
      <c r="M98" s="316">
        <v>43512</v>
      </c>
      <c r="N98" s="316">
        <v>44242</v>
      </c>
      <c r="O98" s="327">
        <f>YEAR(N98)</f>
        <v>2021</v>
      </c>
      <c r="P98" s="318">
        <f>MONTH(N98)</f>
        <v>2</v>
      </c>
      <c r="Q98" s="328" t="str">
        <f>IF(P98&gt;9,CONCATENATE(O98,P98),CONCATENATE(O98,"0",P98))</f>
        <v>202102</v>
      </c>
      <c r="R98" s="270" t="s">
        <v>248</v>
      </c>
      <c r="S98" s="320">
        <v>0</v>
      </c>
      <c r="T98" s="320">
        <v>0</v>
      </c>
      <c r="U98" s="395"/>
      <c r="V98" s="300"/>
      <c r="W98" s="299"/>
      <c r="X98" s="300"/>
      <c r="Y9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46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</row>
    <row r="99" spans="1:100" s="7" customFormat="1" ht="38.25" customHeight="1" thickBot="1" x14ac:dyDescent="0.25">
      <c r="A99" s="322" t="s">
        <v>613</v>
      </c>
      <c r="B99" s="322"/>
      <c r="C99" s="314"/>
      <c r="D99" s="417" t="s">
        <v>1479</v>
      </c>
      <c r="E99" s="322" t="s">
        <v>91</v>
      </c>
      <c r="F99" s="306" t="s">
        <v>1480</v>
      </c>
      <c r="G99" s="395" t="s">
        <v>1481</v>
      </c>
      <c r="H99" s="395" t="s">
        <v>1482</v>
      </c>
      <c r="I99" s="368">
        <v>34480</v>
      </c>
      <c r="J99" s="315">
        <f>-K2218/0.0833333333333333</f>
        <v>0</v>
      </c>
      <c r="K99" s="315"/>
      <c r="L99" s="316">
        <v>43838</v>
      </c>
      <c r="M99" s="316">
        <v>43872</v>
      </c>
      <c r="N99" s="316">
        <v>44238</v>
      </c>
      <c r="O99" s="327">
        <f>YEAR(N99)</f>
        <v>2021</v>
      </c>
      <c r="P99" s="318">
        <f>MONTH(N99)</f>
        <v>2</v>
      </c>
      <c r="Q99" s="328" t="str">
        <f>IF(P99&gt;9,CONCATENATE(O99,P99),CONCATENATE(O99,"0",P99))</f>
        <v>202102</v>
      </c>
      <c r="R99" s="305">
        <v>0</v>
      </c>
      <c r="S99" s="320">
        <v>0</v>
      </c>
      <c r="T99" s="320">
        <v>0</v>
      </c>
      <c r="U99" s="395"/>
      <c r="V99" s="300"/>
      <c r="W99" s="299"/>
      <c r="X99" s="300"/>
      <c r="Y9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46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299"/>
    </row>
    <row r="100" spans="1:100" s="7" customFormat="1" ht="38.25" customHeight="1" thickBot="1" x14ac:dyDescent="0.25">
      <c r="A100" s="313" t="s">
        <v>613</v>
      </c>
      <c r="B100" s="322"/>
      <c r="C100" s="314"/>
      <c r="D100" s="417" t="s">
        <v>2091</v>
      </c>
      <c r="E100" s="313" t="s">
        <v>92</v>
      </c>
      <c r="F100" s="306" t="s">
        <v>19</v>
      </c>
      <c r="G100" s="395" t="s">
        <v>2093</v>
      </c>
      <c r="H100" s="395" t="s">
        <v>2094</v>
      </c>
      <c r="I100" s="368">
        <v>29000</v>
      </c>
      <c r="J100" s="315">
        <f>-K2303/0.0833333333333333</f>
        <v>0</v>
      </c>
      <c r="K100" s="315"/>
      <c r="L100" s="316">
        <v>43810</v>
      </c>
      <c r="M100" s="316">
        <v>43853</v>
      </c>
      <c r="N100" s="316">
        <v>44218</v>
      </c>
      <c r="O100" s="327">
        <f>YEAR(N100)</f>
        <v>2021</v>
      </c>
      <c r="P100" s="318">
        <f>MONTH(N100)</f>
        <v>1</v>
      </c>
      <c r="Q100" s="328" t="str">
        <f>IF(P100&gt;9,CONCATENATE(O100,P100),CONCATENATE(O100,"0",P100))</f>
        <v>202101</v>
      </c>
      <c r="R100" s="305" t="s">
        <v>735</v>
      </c>
      <c r="S100" s="320">
        <v>0</v>
      </c>
      <c r="T100" s="320">
        <v>0</v>
      </c>
      <c r="U100" s="395"/>
      <c r="V100" s="300"/>
      <c r="W100" s="299"/>
      <c r="X100" s="300"/>
      <c r="Y100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46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</row>
    <row r="101" spans="1:100" s="7" customFormat="1" ht="38.25" customHeight="1" thickBot="1" x14ac:dyDescent="0.25">
      <c r="A101" s="313" t="s">
        <v>613</v>
      </c>
      <c r="B101" s="322"/>
      <c r="C101" s="314"/>
      <c r="D101" s="456" t="s">
        <v>1574</v>
      </c>
      <c r="E101" s="313" t="s">
        <v>92</v>
      </c>
      <c r="F101" s="306" t="s">
        <v>1575</v>
      </c>
      <c r="G101" s="395" t="s">
        <v>1576</v>
      </c>
      <c r="H101" s="395" t="s">
        <v>1577</v>
      </c>
      <c r="I101" s="368">
        <v>86038.65</v>
      </c>
      <c r="J101" s="315">
        <f>-K2287/0.0833333333333333</f>
        <v>0</v>
      </c>
      <c r="K101" s="315"/>
      <c r="L101" s="316">
        <v>43789</v>
      </c>
      <c r="M101" s="316">
        <v>43846</v>
      </c>
      <c r="N101" s="317">
        <v>44211</v>
      </c>
      <c r="O101" s="318">
        <f>YEAR(N101)</f>
        <v>2021</v>
      </c>
      <c r="P101" s="318">
        <f>MONTH(N101)</f>
        <v>1</v>
      </c>
      <c r="Q101" s="319" t="str">
        <f>IF(P101&gt;9,CONCATENATE(O101,P101),CONCATENATE(O101,"0",P101))</f>
        <v>202101</v>
      </c>
      <c r="R101" s="305" t="s">
        <v>130</v>
      </c>
      <c r="S101" s="320">
        <v>0</v>
      </c>
      <c r="T101" s="320">
        <v>0</v>
      </c>
      <c r="U101" s="395"/>
      <c r="V101" s="300"/>
      <c r="W101" s="300"/>
      <c r="X101" s="300"/>
      <c r="Y10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346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300"/>
    </row>
    <row r="102" spans="1:100" s="7" customFormat="1" ht="38.25" customHeight="1" thickBot="1" x14ac:dyDescent="0.25">
      <c r="A102" s="313" t="s">
        <v>613</v>
      </c>
      <c r="B102" s="322"/>
      <c r="C102" s="314"/>
      <c r="D102" s="417" t="s">
        <v>1478</v>
      </c>
      <c r="E102" s="313" t="s">
        <v>92</v>
      </c>
      <c r="F102" s="306" t="s">
        <v>2092</v>
      </c>
      <c r="G102" s="395" t="s">
        <v>1423</v>
      </c>
      <c r="H102" s="395" t="s">
        <v>1424</v>
      </c>
      <c r="I102" s="368">
        <v>87030.6</v>
      </c>
      <c r="J102" s="315">
        <f>-K2283/0.0833333333333333</f>
        <v>0</v>
      </c>
      <c r="K102" s="315"/>
      <c r="L102" s="316">
        <v>43789</v>
      </c>
      <c r="M102" s="316">
        <v>43838</v>
      </c>
      <c r="N102" s="316">
        <v>44203</v>
      </c>
      <c r="O102" s="327">
        <f>YEAR(N102)</f>
        <v>2021</v>
      </c>
      <c r="P102" s="318">
        <f>MONTH(N102)</f>
        <v>1</v>
      </c>
      <c r="Q102" s="328" t="str">
        <f>IF(P102&gt;9,CONCATENATE(O102,P102),CONCATENATE(O102,"0",P102))</f>
        <v>202101</v>
      </c>
      <c r="R102" s="305">
        <v>0</v>
      </c>
      <c r="S102" s="320">
        <v>0</v>
      </c>
      <c r="T102" s="320">
        <v>0</v>
      </c>
      <c r="U102" s="395"/>
      <c r="V102" s="300"/>
      <c r="W102" s="299"/>
      <c r="X102" s="300"/>
      <c r="Y10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46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</row>
    <row r="103" spans="1:100" s="7" customFormat="1" ht="38.25" customHeight="1" thickBot="1" x14ac:dyDescent="0.25">
      <c r="A103" s="322" t="s">
        <v>613</v>
      </c>
      <c r="B103" s="313" t="s">
        <v>258</v>
      </c>
      <c r="C103" s="334" t="s">
        <v>263</v>
      </c>
      <c r="D103" s="415" t="s">
        <v>705</v>
      </c>
      <c r="E103" s="313" t="s">
        <v>91</v>
      </c>
      <c r="F103" s="272" t="s">
        <v>609</v>
      </c>
      <c r="G103" s="396" t="s">
        <v>610</v>
      </c>
      <c r="H103" s="396" t="s">
        <v>25</v>
      </c>
      <c r="I103" s="370">
        <v>165000</v>
      </c>
      <c r="J103" s="273">
        <f>-K2544/0.0833333333333333</f>
        <v>0</v>
      </c>
      <c r="K103" s="273"/>
      <c r="L103" s="274">
        <v>43810</v>
      </c>
      <c r="M103" s="316">
        <v>43831</v>
      </c>
      <c r="N103" s="275">
        <v>44196</v>
      </c>
      <c r="O103" s="289">
        <f>YEAR(N103)</f>
        <v>2020</v>
      </c>
      <c r="P103" s="289">
        <f>MONTH(N103)</f>
        <v>12</v>
      </c>
      <c r="Q103" s="281" t="str">
        <f>IF(P103&gt;9,CONCATENATE(O103,P103),CONCATENATE(O103,"0",P103))</f>
        <v>202012</v>
      </c>
      <c r="R103" s="305" t="s">
        <v>130</v>
      </c>
      <c r="S103" s="276">
        <v>0</v>
      </c>
      <c r="T103" s="276">
        <v>0</v>
      </c>
      <c r="U103" s="413"/>
      <c r="V103" s="309"/>
      <c r="W103" s="307" t="s">
        <v>257</v>
      </c>
      <c r="X103" s="309"/>
      <c r="Y10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300"/>
    </row>
    <row r="104" spans="1:100" s="7" customFormat="1" ht="38.25" customHeight="1" thickBot="1" x14ac:dyDescent="0.25">
      <c r="A104" s="322" t="s">
        <v>613</v>
      </c>
      <c r="B104" s="313" t="s">
        <v>258</v>
      </c>
      <c r="C104" s="334" t="s">
        <v>263</v>
      </c>
      <c r="D104" s="415" t="s">
        <v>706</v>
      </c>
      <c r="E104" s="313" t="s">
        <v>91</v>
      </c>
      <c r="F104" s="272" t="s">
        <v>609</v>
      </c>
      <c r="G104" s="396" t="s">
        <v>610</v>
      </c>
      <c r="H104" s="396" t="s">
        <v>178</v>
      </c>
      <c r="I104" s="370">
        <v>150000</v>
      </c>
      <c r="J104" s="273">
        <f>-K2545/0.0833333333333333</f>
        <v>0</v>
      </c>
      <c r="K104" s="273"/>
      <c r="L104" s="274">
        <v>43810</v>
      </c>
      <c r="M104" s="274">
        <v>43831</v>
      </c>
      <c r="N104" s="275">
        <v>44196</v>
      </c>
      <c r="O104" s="289">
        <f>YEAR(N104)</f>
        <v>2020</v>
      </c>
      <c r="P104" s="289">
        <f>MONTH(N104)</f>
        <v>12</v>
      </c>
      <c r="Q104" s="281" t="str">
        <f>IF(P104&gt;9,CONCATENATE(O104,P104),CONCATENATE(O104,"0",P104))</f>
        <v>202012</v>
      </c>
      <c r="R104" s="305" t="s">
        <v>130</v>
      </c>
      <c r="S104" s="276">
        <v>0</v>
      </c>
      <c r="T104" s="276">
        <v>0</v>
      </c>
      <c r="U104" s="413"/>
      <c r="V104" s="307"/>
      <c r="W104" s="307" t="s">
        <v>257</v>
      </c>
      <c r="X104" s="307"/>
      <c r="Y10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300"/>
    </row>
    <row r="105" spans="1:100" s="7" customFormat="1" ht="38.25" customHeight="1" thickBot="1" x14ac:dyDescent="0.25">
      <c r="A105" s="322" t="s">
        <v>613</v>
      </c>
      <c r="B105" s="322"/>
      <c r="C105" s="314"/>
      <c r="D105" s="417" t="s">
        <v>2111</v>
      </c>
      <c r="E105" s="322" t="s">
        <v>92</v>
      </c>
      <c r="F105" s="306" t="s">
        <v>19</v>
      </c>
      <c r="G105" s="395" t="s">
        <v>2112</v>
      </c>
      <c r="H105" s="395" t="s">
        <v>2113</v>
      </c>
      <c r="I105" s="368">
        <v>44845.01</v>
      </c>
      <c r="J105" s="315">
        <f>-K2300/0.0833333333333333</f>
        <v>0</v>
      </c>
      <c r="K105" s="315"/>
      <c r="L105" s="316">
        <v>43810</v>
      </c>
      <c r="M105" s="316">
        <v>43831</v>
      </c>
      <c r="N105" s="317">
        <v>44196</v>
      </c>
      <c r="O105" s="318">
        <f>YEAR(N105)</f>
        <v>2020</v>
      </c>
      <c r="P105" s="318">
        <f>MONTH(N105)</f>
        <v>12</v>
      </c>
      <c r="Q105" s="319" t="str">
        <f>IF(P105&gt;9,CONCATENATE(O105,P105),CONCATENATE(O105,"0",P105))</f>
        <v>202012</v>
      </c>
      <c r="R105" s="305" t="s">
        <v>248</v>
      </c>
      <c r="S105" s="320">
        <v>0</v>
      </c>
      <c r="T105" s="320">
        <v>0</v>
      </c>
      <c r="U105" s="395"/>
      <c r="V105" s="300"/>
      <c r="W105" s="299"/>
      <c r="X105" s="300"/>
      <c r="Y10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300"/>
    </row>
    <row r="106" spans="1:100" s="7" customFormat="1" ht="38.25" customHeight="1" thickBot="1" x14ac:dyDescent="0.25">
      <c r="A106" s="313" t="s">
        <v>613</v>
      </c>
      <c r="B106" s="383" t="s">
        <v>275</v>
      </c>
      <c r="C106" s="322" t="s">
        <v>263</v>
      </c>
      <c r="D106" s="417" t="s">
        <v>672</v>
      </c>
      <c r="E106" s="383" t="s">
        <v>92</v>
      </c>
      <c r="F106" s="239" t="s">
        <v>151</v>
      </c>
      <c r="G106" s="400" t="s">
        <v>152</v>
      </c>
      <c r="H106" s="400" t="s">
        <v>154</v>
      </c>
      <c r="I106" s="367">
        <v>3032791.4</v>
      </c>
      <c r="J106" s="257">
        <f>-K2211/0.0833333333333333</f>
        <v>0</v>
      </c>
      <c r="K106" s="257"/>
      <c r="L106" s="253">
        <v>43992</v>
      </c>
      <c r="M106" s="253">
        <v>44013</v>
      </c>
      <c r="N106" s="254">
        <v>44196</v>
      </c>
      <c r="O106" s="279">
        <f>YEAR(N106)</f>
        <v>2020</v>
      </c>
      <c r="P106" s="279">
        <f>MONTH(N106)</f>
        <v>12</v>
      </c>
      <c r="Q106" s="280" t="str">
        <f>IF(P106&gt;9,CONCATENATE(O106,P106),CONCATENATE(O106,"0",P106))</f>
        <v>202012</v>
      </c>
      <c r="R106" s="305">
        <v>0</v>
      </c>
      <c r="S106" s="243">
        <v>0</v>
      </c>
      <c r="T106" s="243">
        <v>0</v>
      </c>
      <c r="U106" s="413"/>
      <c r="V106" s="295"/>
      <c r="W106" s="297"/>
      <c r="X106" s="295"/>
      <c r="Y10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346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</row>
    <row r="107" spans="1:100" s="7" customFormat="1" ht="38.25" customHeight="1" thickBot="1" x14ac:dyDescent="0.25">
      <c r="A107" s="313" t="s">
        <v>613</v>
      </c>
      <c r="B107" s="322"/>
      <c r="C107" s="314"/>
      <c r="D107" s="417" t="s">
        <v>1307</v>
      </c>
      <c r="E107" s="313" t="s">
        <v>92</v>
      </c>
      <c r="F107" s="306" t="s">
        <v>19</v>
      </c>
      <c r="G107" s="395" t="s">
        <v>1308</v>
      </c>
      <c r="H107" s="395" t="s">
        <v>1309</v>
      </c>
      <c r="I107" s="368">
        <v>42000</v>
      </c>
      <c r="J107" s="315">
        <f>-K2258/0.0833333333333333</f>
        <v>0</v>
      </c>
      <c r="K107" s="315"/>
      <c r="L107" s="316">
        <v>43757</v>
      </c>
      <c r="M107" s="316">
        <v>43831</v>
      </c>
      <c r="N107" s="317">
        <v>44196</v>
      </c>
      <c r="O107" s="318">
        <f>YEAR(N107)</f>
        <v>2020</v>
      </c>
      <c r="P107" s="318">
        <f>MONTH(N107)</f>
        <v>12</v>
      </c>
      <c r="Q107" s="319" t="str">
        <f>IF(P107&gt;9,CONCATENATE(O107,P107),CONCATENATE(O107,"0",P107))</f>
        <v>202012</v>
      </c>
      <c r="R107" s="270">
        <v>0</v>
      </c>
      <c r="S107" s="320">
        <v>0</v>
      </c>
      <c r="T107" s="320">
        <v>0</v>
      </c>
      <c r="U107" s="395"/>
      <c r="V107" s="300"/>
      <c r="W107" s="299"/>
      <c r="X107" s="300"/>
      <c r="Y1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346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300"/>
    </row>
    <row r="108" spans="1:100" s="7" customFormat="1" ht="38.25" customHeight="1" thickBot="1" x14ac:dyDescent="0.25">
      <c r="A108" s="313" t="s">
        <v>613</v>
      </c>
      <c r="B108" s="322"/>
      <c r="C108" s="314"/>
      <c r="D108" s="417" t="s">
        <v>2180</v>
      </c>
      <c r="E108" s="322" t="s">
        <v>100</v>
      </c>
      <c r="F108" s="306" t="s">
        <v>19</v>
      </c>
      <c r="G108" s="395" t="s">
        <v>2181</v>
      </c>
      <c r="H108" s="395" t="s">
        <v>2182</v>
      </c>
      <c r="I108" s="368">
        <v>36400</v>
      </c>
      <c r="J108" s="315">
        <f>-K2290/0.0833333333333333</f>
        <v>0</v>
      </c>
      <c r="K108" s="315"/>
      <c r="L108" s="316">
        <v>43852</v>
      </c>
      <c r="M108" s="316">
        <v>43831</v>
      </c>
      <c r="N108" s="316">
        <v>44196</v>
      </c>
      <c r="O108" s="327">
        <f>YEAR(N108)</f>
        <v>2020</v>
      </c>
      <c r="P108" s="318">
        <f>MONTH(N108)</f>
        <v>12</v>
      </c>
      <c r="Q108" s="328" t="str">
        <f>IF(P108&gt;9,CONCATENATE(O108,P108),CONCATENATE(O108,"0",P108))</f>
        <v>202012</v>
      </c>
      <c r="R108" s="305">
        <v>0</v>
      </c>
      <c r="S108" s="320">
        <v>0</v>
      </c>
      <c r="T108" s="320">
        <v>0</v>
      </c>
      <c r="U108" s="395"/>
      <c r="V108" s="300"/>
      <c r="W108" s="299"/>
      <c r="X108" s="300"/>
      <c r="Y10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46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</row>
    <row r="109" spans="1:100" s="7" customFormat="1" ht="38.25" customHeight="1" thickBot="1" x14ac:dyDescent="0.25">
      <c r="A109" s="313" t="s">
        <v>613</v>
      </c>
      <c r="B109" s="322"/>
      <c r="C109" s="314"/>
      <c r="D109" s="417" t="s">
        <v>1956</v>
      </c>
      <c r="E109" s="313" t="s">
        <v>92</v>
      </c>
      <c r="F109" s="306" t="s">
        <v>1957</v>
      </c>
      <c r="G109" s="395" t="s">
        <v>1958</v>
      </c>
      <c r="H109" s="395" t="s">
        <v>1959</v>
      </c>
      <c r="I109" s="368">
        <v>220375</v>
      </c>
      <c r="J109" s="315">
        <f>-K2276/0.0833333333333333</f>
        <v>0</v>
      </c>
      <c r="K109" s="315"/>
      <c r="L109" s="316">
        <v>43754</v>
      </c>
      <c r="M109" s="316">
        <v>43831</v>
      </c>
      <c r="N109" s="316">
        <v>44196</v>
      </c>
      <c r="O109" s="327">
        <f>YEAR(N109)</f>
        <v>2020</v>
      </c>
      <c r="P109" s="318">
        <f>MONTH(N109)</f>
        <v>12</v>
      </c>
      <c r="Q109" s="328" t="str">
        <f>IF(P109&gt;9,CONCATENATE(O109,P109),CONCATENATE(O109,"0",P109))</f>
        <v>202012</v>
      </c>
      <c r="R109" s="305">
        <v>0</v>
      </c>
      <c r="S109" s="320">
        <v>0</v>
      </c>
      <c r="T109" s="320">
        <v>0</v>
      </c>
      <c r="U109" s="395"/>
      <c r="V109" s="300"/>
      <c r="W109" s="299"/>
      <c r="X109" s="300"/>
      <c r="Y109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346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</row>
    <row r="110" spans="1:100" s="7" customFormat="1" ht="38.25" customHeight="1" thickBot="1" x14ac:dyDescent="0.25">
      <c r="A110" s="313" t="s">
        <v>613</v>
      </c>
      <c r="B110" s="322"/>
      <c r="C110" s="314"/>
      <c r="D110" s="417" t="s">
        <v>2132</v>
      </c>
      <c r="E110" s="322" t="s">
        <v>92</v>
      </c>
      <c r="F110" s="306" t="s">
        <v>2133</v>
      </c>
      <c r="G110" s="395" t="s">
        <v>2130</v>
      </c>
      <c r="H110" s="395" t="s">
        <v>1045</v>
      </c>
      <c r="I110" s="368">
        <v>4800</v>
      </c>
      <c r="J110" s="315">
        <f>-K2303/0.0833333333333333</f>
        <v>0</v>
      </c>
      <c r="K110" s="315"/>
      <c r="L110" s="316">
        <v>43817</v>
      </c>
      <c r="M110" s="316">
        <v>43819</v>
      </c>
      <c r="N110" s="316">
        <v>44185</v>
      </c>
      <c r="O110" s="327">
        <f>YEAR(N110)</f>
        <v>2020</v>
      </c>
      <c r="P110" s="318">
        <f>MONTH(N110)</f>
        <v>12</v>
      </c>
      <c r="Q110" s="328" t="str">
        <f>IF(P110&gt;9,CONCATENATE(O110,P110),CONCATENATE(O110,"0",P110))</f>
        <v>202012</v>
      </c>
      <c r="R110" s="305" t="s">
        <v>248</v>
      </c>
      <c r="S110" s="320">
        <v>0</v>
      </c>
      <c r="T110" s="320">
        <v>0</v>
      </c>
      <c r="U110" s="395"/>
      <c r="V110" s="300"/>
      <c r="W110" s="299"/>
      <c r="X110" s="300"/>
      <c r="Y110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46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</row>
    <row r="111" spans="1:100" s="7" customFormat="1" ht="38.25" customHeight="1" thickBot="1" x14ac:dyDescent="0.25">
      <c r="A111" s="322" t="s">
        <v>613</v>
      </c>
      <c r="B111" s="322" t="s">
        <v>275</v>
      </c>
      <c r="C111" s="314" t="s">
        <v>263</v>
      </c>
      <c r="D111" s="417" t="s">
        <v>824</v>
      </c>
      <c r="E111" s="322" t="s">
        <v>104</v>
      </c>
      <c r="F111" s="306" t="s">
        <v>1882</v>
      </c>
      <c r="G111" s="395" t="s">
        <v>1883</v>
      </c>
      <c r="H111" s="406" t="s">
        <v>1546</v>
      </c>
      <c r="I111" s="368">
        <v>248148</v>
      </c>
      <c r="J111" s="315">
        <f>-K1956/0.0833333333333333</f>
        <v>0</v>
      </c>
      <c r="K111" s="315"/>
      <c r="L111" s="316">
        <v>43733</v>
      </c>
      <c r="M111" s="316">
        <v>43820</v>
      </c>
      <c r="N111" s="317">
        <v>44185</v>
      </c>
      <c r="O111" s="318">
        <f>YEAR(N111)</f>
        <v>2020</v>
      </c>
      <c r="P111" s="318">
        <f>MONTH(N111)</f>
        <v>12</v>
      </c>
      <c r="Q111" s="319" t="str">
        <f>IF(P111&gt;9,CONCATENATE(O111,P111),CONCATENATE(O111,"0",P111))</f>
        <v>202012</v>
      </c>
      <c r="R111" s="305">
        <v>0</v>
      </c>
      <c r="S111" s="320">
        <v>0</v>
      </c>
      <c r="T111" s="320">
        <v>0</v>
      </c>
      <c r="U111" s="399"/>
      <c r="V111" s="300"/>
      <c r="W111" s="299"/>
      <c r="X111" s="300"/>
      <c r="Y11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300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100" s="233" customFormat="1" ht="38.25" customHeight="1" thickBot="1" x14ac:dyDescent="0.25">
      <c r="A112" s="313" t="s">
        <v>613</v>
      </c>
      <c r="B112" s="322"/>
      <c r="C112" s="314"/>
      <c r="D112" s="417" t="s">
        <v>2128</v>
      </c>
      <c r="E112" s="322" t="s">
        <v>92</v>
      </c>
      <c r="F112" s="306" t="s">
        <v>2129</v>
      </c>
      <c r="G112" s="395" t="s">
        <v>2130</v>
      </c>
      <c r="H112" s="395" t="s">
        <v>2131</v>
      </c>
      <c r="I112" s="368">
        <v>22140</v>
      </c>
      <c r="J112" s="315">
        <f>-K2305/0.0833333333333333</f>
        <v>0</v>
      </c>
      <c r="K112" s="315"/>
      <c r="L112" s="316">
        <v>43817</v>
      </c>
      <c r="M112" s="316">
        <v>43819</v>
      </c>
      <c r="N112" s="316">
        <v>44184</v>
      </c>
      <c r="O112" s="327">
        <f>YEAR(N112)</f>
        <v>2020</v>
      </c>
      <c r="P112" s="318">
        <f>MONTH(N112)</f>
        <v>12</v>
      </c>
      <c r="Q112" s="328" t="str">
        <f>IF(P112&gt;9,CONCATENATE(O112,P112),CONCATENATE(O112,"0",P112))</f>
        <v>202012</v>
      </c>
      <c r="R112" s="305" t="s">
        <v>248</v>
      </c>
      <c r="S112" s="320">
        <v>0</v>
      </c>
      <c r="T112" s="320">
        <v>0</v>
      </c>
      <c r="U112" s="395"/>
      <c r="V112" s="300"/>
      <c r="W112" s="299"/>
      <c r="X112" s="300"/>
      <c r="Y11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46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</row>
    <row r="113" spans="1:100" s="233" customFormat="1" ht="38.25" customHeight="1" x14ac:dyDescent="0.2">
      <c r="A113" s="322" t="s">
        <v>613</v>
      </c>
      <c r="B113" s="322"/>
      <c r="C113" s="314"/>
      <c r="D113" s="321" t="s">
        <v>1365</v>
      </c>
      <c r="E113" s="322" t="s">
        <v>91</v>
      </c>
      <c r="F113" s="306" t="s">
        <v>1362</v>
      </c>
      <c r="G113" s="395" t="s">
        <v>1363</v>
      </c>
      <c r="H113" s="395" t="s">
        <v>1366</v>
      </c>
      <c r="I113" s="368">
        <v>850000</v>
      </c>
      <c r="J113" s="315">
        <f>-K2173/0.0833333333333333</f>
        <v>0</v>
      </c>
      <c r="K113" s="315"/>
      <c r="L113" s="316">
        <v>43761</v>
      </c>
      <c r="M113" s="316">
        <v>43816</v>
      </c>
      <c r="N113" s="316">
        <v>44181</v>
      </c>
      <c r="O113" s="327">
        <f>YEAR(N113)</f>
        <v>2020</v>
      </c>
      <c r="P113" s="318">
        <f>MONTH(N113)</f>
        <v>12</v>
      </c>
      <c r="Q113" s="328" t="str">
        <f>IF(P113&gt;9,CONCATENATE(O113,P113),CONCATENATE(O113,"0",P113))</f>
        <v>202012</v>
      </c>
      <c r="R113" s="305">
        <v>0</v>
      </c>
      <c r="S113" s="320">
        <v>0</v>
      </c>
      <c r="T113" s="320">
        <v>0</v>
      </c>
      <c r="U113" s="395"/>
      <c r="V113" s="300"/>
      <c r="W113" s="299"/>
      <c r="X113" s="300"/>
      <c r="Y11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46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299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100" s="8" customFormat="1" ht="38.25" customHeight="1" x14ac:dyDescent="0.2">
      <c r="A114" s="322" t="s">
        <v>613</v>
      </c>
      <c r="B114" s="322"/>
      <c r="C114" s="314"/>
      <c r="D114" s="322" t="s">
        <v>1361</v>
      </c>
      <c r="E114" s="322" t="s">
        <v>91</v>
      </c>
      <c r="F114" s="306" t="s">
        <v>1362</v>
      </c>
      <c r="G114" s="395" t="s">
        <v>1363</v>
      </c>
      <c r="H114" s="395" t="s">
        <v>1364</v>
      </c>
      <c r="I114" s="368">
        <v>1420000</v>
      </c>
      <c r="J114" s="315">
        <f>-K2173/0.0833333333333333</f>
        <v>0</v>
      </c>
      <c r="K114" s="315"/>
      <c r="L114" s="316">
        <v>43761</v>
      </c>
      <c r="M114" s="316">
        <v>43816</v>
      </c>
      <c r="N114" s="316">
        <v>44181</v>
      </c>
      <c r="O114" s="327">
        <f>YEAR(N114)</f>
        <v>2020</v>
      </c>
      <c r="P114" s="318">
        <f>MONTH(N114)</f>
        <v>12</v>
      </c>
      <c r="Q114" s="328" t="str">
        <f>IF(P114&gt;9,CONCATENATE(O114,P114),CONCATENATE(O114,"0",P114))</f>
        <v>202012</v>
      </c>
      <c r="R114" s="305">
        <v>0</v>
      </c>
      <c r="S114" s="320">
        <v>0</v>
      </c>
      <c r="T114" s="320">
        <v>0</v>
      </c>
      <c r="U114" s="395"/>
      <c r="V114" s="300"/>
      <c r="W114" s="299"/>
      <c r="X114" s="300"/>
      <c r="Y11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46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299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</row>
    <row r="115" spans="1:100" s="7" customFormat="1" ht="38.25" customHeight="1" thickBot="1" x14ac:dyDescent="0.25">
      <c r="A115" s="322" t="s">
        <v>613</v>
      </c>
      <c r="B115" s="322"/>
      <c r="C115" s="314"/>
      <c r="D115" s="417" t="s">
        <v>1367</v>
      </c>
      <c r="E115" s="322" t="s">
        <v>91</v>
      </c>
      <c r="F115" s="306" t="s">
        <v>1362</v>
      </c>
      <c r="G115" s="395" t="s">
        <v>1363</v>
      </c>
      <c r="H115" s="395" t="s">
        <v>1060</v>
      </c>
      <c r="I115" s="368">
        <v>430000</v>
      </c>
      <c r="J115" s="315">
        <f>-K2175/0.0833333333333333</f>
        <v>0</v>
      </c>
      <c r="K115" s="315"/>
      <c r="L115" s="316">
        <v>43761</v>
      </c>
      <c r="M115" s="316">
        <v>43816</v>
      </c>
      <c r="N115" s="316">
        <v>44181</v>
      </c>
      <c r="O115" s="327">
        <f>YEAR(N115)</f>
        <v>2020</v>
      </c>
      <c r="P115" s="318">
        <f>MONTH(N115)</f>
        <v>12</v>
      </c>
      <c r="Q115" s="328" t="str">
        <f>IF(P115&gt;9,CONCATENATE(O115,P115),CONCATENATE(O115,"0",P115))</f>
        <v>202012</v>
      </c>
      <c r="R115" s="305">
        <v>0</v>
      </c>
      <c r="S115" s="320">
        <v>0</v>
      </c>
      <c r="T115" s="320">
        <v>0</v>
      </c>
      <c r="U115" s="395"/>
      <c r="V115" s="300"/>
      <c r="W115" s="299"/>
      <c r="X115" s="300"/>
      <c r="Y11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46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299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s="7" customFormat="1" ht="38.25" customHeight="1" thickBot="1" x14ac:dyDescent="0.25">
      <c r="A116" s="322" t="s">
        <v>613</v>
      </c>
      <c r="B116" s="322"/>
      <c r="C116" s="314"/>
      <c r="D116" s="417" t="s">
        <v>1337</v>
      </c>
      <c r="E116" s="323" t="s">
        <v>92</v>
      </c>
      <c r="F116" s="311" t="s">
        <v>1338</v>
      </c>
      <c r="G116" s="399" t="s">
        <v>1339</v>
      </c>
      <c r="H116" s="399" t="s">
        <v>1340</v>
      </c>
      <c r="I116" s="372">
        <v>40557.43</v>
      </c>
      <c r="J116" s="329">
        <f>-K2254/0.0833333333333333</f>
        <v>0</v>
      </c>
      <c r="K116" s="329"/>
      <c r="L116" s="316">
        <v>43733</v>
      </c>
      <c r="M116" s="316">
        <v>43807</v>
      </c>
      <c r="N116" s="312">
        <v>44172</v>
      </c>
      <c r="O116" s="330">
        <f>YEAR(N116)</f>
        <v>2020</v>
      </c>
      <c r="P116" s="318">
        <f>MONTH(N116)</f>
        <v>12</v>
      </c>
      <c r="Q116" s="331" t="str">
        <f>IF(P116&gt;9,CONCATENATE(O116,P116),CONCATENATE(O116,"0",P116))</f>
        <v>202012</v>
      </c>
      <c r="R116" s="305">
        <v>0</v>
      </c>
      <c r="S116" s="332">
        <v>0</v>
      </c>
      <c r="T116" s="332">
        <v>0</v>
      </c>
      <c r="U116" s="395"/>
      <c r="V116" s="300"/>
      <c r="W116" s="299"/>
      <c r="X116" s="300"/>
      <c r="Y116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46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s="7" customFormat="1" ht="38.25" customHeight="1" thickBot="1" x14ac:dyDescent="0.25">
      <c r="A117" s="322" t="s">
        <v>620</v>
      </c>
      <c r="B117" s="313"/>
      <c r="C117" s="334"/>
      <c r="D117" s="415" t="s">
        <v>2065</v>
      </c>
      <c r="E117" s="313" t="s">
        <v>94</v>
      </c>
      <c r="F117" s="272" t="s">
        <v>19</v>
      </c>
      <c r="G117" s="396" t="s">
        <v>2066</v>
      </c>
      <c r="H117" s="396" t="s">
        <v>1969</v>
      </c>
      <c r="I117" s="370">
        <v>1000000</v>
      </c>
      <c r="J117" s="273">
        <f>-K2272/0.0833333333333333</f>
        <v>0</v>
      </c>
      <c r="K117" s="273"/>
      <c r="L117" s="274">
        <v>43845</v>
      </c>
      <c r="M117" s="274">
        <v>43845</v>
      </c>
      <c r="N117" s="275">
        <v>45291</v>
      </c>
      <c r="O117" s="289">
        <f>YEAR(N117)</f>
        <v>2023</v>
      </c>
      <c r="P117" s="289">
        <f>MONTH(N117)</f>
        <v>12</v>
      </c>
      <c r="Q117" s="281" t="str">
        <f>IF(P117&gt;9,CONCATENATE(O117,P117),CONCATENATE(O117,"0",P117))</f>
        <v>202312</v>
      </c>
      <c r="R117" s="270">
        <v>0</v>
      </c>
      <c r="S117" s="276">
        <v>0</v>
      </c>
      <c r="T117" s="276">
        <v>0</v>
      </c>
      <c r="U117" s="396"/>
      <c r="V117" s="309"/>
      <c r="W117" s="307"/>
      <c r="X117" s="309"/>
      <c r="Y11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9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s="7" customFormat="1" ht="38.25" customHeight="1" thickBot="1" x14ac:dyDescent="0.25">
      <c r="A118" s="322" t="s">
        <v>620</v>
      </c>
      <c r="B118" s="322"/>
      <c r="C118" s="314"/>
      <c r="D118" s="417" t="s">
        <v>1640</v>
      </c>
      <c r="E118" s="310" t="s">
        <v>94</v>
      </c>
      <c r="F118" s="422" t="s">
        <v>1638</v>
      </c>
      <c r="G118" s="406" t="s">
        <v>1642</v>
      </c>
      <c r="H118" s="406" t="s">
        <v>1026</v>
      </c>
      <c r="I118" s="439">
        <v>350000</v>
      </c>
      <c r="J118" s="315">
        <f>-K2095/0.0833333333333333</f>
        <v>0</v>
      </c>
      <c r="K118" s="315"/>
      <c r="L118" s="440">
        <v>43586</v>
      </c>
      <c r="M118" s="440">
        <v>43678</v>
      </c>
      <c r="N118" s="312">
        <v>45138</v>
      </c>
      <c r="O118" s="318">
        <f>YEAR(N118)</f>
        <v>2023</v>
      </c>
      <c r="P118" s="318">
        <f>MONTH(N118)</f>
        <v>7</v>
      </c>
      <c r="Q118" s="319" t="str">
        <f>IF(P118&gt;9,CONCATENATE(O118,P118),CONCATENATE(O118,"0",P118))</f>
        <v>202307</v>
      </c>
      <c r="R118" s="337">
        <v>0</v>
      </c>
      <c r="S118" s="441">
        <v>0</v>
      </c>
      <c r="T118" s="441">
        <v>0</v>
      </c>
      <c r="U118" s="406"/>
      <c r="V118" s="300"/>
      <c r="W118" s="299"/>
      <c r="X118" s="300"/>
      <c r="Y11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s="8" customFormat="1" ht="38.25" customHeight="1" thickBot="1" x14ac:dyDescent="0.25">
      <c r="A119" s="322" t="s">
        <v>620</v>
      </c>
      <c r="B119" s="322"/>
      <c r="C119" s="314"/>
      <c r="D119" s="417" t="s">
        <v>1639</v>
      </c>
      <c r="E119" s="310" t="s">
        <v>94</v>
      </c>
      <c r="F119" s="422" t="s">
        <v>1638</v>
      </c>
      <c r="G119" s="406" t="s">
        <v>1641</v>
      </c>
      <c r="H119" s="406" t="s">
        <v>1168</v>
      </c>
      <c r="I119" s="439">
        <v>350000</v>
      </c>
      <c r="J119" s="315">
        <f>-K2089/0.0833333333333333</f>
        <v>0</v>
      </c>
      <c r="K119" s="315"/>
      <c r="L119" s="440">
        <v>43586</v>
      </c>
      <c r="M119" s="440">
        <v>43678</v>
      </c>
      <c r="N119" s="312">
        <v>45138</v>
      </c>
      <c r="O119" s="318">
        <f>YEAR(N119)</f>
        <v>2023</v>
      </c>
      <c r="P119" s="318">
        <f>MONTH(N119)</f>
        <v>7</v>
      </c>
      <c r="Q119" s="319" t="str">
        <f>IF(P119&gt;9,CONCATENATE(O119,P119),CONCATENATE(O119,"0",P119))</f>
        <v>202307</v>
      </c>
      <c r="R119" s="337">
        <v>0</v>
      </c>
      <c r="S119" s="441">
        <v>0</v>
      </c>
      <c r="T119" s="441">
        <v>0</v>
      </c>
      <c r="U119" s="406"/>
      <c r="V119" s="300"/>
      <c r="W119" s="299"/>
      <c r="X119" s="300"/>
      <c r="Y11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</row>
    <row r="120" spans="1:100" s="7" customFormat="1" ht="38.25" customHeight="1" thickBot="1" x14ac:dyDescent="0.25">
      <c r="A120" s="322" t="s">
        <v>620</v>
      </c>
      <c r="B120" s="322"/>
      <c r="C120" s="314"/>
      <c r="D120" s="417" t="s">
        <v>1067</v>
      </c>
      <c r="E120" s="322" t="s">
        <v>93</v>
      </c>
      <c r="F120" s="306" t="s">
        <v>1068</v>
      </c>
      <c r="G120" s="395" t="s">
        <v>1069</v>
      </c>
      <c r="H120" s="395" t="s">
        <v>1070</v>
      </c>
      <c r="I120" s="368">
        <v>300000</v>
      </c>
      <c r="J120" s="315">
        <f>-K1820/0.0833333333333333</f>
        <v>0</v>
      </c>
      <c r="K120" s="315"/>
      <c r="L120" s="316">
        <v>43089</v>
      </c>
      <c r="M120" s="316">
        <v>43082</v>
      </c>
      <c r="N120" s="317">
        <v>44907</v>
      </c>
      <c r="O120" s="318">
        <f>YEAR(N120)</f>
        <v>2022</v>
      </c>
      <c r="P120" s="318">
        <f>MONTH(N120)</f>
        <v>12</v>
      </c>
      <c r="Q120" s="319" t="str">
        <f>IF(P120&gt;9,CONCATENATE(O120,P120),CONCATENATE(O120,"0",P120))</f>
        <v>202212</v>
      </c>
      <c r="R120" s="305">
        <v>0</v>
      </c>
      <c r="S120" s="320">
        <v>0.02</v>
      </c>
      <c r="T120" s="320">
        <v>0.01</v>
      </c>
      <c r="U120" s="399"/>
      <c r="V120" s="300"/>
      <c r="W120" s="299"/>
      <c r="X120" s="300"/>
      <c r="Y12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299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46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s="7" customFormat="1" ht="38.25" customHeight="1" thickBot="1" x14ac:dyDescent="0.25">
      <c r="A121" s="322" t="s">
        <v>620</v>
      </c>
      <c r="B121" s="322"/>
      <c r="C121" s="314"/>
      <c r="D121" s="417" t="s">
        <v>856</v>
      </c>
      <c r="E121" s="308" t="s">
        <v>94</v>
      </c>
      <c r="F121" s="306" t="s">
        <v>857</v>
      </c>
      <c r="G121" s="395" t="s">
        <v>858</v>
      </c>
      <c r="H121" s="395" t="s">
        <v>347</v>
      </c>
      <c r="I121" s="372">
        <v>1500000</v>
      </c>
      <c r="J121" s="329">
        <f>-K1817/0.0833333333333333</f>
        <v>0</v>
      </c>
      <c r="K121" s="329"/>
      <c r="L121" s="316">
        <v>43075</v>
      </c>
      <c r="M121" s="316">
        <v>43075</v>
      </c>
      <c r="N121" s="317">
        <v>44900</v>
      </c>
      <c r="O121" s="318">
        <f>YEAR(N121)</f>
        <v>2022</v>
      </c>
      <c r="P121" s="318">
        <f>MONTH(N121)</f>
        <v>12</v>
      </c>
      <c r="Q121" s="319" t="str">
        <f>IF(P121&gt;9,CONCATENATE(O121,P121),CONCATENATE(O121,"0",P121))</f>
        <v>202212</v>
      </c>
      <c r="R121" s="305">
        <v>0</v>
      </c>
      <c r="S121" s="320">
        <v>0</v>
      </c>
      <c r="T121" s="320">
        <v>0</v>
      </c>
      <c r="U121" s="395"/>
      <c r="V121" s="300"/>
      <c r="W121" s="299"/>
      <c r="X121" s="300"/>
      <c r="Y12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346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300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</row>
    <row r="122" spans="1:100" s="7" customFormat="1" ht="38.25" customHeight="1" thickBot="1" x14ac:dyDescent="0.25">
      <c r="A122" s="322" t="s">
        <v>620</v>
      </c>
      <c r="B122" s="322"/>
      <c r="C122" s="314"/>
      <c r="D122" s="417" t="s">
        <v>1058</v>
      </c>
      <c r="E122" s="322" t="s">
        <v>978</v>
      </c>
      <c r="F122" s="272" t="s">
        <v>19</v>
      </c>
      <c r="G122" s="395" t="s">
        <v>1059</v>
      </c>
      <c r="H122" s="395" t="s">
        <v>1060</v>
      </c>
      <c r="I122" s="368">
        <v>2500000</v>
      </c>
      <c r="J122" s="315">
        <f>-K1825/0.0833333333333333</f>
        <v>0</v>
      </c>
      <c r="K122" s="315"/>
      <c r="L122" s="316">
        <v>43047</v>
      </c>
      <c r="M122" s="316">
        <v>43047</v>
      </c>
      <c r="N122" s="317">
        <v>44872</v>
      </c>
      <c r="O122" s="318">
        <f>YEAR(N122)</f>
        <v>2022</v>
      </c>
      <c r="P122" s="318">
        <f>MONTH(N122)</f>
        <v>11</v>
      </c>
      <c r="Q122" s="319" t="str">
        <f>IF(P122&gt;9,CONCATENATE(O122,P122),CONCATENATE(O122,"0",P122))</f>
        <v>202211</v>
      </c>
      <c r="R122" s="305">
        <v>0</v>
      </c>
      <c r="S122" s="320">
        <v>0</v>
      </c>
      <c r="T122" s="320">
        <v>0</v>
      </c>
      <c r="U122" s="395"/>
      <c r="V122" s="300"/>
      <c r="W122" s="299"/>
      <c r="X122" s="300"/>
      <c r="Y12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299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</row>
    <row r="123" spans="1:100" s="7" customFormat="1" ht="38.25" customHeight="1" thickBot="1" x14ac:dyDescent="0.25">
      <c r="A123" s="322" t="s">
        <v>620</v>
      </c>
      <c r="B123" s="322"/>
      <c r="C123" s="314"/>
      <c r="D123" s="417" t="s">
        <v>2449</v>
      </c>
      <c r="E123" s="322" t="s">
        <v>92</v>
      </c>
      <c r="F123" s="306" t="s">
        <v>1877</v>
      </c>
      <c r="G123" s="395" t="s">
        <v>1878</v>
      </c>
      <c r="H123" s="395" t="s">
        <v>1879</v>
      </c>
      <c r="I123" s="368">
        <v>75950.75</v>
      </c>
      <c r="J123" s="315">
        <f>-K2339/0.0833333333333333</f>
        <v>0</v>
      </c>
      <c r="K123" s="315"/>
      <c r="L123" s="316">
        <v>44034</v>
      </c>
      <c r="M123" s="316">
        <v>44085</v>
      </c>
      <c r="N123" s="317">
        <v>44814</v>
      </c>
      <c r="O123" s="318">
        <f>YEAR(N123)</f>
        <v>2022</v>
      </c>
      <c r="P123" s="318">
        <f>MONTH(N123)</f>
        <v>9</v>
      </c>
      <c r="Q123" s="319" t="str">
        <f>IF(P123&gt;9,CONCATENATE(O123,P123),CONCATENATE(O123,"0",P123))</f>
        <v>202209</v>
      </c>
      <c r="R123" s="305" t="s">
        <v>735</v>
      </c>
      <c r="S123" s="320">
        <v>0</v>
      </c>
      <c r="T123" s="320">
        <v>0</v>
      </c>
      <c r="U123" s="395"/>
      <c r="V123" s="300"/>
      <c r="W123" s="299"/>
      <c r="X123" s="300"/>
      <c r="Y12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300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</row>
    <row r="124" spans="1:100" s="7" customFormat="1" ht="38.25" customHeight="1" thickBot="1" x14ac:dyDescent="0.25">
      <c r="A124" s="322" t="s">
        <v>620</v>
      </c>
      <c r="B124" s="322"/>
      <c r="C124" s="314"/>
      <c r="D124" s="417" t="s">
        <v>1773</v>
      </c>
      <c r="E124" s="310" t="s">
        <v>94</v>
      </c>
      <c r="F124" s="422" t="s">
        <v>1775</v>
      </c>
      <c r="G124" s="406" t="s">
        <v>1776</v>
      </c>
      <c r="H124" s="406" t="s">
        <v>1026</v>
      </c>
      <c r="I124" s="439">
        <v>500000</v>
      </c>
      <c r="J124" s="315">
        <f>-K2143/0.0833333333333333</f>
        <v>0</v>
      </c>
      <c r="K124" s="315"/>
      <c r="L124" s="440">
        <v>43670</v>
      </c>
      <c r="M124" s="440">
        <v>43678</v>
      </c>
      <c r="N124" s="312">
        <v>44773</v>
      </c>
      <c r="O124" s="318">
        <f>YEAR(N124)</f>
        <v>2022</v>
      </c>
      <c r="P124" s="318">
        <f>MONTH(N124)</f>
        <v>7</v>
      </c>
      <c r="Q124" s="319" t="str">
        <f>IF(P124&gt;9,CONCATENATE(O124,P124),CONCATENATE(O124,"0",P124))</f>
        <v>202207</v>
      </c>
      <c r="R124" s="345">
        <v>0</v>
      </c>
      <c r="S124" s="441">
        <v>0</v>
      </c>
      <c r="T124" s="441">
        <v>0</v>
      </c>
      <c r="U124" s="406"/>
      <c r="V124" s="300"/>
      <c r="W124" s="299"/>
      <c r="X124" s="300"/>
      <c r="Y12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</row>
    <row r="125" spans="1:100" s="7" customFormat="1" ht="38.25" customHeight="1" thickBot="1" x14ac:dyDescent="0.25">
      <c r="A125" s="322" t="s">
        <v>620</v>
      </c>
      <c r="B125" s="322"/>
      <c r="C125" s="314"/>
      <c r="D125" s="417" t="s">
        <v>1774</v>
      </c>
      <c r="E125" s="310" t="s">
        <v>94</v>
      </c>
      <c r="F125" s="422" t="s">
        <v>1775</v>
      </c>
      <c r="G125" s="406" t="s">
        <v>1776</v>
      </c>
      <c r="H125" s="406" t="s">
        <v>1188</v>
      </c>
      <c r="I125" s="439">
        <v>500000</v>
      </c>
      <c r="J125" s="315">
        <f>-K2143/0.0833333333333333</f>
        <v>0</v>
      </c>
      <c r="K125" s="315"/>
      <c r="L125" s="440">
        <v>43670</v>
      </c>
      <c r="M125" s="440">
        <v>43678</v>
      </c>
      <c r="N125" s="312">
        <v>44773</v>
      </c>
      <c r="O125" s="318">
        <f>YEAR(N125)</f>
        <v>2022</v>
      </c>
      <c r="P125" s="318">
        <f>MONTH(N125)</f>
        <v>7</v>
      </c>
      <c r="Q125" s="319" t="str">
        <f>IF(P125&gt;9,CONCATENATE(O125,P125),CONCATENATE(O125,"0",P125))</f>
        <v>202207</v>
      </c>
      <c r="R125" s="345">
        <v>0</v>
      </c>
      <c r="S125" s="441">
        <v>0</v>
      </c>
      <c r="T125" s="441">
        <v>0</v>
      </c>
      <c r="U125" s="406"/>
      <c r="V125" s="300"/>
      <c r="W125" s="299"/>
      <c r="X125" s="300"/>
      <c r="Y12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100" s="7" customFormat="1" ht="38.25" customHeight="1" thickBot="1" x14ac:dyDescent="0.25">
      <c r="A126" s="322" t="s">
        <v>620</v>
      </c>
      <c r="B126" s="322"/>
      <c r="C126" s="314"/>
      <c r="D126" s="417" t="s">
        <v>1921</v>
      </c>
      <c r="E126" s="310" t="s">
        <v>94</v>
      </c>
      <c r="F126" s="422" t="s">
        <v>1924</v>
      </c>
      <c r="G126" s="406" t="s">
        <v>1925</v>
      </c>
      <c r="H126" s="406" t="s">
        <v>1926</v>
      </c>
      <c r="I126" s="439">
        <v>200000</v>
      </c>
      <c r="J126" s="315">
        <f>-K2204/0.0833333333333333</f>
        <v>0</v>
      </c>
      <c r="K126" s="315"/>
      <c r="L126" s="440">
        <v>43642</v>
      </c>
      <c r="M126" s="440">
        <v>43672</v>
      </c>
      <c r="N126" s="312">
        <v>44767</v>
      </c>
      <c r="O126" s="318">
        <f>YEAR(N126)</f>
        <v>2022</v>
      </c>
      <c r="P126" s="318">
        <f>MONTH(N126)</f>
        <v>7</v>
      </c>
      <c r="Q126" s="319" t="str">
        <f>IF(P126&gt;9,CONCATENATE(O126,P126),CONCATENATE(O126,"0",P126))</f>
        <v>202207</v>
      </c>
      <c r="R126" s="337">
        <v>0</v>
      </c>
      <c r="S126" s="441">
        <v>0</v>
      </c>
      <c r="T126" s="441">
        <v>0</v>
      </c>
      <c r="U126" s="406"/>
      <c r="V126" s="300"/>
      <c r="W126" s="299"/>
      <c r="X126" s="300"/>
      <c r="Y12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</row>
    <row r="127" spans="1:100" s="7" customFormat="1" ht="38.25" customHeight="1" thickBot="1" x14ac:dyDescent="0.25">
      <c r="A127" s="322" t="s">
        <v>620</v>
      </c>
      <c r="B127" s="322"/>
      <c r="C127" s="314"/>
      <c r="D127" s="417" t="s">
        <v>1922</v>
      </c>
      <c r="E127" s="310" t="s">
        <v>94</v>
      </c>
      <c r="F127" s="422" t="s">
        <v>1924</v>
      </c>
      <c r="G127" s="406" t="s">
        <v>1925</v>
      </c>
      <c r="H127" s="406" t="s">
        <v>1927</v>
      </c>
      <c r="I127" s="439">
        <v>200000</v>
      </c>
      <c r="J127" s="315">
        <f>-K2205/0.0833333333333333</f>
        <v>0</v>
      </c>
      <c r="K127" s="315"/>
      <c r="L127" s="440">
        <v>43642</v>
      </c>
      <c r="M127" s="440">
        <v>43672</v>
      </c>
      <c r="N127" s="312">
        <v>44767</v>
      </c>
      <c r="O127" s="318">
        <f>YEAR(N127)</f>
        <v>2022</v>
      </c>
      <c r="P127" s="318">
        <f>MONTH(N127)</f>
        <v>7</v>
      </c>
      <c r="Q127" s="319" t="str">
        <f>IF(P127&gt;9,CONCATENATE(O127,P127),CONCATENATE(O127,"0",P127))</f>
        <v>202207</v>
      </c>
      <c r="R127" s="337">
        <v>0</v>
      </c>
      <c r="S127" s="441">
        <v>0</v>
      </c>
      <c r="T127" s="441">
        <v>0</v>
      </c>
      <c r="U127" s="406"/>
      <c r="V127" s="300"/>
      <c r="W127" s="299"/>
      <c r="X127" s="300"/>
      <c r="Y1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</row>
    <row r="128" spans="1:100" s="7" customFormat="1" ht="38.25" customHeight="1" thickBot="1" x14ac:dyDescent="0.25">
      <c r="A128" s="322" t="s">
        <v>620</v>
      </c>
      <c r="B128" s="322"/>
      <c r="C128" s="314"/>
      <c r="D128" s="417" t="s">
        <v>1923</v>
      </c>
      <c r="E128" s="310" t="s">
        <v>94</v>
      </c>
      <c r="F128" s="422" t="s">
        <v>1924</v>
      </c>
      <c r="G128" s="406" t="s">
        <v>1925</v>
      </c>
      <c r="H128" s="406" t="s">
        <v>1204</v>
      </c>
      <c r="I128" s="439">
        <v>200000</v>
      </c>
      <c r="J128" s="315">
        <f>-K2206/0.0833333333333333</f>
        <v>0</v>
      </c>
      <c r="K128" s="315"/>
      <c r="L128" s="440">
        <v>43642</v>
      </c>
      <c r="M128" s="440">
        <v>43672</v>
      </c>
      <c r="N128" s="312">
        <v>44767</v>
      </c>
      <c r="O128" s="318">
        <f>YEAR(N128)</f>
        <v>2022</v>
      </c>
      <c r="P128" s="318">
        <f>MONTH(N128)</f>
        <v>7</v>
      </c>
      <c r="Q128" s="319" t="str">
        <f>IF(P128&gt;9,CONCATENATE(O128,P128),CONCATENATE(O128,"0",P128))</f>
        <v>202207</v>
      </c>
      <c r="R128" s="337">
        <v>0</v>
      </c>
      <c r="S128" s="441">
        <v>0</v>
      </c>
      <c r="T128" s="441">
        <v>0</v>
      </c>
      <c r="U128" s="406"/>
      <c r="V128" s="300"/>
      <c r="W128" s="299"/>
      <c r="X128" s="300"/>
      <c r="Y12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</row>
    <row r="129" spans="1:100" s="7" customFormat="1" ht="38.25" customHeight="1" thickBot="1" x14ac:dyDescent="0.25">
      <c r="A129" s="322" t="s">
        <v>620</v>
      </c>
      <c r="B129" s="322"/>
      <c r="C129" s="314"/>
      <c r="D129" s="417" t="s">
        <v>1769</v>
      </c>
      <c r="E129" s="321" t="s">
        <v>94</v>
      </c>
      <c r="F129" s="422" t="s">
        <v>1770</v>
      </c>
      <c r="G129" s="406" t="s">
        <v>1771</v>
      </c>
      <c r="H129" s="406" t="s">
        <v>1772</v>
      </c>
      <c r="I129" s="439">
        <v>1500000</v>
      </c>
      <c r="J129" s="315">
        <f>-K2146/0.0833333333333333</f>
        <v>0</v>
      </c>
      <c r="K129" s="315"/>
      <c r="L129" s="440">
        <v>43670</v>
      </c>
      <c r="M129" s="440">
        <v>43656</v>
      </c>
      <c r="N129" s="312">
        <v>44761</v>
      </c>
      <c r="O129" s="318">
        <f>YEAR(N129)</f>
        <v>2022</v>
      </c>
      <c r="P129" s="318">
        <f>MONTH(N129)</f>
        <v>7</v>
      </c>
      <c r="Q129" s="319" t="str">
        <f>IF(P129&gt;9,CONCATENATE(O129,P129),CONCATENATE(O129,"0",P129))</f>
        <v>202207</v>
      </c>
      <c r="R129" s="337">
        <v>0</v>
      </c>
      <c r="S129" s="441">
        <v>0</v>
      </c>
      <c r="T129" s="441">
        <v>0</v>
      </c>
      <c r="U129" s="406"/>
      <c r="V129" s="300"/>
      <c r="W129" s="299"/>
      <c r="X129" s="300"/>
      <c r="Y12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</row>
    <row r="130" spans="1:100" s="7" customFormat="1" ht="38.25" customHeight="1" thickBot="1" x14ac:dyDescent="0.25">
      <c r="A130" s="322" t="s">
        <v>620</v>
      </c>
      <c r="B130" s="322"/>
      <c r="C130" s="314"/>
      <c r="D130" s="417" t="s">
        <v>1795</v>
      </c>
      <c r="E130" s="310" t="s">
        <v>94</v>
      </c>
      <c r="F130" s="422" t="s">
        <v>24</v>
      </c>
      <c r="G130" s="406" t="s">
        <v>1796</v>
      </c>
      <c r="H130" s="406" t="s">
        <v>1797</v>
      </c>
      <c r="I130" s="439">
        <v>300000</v>
      </c>
      <c r="J130" s="315">
        <f>-K2161/0.0833333333333333</f>
        <v>0</v>
      </c>
      <c r="K130" s="315"/>
      <c r="L130" s="440">
        <v>43614</v>
      </c>
      <c r="M130" s="440">
        <v>43647</v>
      </c>
      <c r="N130" s="312">
        <v>44742</v>
      </c>
      <c r="O130" s="318">
        <f>YEAR(N130)</f>
        <v>2022</v>
      </c>
      <c r="P130" s="318">
        <f>MONTH(N130)</f>
        <v>6</v>
      </c>
      <c r="Q130" s="319" t="str">
        <f>IF(P130&gt;9,CONCATENATE(O130,P130),CONCATENATE(O130,"0",P130))</f>
        <v>202206</v>
      </c>
      <c r="R130" s="337">
        <v>0</v>
      </c>
      <c r="S130" s="441">
        <v>0</v>
      </c>
      <c r="T130" s="441">
        <v>0</v>
      </c>
      <c r="U130" s="406"/>
      <c r="V130" s="300"/>
      <c r="W130" s="299"/>
      <c r="X130" s="300"/>
      <c r="Y13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</row>
    <row r="131" spans="1:100" s="7" customFormat="1" ht="38.25" customHeight="1" thickBot="1" x14ac:dyDescent="0.25">
      <c r="A131" s="322" t="s">
        <v>620</v>
      </c>
      <c r="B131" s="322"/>
      <c r="C131" s="314"/>
      <c r="D131" s="417" t="s">
        <v>1740</v>
      </c>
      <c r="E131" s="321" t="s">
        <v>94</v>
      </c>
      <c r="F131" s="422" t="s">
        <v>24</v>
      </c>
      <c r="G131" s="406" t="s">
        <v>1741</v>
      </c>
      <c r="H131" s="406" t="s">
        <v>1742</v>
      </c>
      <c r="I131" s="439">
        <v>2000000</v>
      </c>
      <c r="J131" s="315">
        <f>-K2138/0.0833333333333333</f>
        <v>0</v>
      </c>
      <c r="K131" s="315"/>
      <c r="L131" s="440">
        <v>43663</v>
      </c>
      <c r="M131" s="440">
        <v>43643</v>
      </c>
      <c r="N131" s="312">
        <v>44738</v>
      </c>
      <c r="O131" s="318">
        <f>YEAR(N131)</f>
        <v>2022</v>
      </c>
      <c r="P131" s="318">
        <f>MONTH(N131)</f>
        <v>6</v>
      </c>
      <c r="Q131" s="319" t="str">
        <f>IF(P131&gt;9,CONCATENATE(O131,P131),CONCATENATE(O131,"0",P131))</f>
        <v>202206</v>
      </c>
      <c r="R131" s="337">
        <v>0</v>
      </c>
      <c r="S131" s="441">
        <v>0</v>
      </c>
      <c r="T131" s="441">
        <v>0</v>
      </c>
      <c r="U131" s="406"/>
      <c r="V131" s="300"/>
      <c r="W131" s="299"/>
      <c r="X131" s="300"/>
      <c r="Y13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</row>
    <row r="132" spans="1:100" s="335" customFormat="1" ht="38.25" customHeight="1" thickBot="1" x14ac:dyDescent="0.25">
      <c r="A132" s="322" t="s">
        <v>620</v>
      </c>
      <c r="B132" s="322"/>
      <c r="C132" s="314"/>
      <c r="D132" s="435" t="s">
        <v>1690</v>
      </c>
      <c r="E132" s="310" t="s">
        <v>94</v>
      </c>
      <c r="F132" s="422" t="s">
        <v>1691</v>
      </c>
      <c r="G132" s="406" t="s">
        <v>313</v>
      </c>
      <c r="H132" s="406" t="s">
        <v>1141</v>
      </c>
      <c r="I132" s="439">
        <v>3000000</v>
      </c>
      <c r="J132" s="315">
        <f>-K2123/0.0833333333333333</f>
        <v>0</v>
      </c>
      <c r="K132" s="315"/>
      <c r="L132" s="440">
        <v>43600</v>
      </c>
      <c r="M132" s="440">
        <v>43617</v>
      </c>
      <c r="N132" s="312">
        <v>44712</v>
      </c>
      <c r="O132" s="318">
        <f>YEAR(N132)</f>
        <v>2022</v>
      </c>
      <c r="P132" s="318">
        <f>MONTH(N132)</f>
        <v>5</v>
      </c>
      <c r="Q132" s="319" t="str">
        <f>IF(P132&gt;9,CONCATENATE(O132,P132),CONCATENATE(O132,"0",P132))</f>
        <v>202205</v>
      </c>
      <c r="R132" s="337">
        <v>0</v>
      </c>
      <c r="S132" s="441">
        <v>0</v>
      </c>
      <c r="T132" s="441">
        <v>0</v>
      </c>
      <c r="U132" s="406"/>
      <c r="V132" s="300"/>
      <c r="W132" s="299"/>
      <c r="X132" s="300"/>
      <c r="Y1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352"/>
      <c r="AT132" s="352"/>
      <c r="AU132" s="352"/>
      <c r="AV132" s="352"/>
      <c r="AW132" s="352"/>
      <c r="AX132" s="352"/>
      <c r="AY132" s="352"/>
      <c r="AZ132" s="352"/>
    </row>
    <row r="133" spans="1:100" s="335" customFormat="1" ht="38.25" customHeight="1" x14ac:dyDescent="0.2">
      <c r="A133" s="322" t="s">
        <v>620</v>
      </c>
      <c r="B133" s="322"/>
      <c r="C133" s="314"/>
      <c r="D133" s="321" t="s">
        <v>1617</v>
      </c>
      <c r="E133" s="313" t="s">
        <v>94</v>
      </c>
      <c r="F133" s="306" t="s">
        <v>24</v>
      </c>
      <c r="G133" s="395" t="s">
        <v>1618</v>
      </c>
      <c r="H133" s="395" t="s">
        <v>1022</v>
      </c>
      <c r="I133" s="368">
        <v>6000000</v>
      </c>
      <c r="J133" s="315">
        <f>-K2097/0.0833333333333333</f>
        <v>0</v>
      </c>
      <c r="K133" s="315"/>
      <c r="L133" s="316">
        <v>43572</v>
      </c>
      <c r="M133" s="316">
        <v>43616</v>
      </c>
      <c r="N133" s="317">
        <v>44711</v>
      </c>
      <c r="O133" s="318">
        <f>YEAR(N133)</f>
        <v>2022</v>
      </c>
      <c r="P133" s="318">
        <f>MONTH(N133)</f>
        <v>5</v>
      </c>
      <c r="Q133" s="319" t="str">
        <f>IF(P133&gt;9,CONCATENATE(O133,P133),CONCATENATE(O133,"0",P133))</f>
        <v>202205</v>
      </c>
      <c r="R133" s="305">
        <v>0</v>
      </c>
      <c r="S133" s="320">
        <v>0</v>
      </c>
      <c r="T133" s="320">
        <v>0</v>
      </c>
      <c r="U133" s="395"/>
      <c r="V133" s="300"/>
      <c r="W133" s="299"/>
      <c r="X133" s="300"/>
      <c r="Y13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352"/>
      <c r="AT133" s="352"/>
      <c r="AU133" s="352"/>
      <c r="AV133" s="352"/>
      <c r="AW133" s="352"/>
      <c r="AX133" s="352"/>
      <c r="AY133" s="352"/>
      <c r="AZ133" s="352"/>
    </row>
    <row r="134" spans="1:100" s="335" customFormat="1" ht="38.25" customHeight="1" x14ac:dyDescent="0.2">
      <c r="A134" s="322" t="s">
        <v>620</v>
      </c>
      <c r="B134" s="313"/>
      <c r="C134" s="334"/>
      <c r="D134" s="310" t="s">
        <v>1613</v>
      </c>
      <c r="E134" s="313" t="s">
        <v>94</v>
      </c>
      <c r="F134" s="272" t="s">
        <v>1614</v>
      </c>
      <c r="G134" s="396" t="s">
        <v>1615</v>
      </c>
      <c r="H134" s="396" t="s">
        <v>1616</v>
      </c>
      <c r="I134" s="370">
        <v>3798000</v>
      </c>
      <c r="J134" s="273">
        <f>-K2096/0.0833333333333333</f>
        <v>0</v>
      </c>
      <c r="K134" s="273"/>
      <c r="L134" s="274">
        <v>43572</v>
      </c>
      <c r="M134" s="274">
        <v>43616</v>
      </c>
      <c r="N134" s="275">
        <v>44711</v>
      </c>
      <c r="O134" s="289">
        <f>YEAR(N134)</f>
        <v>2022</v>
      </c>
      <c r="P134" s="289">
        <f>MONTH(N134)</f>
        <v>5</v>
      </c>
      <c r="Q134" s="281" t="str">
        <f>IF(P134&gt;9,CONCATENATE(O134,P134),CONCATENATE(O134,"0",P134))</f>
        <v>202205</v>
      </c>
      <c r="R134" s="270">
        <v>0</v>
      </c>
      <c r="S134" s="276">
        <v>0</v>
      </c>
      <c r="T134" s="276">
        <v>0</v>
      </c>
      <c r="U134" s="396"/>
      <c r="V134" s="309"/>
      <c r="W134" s="307"/>
      <c r="X134" s="309"/>
      <c r="Y13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52"/>
      <c r="AT134" s="352"/>
      <c r="AU134" s="352"/>
      <c r="AV134" s="352"/>
      <c r="AW134" s="352"/>
      <c r="AX134" s="352"/>
      <c r="AY134" s="352"/>
      <c r="AZ134" s="352"/>
    </row>
    <row r="135" spans="1:100" s="335" customFormat="1" ht="38.25" customHeight="1" x14ac:dyDescent="0.2">
      <c r="A135" s="322" t="s">
        <v>620</v>
      </c>
      <c r="B135" s="322"/>
      <c r="C135" s="314"/>
      <c r="D135" s="321" t="s">
        <v>1695</v>
      </c>
      <c r="E135" s="310" t="s">
        <v>94</v>
      </c>
      <c r="F135" s="422" t="s">
        <v>1696</v>
      </c>
      <c r="G135" s="406" t="s">
        <v>1697</v>
      </c>
      <c r="H135" s="406" t="s">
        <v>1404</v>
      </c>
      <c r="I135" s="439">
        <v>430000</v>
      </c>
      <c r="J135" s="315">
        <f>-K2127/0.0833333333333333</f>
        <v>0</v>
      </c>
      <c r="K135" s="315"/>
      <c r="L135" s="440">
        <v>43600</v>
      </c>
      <c r="M135" s="440">
        <v>43616</v>
      </c>
      <c r="N135" s="312">
        <v>44711</v>
      </c>
      <c r="O135" s="318">
        <f>YEAR(N135)</f>
        <v>2022</v>
      </c>
      <c r="P135" s="318">
        <f>MONTH(N135)</f>
        <v>5</v>
      </c>
      <c r="Q135" s="319" t="str">
        <f>IF(P135&gt;9,CONCATENATE(O135,P135),CONCATENATE(O135,"0",P135))</f>
        <v>202205</v>
      </c>
      <c r="R135" s="337">
        <v>0</v>
      </c>
      <c r="S135" s="441">
        <v>0</v>
      </c>
      <c r="T135" s="441">
        <v>0</v>
      </c>
      <c r="U135" s="406"/>
      <c r="V135" s="300"/>
      <c r="W135" s="299"/>
      <c r="X135" s="300"/>
      <c r="Y13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352"/>
      <c r="AT135" s="352"/>
      <c r="AU135" s="352"/>
      <c r="AV135" s="352"/>
      <c r="AW135" s="352"/>
      <c r="AX135" s="352"/>
      <c r="AY135" s="352"/>
      <c r="AZ135" s="352"/>
    </row>
    <row r="136" spans="1:100" s="335" customFormat="1" ht="38.25" customHeight="1" x14ac:dyDescent="0.2">
      <c r="A136" s="322" t="s">
        <v>620</v>
      </c>
      <c r="B136" s="322"/>
      <c r="C136" s="314"/>
      <c r="D136" s="321" t="s">
        <v>2288</v>
      </c>
      <c r="E136" s="313" t="s">
        <v>94</v>
      </c>
      <c r="F136" s="306" t="s">
        <v>24</v>
      </c>
      <c r="G136" s="395" t="s">
        <v>2289</v>
      </c>
      <c r="H136" s="395" t="s">
        <v>1312</v>
      </c>
      <c r="I136" s="368">
        <v>3000000</v>
      </c>
      <c r="J136" s="315">
        <f>-K2316/0.0833333333333333</f>
        <v>0</v>
      </c>
      <c r="K136" s="315"/>
      <c r="L136" s="316">
        <v>43964</v>
      </c>
      <c r="M136" s="316">
        <v>43964</v>
      </c>
      <c r="N136" s="317">
        <v>44693</v>
      </c>
      <c r="O136" s="318">
        <f>YEAR(N136)</f>
        <v>2022</v>
      </c>
      <c r="P136" s="318">
        <f>MONTH(N136)</f>
        <v>5</v>
      </c>
      <c r="Q136" s="319" t="str">
        <f>IF(P136&gt;9,CONCATENATE(O136,P136),CONCATENATE(O136,"0",P136))</f>
        <v>202205</v>
      </c>
      <c r="R136" s="305" t="s">
        <v>147</v>
      </c>
      <c r="S136" s="320">
        <v>0</v>
      </c>
      <c r="T136" s="320">
        <v>0</v>
      </c>
      <c r="U136" s="406"/>
      <c r="V136" s="300"/>
      <c r="W136" s="299"/>
      <c r="X136" s="300"/>
      <c r="Y13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352"/>
      <c r="AT136" s="352"/>
      <c r="AU136" s="352"/>
      <c r="AV136" s="352"/>
      <c r="AW136" s="352"/>
      <c r="AX136" s="352"/>
      <c r="AY136" s="352"/>
      <c r="AZ136" s="352"/>
    </row>
    <row r="137" spans="1:100" s="335" customFormat="1" ht="38.25" customHeight="1" thickBot="1" x14ac:dyDescent="0.25">
      <c r="A137" s="322" t="s">
        <v>620</v>
      </c>
      <c r="B137" s="322"/>
      <c r="C137" s="314"/>
      <c r="D137" s="417" t="s">
        <v>2040</v>
      </c>
      <c r="E137" s="313" t="s">
        <v>94</v>
      </c>
      <c r="F137" s="306" t="s">
        <v>2041</v>
      </c>
      <c r="G137" s="395" t="s">
        <v>2042</v>
      </c>
      <c r="H137" s="395" t="s">
        <v>2043</v>
      </c>
      <c r="I137" s="368">
        <v>403125</v>
      </c>
      <c r="J137" s="315">
        <f>-K2282/0.0833333333333333</f>
        <v>0</v>
      </c>
      <c r="K137" s="315"/>
      <c r="L137" s="316">
        <v>43572</v>
      </c>
      <c r="M137" s="316">
        <v>43586</v>
      </c>
      <c r="N137" s="317">
        <v>44681</v>
      </c>
      <c r="O137" s="318">
        <f>YEAR(N137)</f>
        <v>2022</v>
      </c>
      <c r="P137" s="318">
        <f>MONTH(N137)</f>
        <v>4</v>
      </c>
      <c r="Q137" s="319" t="str">
        <f>IF(P137&gt;9,CONCATENATE(O137,P137),CONCATENATE(O137,"0",P137))</f>
        <v>202204</v>
      </c>
      <c r="R137" s="305">
        <v>0</v>
      </c>
      <c r="S137" s="320">
        <v>0</v>
      </c>
      <c r="T137" s="320">
        <v>0</v>
      </c>
      <c r="U137" s="406"/>
      <c r="V137" s="300"/>
      <c r="W137" s="299"/>
      <c r="X137" s="300"/>
      <c r="Y13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299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52"/>
      <c r="AT137" s="352"/>
      <c r="AU137" s="352"/>
      <c r="AV137" s="352"/>
      <c r="AW137" s="352"/>
      <c r="AX137" s="352"/>
      <c r="AY137" s="352"/>
      <c r="AZ137" s="352"/>
    </row>
    <row r="138" spans="1:100" s="335" customFormat="1" ht="38.25" customHeight="1" thickBot="1" x14ac:dyDescent="0.25">
      <c r="A138" s="322" t="s">
        <v>620</v>
      </c>
      <c r="B138" s="322"/>
      <c r="C138" s="314"/>
      <c r="D138" s="417" t="s">
        <v>1562</v>
      </c>
      <c r="E138" s="313" t="s">
        <v>94</v>
      </c>
      <c r="F138" s="306" t="s">
        <v>1563</v>
      </c>
      <c r="G138" s="395" t="s">
        <v>1311</v>
      </c>
      <c r="H138" s="395" t="s">
        <v>1564</v>
      </c>
      <c r="I138" s="368">
        <v>499515.52</v>
      </c>
      <c r="J138" s="315">
        <f>-K2246/0.0833333333333333</f>
        <v>0</v>
      </c>
      <c r="K138" s="315"/>
      <c r="L138" s="316">
        <v>43978</v>
      </c>
      <c r="M138" s="316">
        <v>43586</v>
      </c>
      <c r="N138" s="317">
        <v>44681</v>
      </c>
      <c r="O138" s="318">
        <f>YEAR(N138)</f>
        <v>2022</v>
      </c>
      <c r="P138" s="318">
        <f>MONTH(N138)</f>
        <v>4</v>
      </c>
      <c r="Q138" s="319" t="str">
        <f>IF(P138&gt;9,CONCATENATE(O138,P138),CONCATENATE(O138,"0",P138))</f>
        <v>202204</v>
      </c>
      <c r="R138" s="305">
        <v>0</v>
      </c>
      <c r="S138" s="320">
        <v>0</v>
      </c>
      <c r="T138" s="320">
        <v>0</v>
      </c>
      <c r="U138" s="406"/>
      <c r="V138" s="300"/>
      <c r="W138" s="299"/>
      <c r="X138" s="300"/>
      <c r="Y13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300"/>
      <c r="AS138" s="352"/>
      <c r="AT138" s="352"/>
      <c r="AU138" s="352"/>
      <c r="AV138" s="352"/>
      <c r="AW138" s="352"/>
      <c r="AX138" s="352"/>
      <c r="AY138" s="352"/>
      <c r="AZ138" s="352"/>
    </row>
    <row r="139" spans="1:100" s="335" customFormat="1" ht="38.25" customHeight="1" thickBot="1" x14ac:dyDescent="0.25">
      <c r="A139" s="322" t="s">
        <v>620</v>
      </c>
      <c r="B139" s="322"/>
      <c r="C139" s="314"/>
      <c r="D139" s="417" t="s">
        <v>1565</v>
      </c>
      <c r="E139" s="313" t="s">
        <v>94</v>
      </c>
      <c r="F139" s="306" t="s">
        <v>1566</v>
      </c>
      <c r="G139" s="395" t="s">
        <v>1311</v>
      </c>
      <c r="H139" s="395" t="s">
        <v>1312</v>
      </c>
      <c r="I139" s="368">
        <v>1353879.04</v>
      </c>
      <c r="J139" s="315">
        <f>-K2247/0.0833333333333333</f>
        <v>0</v>
      </c>
      <c r="K139" s="315"/>
      <c r="L139" s="316">
        <v>43978</v>
      </c>
      <c r="M139" s="316">
        <v>43586</v>
      </c>
      <c r="N139" s="317">
        <v>44681</v>
      </c>
      <c r="O139" s="318">
        <f>YEAR(N139)</f>
        <v>2022</v>
      </c>
      <c r="P139" s="318">
        <f>MONTH(N139)</f>
        <v>4</v>
      </c>
      <c r="Q139" s="319" t="str">
        <f>IF(P139&gt;9,CONCATENATE(O139,P139),CONCATENATE(O139,"0",P139))</f>
        <v>202204</v>
      </c>
      <c r="R139" s="305">
        <v>0</v>
      </c>
      <c r="S139" s="320">
        <v>0</v>
      </c>
      <c r="T139" s="320">
        <v>0</v>
      </c>
      <c r="U139" s="406"/>
      <c r="V139" s="300"/>
      <c r="W139" s="299"/>
      <c r="X139" s="300"/>
      <c r="Y13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300"/>
      <c r="AS139" s="352"/>
      <c r="AT139" s="352"/>
      <c r="AU139" s="352"/>
      <c r="AV139" s="352"/>
      <c r="AW139" s="352"/>
      <c r="AX139" s="352"/>
      <c r="AY139" s="352"/>
      <c r="AZ139" s="352"/>
    </row>
    <row r="140" spans="1:100" s="335" customFormat="1" ht="38.25" customHeight="1" thickBot="1" x14ac:dyDescent="0.25">
      <c r="A140" s="322" t="s">
        <v>620</v>
      </c>
      <c r="B140" s="322"/>
      <c r="C140" s="314"/>
      <c r="D140" s="417" t="s">
        <v>1595</v>
      </c>
      <c r="E140" s="313" t="s">
        <v>94</v>
      </c>
      <c r="F140" s="306" t="s">
        <v>1596</v>
      </c>
      <c r="G140" s="395" t="s">
        <v>1597</v>
      </c>
      <c r="H140" s="424" t="s">
        <v>1598</v>
      </c>
      <c r="I140" s="368">
        <v>500000</v>
      </c>
      <c r="J140" s="315">
        <f>-K2088/0.0833333333333333</f>
        <v>0</v>
      </c>
      <c r="K140" s="315"/>
      <c r="L140" s="316">
        <v>43565</v>
      </c>
      <c r="M140" s="316">
        <v>43580</v>
      </c>
      <c r="N140" s="317">
        <v>44675</v>
      </c>
      <c r="O140" s="318">
        <f>YEAR(N140)</f>
        <v>2022</v>
      </c>
      <c r="P140" s="318">
        <f>MONTH(N140)</f>
        <v>4</v>
      </c>
      <c r="Q140" s="319" t="str">
        <f>IF(P140&gt;9,CONCATENATE(O140,P140),CONCATENATE(O140,"0",P140))</f>
        <v>202204</v>
      </c>
      <c r="R140" s="305">
        <v>0</v>
      </c>
      <c r="S140" s="320">
        <v>0</v>
      </c>
      <c r="T140" s="320">
        <v>0</v>
      </c>
      <c r="U140" s="406"/>
      <c r="V140" s="300"/>
      <c r="W140" s="299"/>
      <c r="X140" s="300"/>
      <c r="Y14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352"/>
      <c r="AT140" s="352"/>
      <c r="AU140" s="352"/>
      <c r="AV140" s="352"/>
      <c r="AW140" s="352"/>
      <c r="AX140" s="352"/>
      <c r="AY140" s="352"/>
      <c r="AZ140" s="352"/>
    </row>
    <row r="141" spans="1:100" s="335" customFormat="1" ht="38.25" customHeight="1" thickBot="1" x14ac:dyDescent="0.25">
      <c r="A141" s="322" t="s">
        <v>620</v>
      </c>
      <c r="B141" s="322"/>
      <c r="C141" s="314"/>
      <c r="D141" s="417" t="s">
        <v>1619</v>
      </c>
      <c r="E141" s="313" t="s">
        <v>94</v>
      </c>
      <c r="F141" s="311" t="s">
        <v>1620</v>
      </c>
      <c r="G141" s="399" t="s">
        <v>1621</v>
      </c>
      <c r="H141" s="399" t="s">
        <v>117</v>
      </c>
      <c r="I141" s="372">
        <v>75000</v>
      </c>
      <c r="J141" s="315">
        <f>-K2108/0.0833333333333333</f>
        <v>0</v>
      </c>
      <c r="K141" s="315"/>
      <c r="L141" s="312">
        <v>43572</v>
      </c>
      <c r="M141" s="312">
        <v>43572</v>
      </c>
      <c r="N141" s="312">
        <v>44667</v>
      </c>
      <c r="O141" s="318">
        <f>YEAR(N141)</f>
        <v>2022</v>
      </c>
      <c r="P141" s="318">
        <f>MONTH(N141)</f>
        <v>4</v>
      </c>
      <c r="Q141" s="319" t="str">
        <f>IF(P141&gt;9,CONCATENATE(O141,P141),CONCATENATE(O141,"0",P141))</f>
        <v>202204</v>
      </c>
      <c r="R141" s="270">
        <v>0</v>
      </c>
      <c r="S141" s="320">
        <v>0</v>
      </c>
      <c r="T141" s="320">
        <v>0</v>
      </c>
      <c r="U141" s="395"/>
      <c r="V141" s="300"/>
      <c r="W141" s="299"/>
      <c r="X141" s="300"/>
      <c r="Y14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352"/>
      <c r="AT141" s="352"/>
      <c r="AU141" s="352"/>
      <c r="AV141" s="352"/>
      <c r="AW141" s="352"/>
      <c r="AX141" s="352"/>
      <c r="AY141" s="352"/>
      <c r="AZ141" s="352"/>
    </row>
    <row r="142" spans="1:100" s="335" customFormat="1" ht="38.25" customHeight="1" thickBot="1" x14ac:dyDescent="0.25">
      <c r="A142" s="322" t="s">
        <v>620</v>
      </c>
      <c r="B142" s="322"/>
      <c r="C142" s="314"/>
      <c r="D142" s="417" t="s">
        <v>2268</v>
      </c>
      <c r="E142" s="313" t="s">
        <v>94</v>
      </c>
      <c r="F142" s="306" t="s">
        <v>24</v>
      </c>
      <c r="G142" s="395" t="s">
        <v>2269</v>
      </c>
      <c r="H142" s="395" t="s">
        <v>2270</v>
      </c>
      <c r="I142" s="368">
        <v>200000</v>
      </c>
      <c r="J142" s="315">
        <f>-K2318/0.0833333333333333</f>
        <v>0</v>
      </c>
      <c r="K142" s="315"/>
      <c r="L142" s="316">
        <v>43929</v>
      </c>
      <c r="M142" s="316">
        <v>43929</v>
      </c>
      <c r="N142" s="316">
        <v>44658</v>
      </c>
      <c r="O142" s="327">
        <f>YEAR(N142)</f>
        <v>2022</v>
      </c>
      <c r="P142" s="318">
        <f>MONTH(N142)</f>
        <v>4</v>
      </c>
      <c r="Q142" s="328" t="str">
        <f>IF(P142&gt;9,CONCATENATE(O142,P142),CONCATENATE(O142,"0",P142))</f>
        <v>202204</v>
      </c>
      <c r="R142" s="305" t="s">
        <v>147</v>
      </c>
      <c r="S142" s="320">
        <v>0</v>
      </c>
      <c r="T142" s="320">
        <v>0</v>
      </c>
      <c r="U142" s="436"/>
      <c r="V142" s="300"/>
      <c r="W142" s="299"/>
      <c r="X142" s="300"/>
      <c r="Y14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46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52"/>
      <c r="AT142" s="352"/>
      <c r="AU142" s="352"/>
      <c r="AV142" s="352"/>
      <c r="AW142" s="352"/>
      <c r="AX142" s="352"/>
      <c r="AY142" s="352"/>
      <c r="AZ142" s="352"/>
    </row>
    <row r="143" spans="1:100" s="335" customFormat="1" ht="38.25" customHeight="1" thickBot="1" x14ac:dyDescent="0.25">
      <c r="A143" s="322" t="s">
        <v>620</v>
      </c>
      <c r="B143" s="322"/>
      <c r="C143" s="314"/>
      <c r="D143" s="417" t="s">
        <v>2271</v>
      </c>
      <c r="E143" s="313" t="s">
        <v>94</v>
      </c>
      <c r="F143" s="306" t="s">
        <v>19</v>
      </c>
      <c r="G143" s="395" t="s">
        <v>2272</v>
      </c>
      <c r="H143" s="395" t="s">
        <v>2273</v>
      </c>
      <c r="I143" s="368">
        <v>2000000</v>
      </c>
      <c r="J143" s="315">
        <f>-K2318/0.0833333333333333</f>
        <v>0</v>
      </c>
      <c r="K143" s="315"/>
      <c r="L143" s="316">
        <v>43929</v>
      </c>
      <c r="M143" s="316">
        <v>43929</v>
      </c>
      <c r="N143" s="317">
        <v>44658</v>
      </c>
      <c r="O143" s="318">
        <f>YEAR(N143)</f>
        <v>2022</v>
      </c>
      <c r="P143" s="318">
        <f>MONTH(N143)</f>
        <v>4</v>
      </c>
      <c r="Q143" s="319" t="str">
        <f>IF(P143&gt;9,CONCATENATE(O143,P143),CONCATENATE(O143,"0",P143))</f>
        <v>202204</v>
      </c>
      <c r="R143" s="305" t="s">
        <v>147</v>
      </c>
      <c r="S143" s="320">
        <v>0</v>
      </c>
      <c r="T143" s="320">
        <v>0</v>
      </c>
      <c r="U143" s="437">
        <v>0</v>
      </c>
      <c r="V143" s="300"/>
      <c r="W143" s="299"/>
      <c r="X143" s="300"/>
      <c r="Y14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352"/>
      <c r="AT143" s="352"/>
      <c r="AU143" s="352"/>
      <c r="AV143" s="352"/>
      <c r="AW143" s="352"/>
      <c r="AX143" s="352"/>
      <c r="AY143" s="352"/>
      <c r="AZ143" s="352"/>
    </row>
    <row r="144" spans="1:100" s="335" customFormat="1" ht="38.25" customHeight="1" thickBot="1" x14ac:dyDescent="0.25">
      <c r="A144" s="322" t="s">
        <v>620</v>
      </c>
      <c r="B144" s="313"/>
      <c r="C144" s="334"/>
      <c r="D144" s="415" t="s">
        <v>1512</v>
      </c>
      <c r="E144" s="313" t="s">
        <v>94</v>
      </c>
      <c r="F144" s="306" t="s">
        <v>24</v>
      </c>
      <c r="G144" s="396" t="s">
        <v>1513</v>
      </c>
      <c r="H144" s="396" t="s">
        <v>1405</v>
      </c>
      <c r="I144" s="370">
        <v>200000</v>
      </c>
      <c r="J144" s="273">
        <f>-K2066/0.0833333333333333</f>
        <v>0</v>
      </c>
      <c r="K144" s="273"/>
      <c r="L144" s="274">
        <v>44188</v>
      </c>
      <c r="M144" s="274">
        <v>43555</v>
      </c>
      <c r="N144" s="317">
        <v>44652</v>
      </c>
      <c r="O144" s="289">
        <f>YEAR(N144)</f>
        <v>2022</v>
      </c>
      <c r="P144" s="289">
        <f>MONTH(N144)</f>
        <v>4</v>
      </c>
      <c r="Q144" s="281" t="str">
        <f>IF(P144&gt;9,CONCATENATE(O144,P144),CONCATENATE(O144,"0",P144))</f>
        <v>202204</v>
      </c>
      <c r="R144" s="270">
        <v>0</v>
      </c>
      <c r="S144" s="276">
        <v>0</v>
      </c>
      <c r="T144" s="276">
        <v>0</v>
      </c>
      <c r="U144" s="431"/>
      <c r="V144" s="309"/>
      <c r="W144" s="307"/>
      <c r="X144" s="309"/>
      <c r="Y14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52"/>
      <c r="AT144" s="352"/>
      <c r="AU144" s="352"/>
      <c r="AV144" s="352"/>
      <c r="AW144" s="352"/>
      <c r="AX144" s="352"/>
      <c r="AY144" s="352"/>
      <c r="AZ144" s="352"/>
    </row>
    <row r="145" spans="1:100" s="7" customFormat="1" ht="38.25" customHeight="1" thickBot="1" x14ac:dyDescent="0.25">
      <c r="A145" s="322" t="s">
        <v>620</v>
      </c>
      <c r="B145" s="308" t="s">
        <v>261</v>
      </c>
      <c r="C145" s="334" t="s">
        <v>263</v>
      </c>
      <c r="D145" s="417" t="s">
        <v>756</v>
      </c>
      <c r="E145" s="313" t="s">
        <v>94</v>
      </c>
      <c r="F145" s="272" t="s">
        <v>19</v>
      </c>
      <c r="G145" s="396" t="s">
        <v>350</v>
      </c>
      <c r="H145" s="396" t="s">
        <v>148</v>
      </c>
      <c r="I145" s="370">
        <v>49000</v>
      </c>
      <c r="J145" s="273">
        <f>-K2722/0.0833333333333333</f>
        <v>0</v>
      </c>
      <c r="K145" s="273"/>
      <c r="L145" s="274">
        <v>44198</v>
      </c>
      <c r="M145" s="274">
        <v>44285</v>
      </c>
      <c r="N145" s="275">
        <v>44651</v>
      </c>
      <c r="O145" s="289">
        <f>YEAR(N145)</f>
        <v>2022</v>
      </c>
      <c r="P145" s="289">
        <f>MONTH(N145)</f>
        <v>3</v>
      </c>
      <c r="Q145" s="281" t="str">
        <f>IF(P145&gt;9,CONCATENATE(O145,P145),CONCATENATE(O145,"0",P145))</f>
        <v>202203</v>
      </c>
      <c r="R145" s="305">
        <v>0</v>
      </c>
      <c r="S145" s="276">
        <v>0</v>
      </c>
      <c r="T145" s="276">
        <v>0</v>
      </c>
      <c r="U145" s="431"/>
      <c r="V145" s="309"/>
      <c r="W145" s="307"/>
      <c r="X145" s="326"/>
      <c r="Y14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46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</row>
    <row r="146" spans="1:100" s="7" customFormat="1" ht="38.25" customHeight="1" x14ac:dyDescent="0.2">
      <c r="A146" s="322" t="s">
        <v>620</v>
      </c>
      <c r="B146" s="308" t="s">
        <v>261</v>
      </c>
      <c r="C146" s="334" t="s">
        <v>263</v>
      </c>
      <c r="D146" s="321" t="s">
        <v>757</v>
      </c>
      <c r="E146" s="313" t="s">
        <v>94</v>
      </c>
      <c r="F146" s="272" t="s">
        <v>19</v>
      </c>
      <c r="G146" s="396" t="s">
        <v>149</v>
      </c>
      <c r="H146" s="396" t="s">
        <v>150</v>
      </c>
      <c r="I146" s="370">
        <v>75000</v>
      </c>
      <c r="J146" s="273">
        <f>-K2722/0.0833333333333333</f>
        <v>0</v>
      </c>
      <c r="K146" s="273"/>
      <c r="L146" s="274">
        <v>44223</v>
      </c>
      <c r="M146" s="274">
        <v>44287</v>
      </c>
      <c r="N146" s="275">
        <v>44651</v>
      </c>
      <c r="O146" s="289">
        <f>YEAR(N146)</f>
        <v>2022</v>
      </c>
      <c r="P146" s="289">
        <f>MONTH(N146)</f>
        <v>3</v>
      </c>
      <c r="Q146" s="281" t="str">
        <f>IF(P146&gt;9,CONCATENATE(O146,P146),CONCATENATE(O146,"0",P146))</f>
        <v>202203</v>
      </c>
      <c r="R146" s="270">
        <v>0</v>
      </c>
      <c r="S146" s="276">
        <v>0</v>
      </c>
      <c r="T146" s="276">
        <v>0</v>
      </c>
      <c r="U146" s="431"/>
      <c r="V146" s="309"/>
      <c r="W146" s="307"/>
      <c r="X146" s="326"/>
      <c r="Y14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46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299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</row>
    <row r="147" spans="1:100" s="7" customFormat="1" ht="38.25" customHeight="1" x14ac:dyDescent="0.2">
      <c r="A147" s="322" t="s">
        <v>620</v>
      </c>
      <c r="B147" s="322"/>
      <c r="C147" s="314"/>
      <c r="D147" s="321" t="s">
        <v>1692</v>
      </c>
      <c r="E147" s="310" t="s">
        <v>94</v>
      </c>
      <c r="F147" s="422" t="s">
        <v>1693</v>
      </c>
      <c r="G147" s="406" t="s">
        <v>1694</v>
      </c>
      <c r="H147" s="406" t="s">
        <v>1488</v>
      </c>
      <c r="I147" s="439">
        <v>500000</v>
      </c>
      <c r="J147" s="315">
        <f>-K2143/0.0833333333333333</f>
        <v>0</v>
      </c>
      <c r="K147" s="315"/>
      <c r="L147" s="440">
        <v>43600</v>
      </c>
      <c r="M147" s="440">
        <v>43617</v>
      </c>
      <c r="N147" s="312">
        <v>44651</v>
      </c>
      <c r="O147" s="318">
        <f>YEAR(N147)</f>
        <v>2022</v>
      </c>
      <c r="P147" s="318">
        <f>MONTH(N147)</f>
        <v>3</v>
      </c>
      <c r="Q147" s="319" t="str">
        <f>IF(P147&gt;9,CONCATENATE(O147,P147),CONCATENATE(O147,"0",P147))</f>
        <v>202203</v>
      </c>
      <c r="R147" s="337">
        <v>0</v>
      </c>
      <c r="S147" s="441">
        <v>0</v>
      </c>
      <c r="T147" s="441">
        <v>0</v>
      </c>
      <c r="U147" s="437"/>
      <c r="V147" s="300"/>
      <c r="W147" s="299"/>
      <c r="X147" s="300"/>
      <c r="Y14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100" s="7" customFormat="1" ht="38.25" customHeight="1" x14ac:dyDescent="0.2">
      <c r="A148" s="322" t="s">
        <v>620</v>
      </c>
      <c r="B148" s="322"/>
      <c r="C148" s="314"/>
      <c r="D148" s="321" t="s">
        <v>958</v>
      </c>
      <c r="E148" s="322" t="s">
        <v>93</v>
      </c>
      <c r="F148" s="306" t="s">
        <v>19</v>
      </c>
      <c r="G148" s="395" t="s">
        <v>959</v>
      </c>
      <c r="H148" s="395" t="s">
        <v>960</v>
      </c>
      <c r="I148" s="368">
        <v>73500</v>
      </c>
      <c r="J148" s="315">
        <f>-K1844/0.0833333333333333</f>
        <v>0</v>
      </c>
      <c r="K148" s="315"/>
      <c r="L148" s="316">
        <v>44188</v>
      </c>
      <c r="M148" s="316">
        <v>44286</v>
      </c>
      <c r="N148" s="316">
        <v>44650</v>
      </c>
      <c r="O148" s="327">
        <f>YEAR(N148)</f>
        <v>2022</v>
      </c>
      <c r="P148" s="318">
        <f>MONTH(N148)</f>
        <v>3</v>
      </c>
      <c r="Q148" s="328" t="str">
        <f>IF(P148&gt;9,CONCATENATE(O148,P148),CONCATENATE(O148,"0",P148))</f>
        <v>202203</v>
      </c>
      <c r="R148" s="305">
        <v>0</v>
      </c>
      <c r="S148" s="320">
        <v>0</v>
      </c>
      <c r="T148" s="320">
        <v>0</v>
      </c>
      <c r="U148" s="436"/>
      <c r="V148" s="300"/>
      <c r="W148" s="299"/>
      <c r="X148" s="300"/>
      <c r="Y14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346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</row>
    <row r="149" spans="1:100" s="7" customFormat="1" ht="38.25" customHeight="1" thickBot="1" x14ac:dyDescent="0.25">
      <c r="A149" s="322" t="s">
        <v>620</v>
      </c>
      <c r="B149" s="322" t="s">
        <v>261</v>
      </c>
      <c r="C149" s="314" t="s">
        <v>263</v>
      </c>
      <c r="D149" s="417" t="s">
        <v>749</v>
      </c>
      <c r="E149" s="322" t="s">
        <v>94</v>
      </c>
      <c r="F149" s="306" t="s">
        <v>594</v>
      </c>
      <c r="G149" s="395" t="s">
        <v>595</v>
      </c>
      <c r="H149" s="395" t="s">
        <v>596</v>
      </c>
      <c r="I149" s="368">
        <v>798500</v>
      </c>
      <c r="J149" s="315">
        <f>-K1890/0.0833333333333333</f>
        <v>0</v>
      </c>
      <c r="K149" s="315"/>
      <c r="L149" s="316">
        <v>44188</v>
      </c>
      <c r="M149" s="316">
        <v>44273</v>
      </c>
      <c r="N149" s="316">
        <v>44637</v>
      </c>
      <c r="O149" s="327">
        <f>YEAR(N149)</f>
        <v>2022</v>
      </c>
      <c r="P149" s="318">
        <f>MONTH(N149)</f>
        <v>3</v>
      </c>
      <c r="Q149" s="328" t="str">
        <f>IF(P149&gt;9,CONCATENATE(O149,P149),CONCATENATE(O149,"0",P149))</f>
        <v>202203</v>
      </c>
      <c r="R149" s="305">
        <v>0</v>
      </c>
      <c r="S149" s="320">
        <v>0</v>
      </c>
      <c r="T149" s="320">
        <v>0</v>
      </c>
      <c r="U149" s="436"/>
      <c r="V149" s="300"/>
      <c r="W149" s="299"/>
      <c r="X149" s="300"/>
      <c r="Y14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46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</row>
    <row r="150" spans="1:100" s="7" customFormat="1" ht="38.25" customHeight="1" thickBot="1" x14ac:dyDescent="0.25">
      <c r="A150" s="322" t="s">
        <v>620</v>
      </c>
      <c r="B150" s="322"/>
      <c r="C150" s="314"/>
      <c r="D150" s="417" t="s">
        <v>1468</v>
      </c>
      <c r="E150" s="313" t="s">
        <v>94</v>
      </c>
      <c r="F150" s="306" t="s">
        <v>19</v>
      </c>
      <c r="G150" s="395" t="s">
        <v>1469</v>
      </c>
      <c r="H150" s="395" t="s">
        <v>1470</v>
      </c>
      <c r="I150" s="368">
        <v>50000</v>
      </c>
      <c r="J150" s="315">
        <f>-K2049/0.0833333333333333</f>
        <v>0</v>
      </c>
      <c r="K150" s="315"/>
      <c r="L150" s="316">
        <v>43663</v>
      </c>
      <c r="M150" s="316">
        <v>43538</v>
      </c>
      <c r="N150" s="317">
        <v>44633</v>
      </c>
      <c r="O150" s="318">
        <f>YEAR(N150)</f>
        <v>2022</v>
      </c>
      <c r="P150" s="318">
        <f>MONTH(N150)</f>
        <v>3</v>
      </c>
      <c r="Q150" s="319" t="str">
        <f>IF(P150&gt;9,CONCATENATE(O150,P150),CONCATENATE(O150,"0",P150))</f>
        <v>202203</v>
      </c>
      <c r="R150" s="305">
        <v>0</v>
      </c>
      <c r="S150" s="320">
        <v>0</v>
      </c>
      <c r="T150" s="320">
        <v>0</v>
      </c>
      <c r="U150" s="437"/>
      <c r="V150" s="300"/>
      <c r="W150" s="299"/>
      <c r="X150" s="300"/>
      <c r="Y15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</row>
    <row r="151" spans="1:100" s="7" customFormat="1" ht="38.25" customHeight="1" thickBot="1" x14ac:dyDescent="0.25">
      <c r="A151" s="322" t="s">
        <v>620</v>
      </c>
      <c r="B151" s="322"/>
      <c r="C151" s="314"/>
      <c r="D151" s="417" t="s">
        <v>1517</v>
      </c>
      <c r="E151" s="313" t="s">
        <v>94</v>
      </c>
      <c r="F151" s="306" t="s">
        <v>1518</v>
      </c>
      <c r="G151" s="395" t="s">
        <v>1519</v>
      </c>
      <c r="H151" s="395" t="s">
        <v>1520</v>
      </c>
      <c r="I151" s="368">
        <v>3000000</v>
      </c>
      <c r="J151" s="315">
        <f>-K2087/0.0833333333333333</f>
        <v>0</v>
      </c>
      <c r="K151" s="315"/>
      <c r="L151" s="316">
        <v>43537</v>
      </c>
      <c r="M151" s="316">
        <v>43537</v>
      </c>
      <c r="N151" s="317">
        <v>44632</v>
      </c>
      <c r="O151" s="318">
        <f>YEAR(N151)</f>
        <v>2022</v>
      </c>
      <c r="P151" s="318">
        <f>MONTH(N151)</f>
        <v>3</v>
      </c>
      <c r="Q151" s="319" t="str">
        <f>IF(P151&gt;9,CONCATENATE(O151,P151),CONCATENATE(O151,"0",P151))</f>
        <v>202203</v>
      </c>
      <c r="R151" s="270">
        <v>0</v>
      </c>
      <c r="S151" s="320">
        <v>0</v>
      </c>
      <c r="T151" s="320">
        <v>0</v>
      </c>
      <c r="U151" s="437"/>
      <c r="V151" s="300"/>
      <c r="W151" s="299"/>
      <c r="X151" s="300"/>
      <c r="Y15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s="7" customFormat="1" ht="38.25" customHeight="1" thickBot="1" x14ac:dyDescent="0.25">
      <c r="A152" s="322" t="s">
        <v>620</v>
      </c>
      <c r="B152" s="322"/>
      <c r="C152" s="314"/>
      <c r="D152" s="417" t="s">
        <v>1521</v>
      </c>
      <c r="E152" s="313" t="s">
        <v>94</v>
      </c>
      <c r="F152" s="306" t="s">
        <v>1518</v>
      </c>
      <c r="G152" s="395" t="s">
        <v>1519</v>
      </c>
      <c r="H152" s="395" t="s">
        <v>1515</v>
      </c>
      <c r="I152" s="368">
        <v>1000000</v>
      </c>
      <c r="J152" s="315">
        <f>-K2087/0.0833333333333333</f>
        <v>0</v>
      </c>
      <c r="K152" s="315"/>
      <c r="L152" s="316">
        <v>43537</v>
      </c>
      <c r="M152" s="316">
        <v>43537</v>
      </c>
      <c r="N152" s="317">
        <v>44632</v>
      </c>
      <c r="O152" s="318">
        <f>YEAR(N152)</f>
        <v>2022</v>
      </c>
      <c r="P152" s="318">
        <f>MONTH(N152)</f>
        <v>3</v>
      </c>
      <c r="Q152" s="319" t="str">
        <f>IF(P152&gt;9,CONCATENATE(O152,P152),CONCATENATE(O152,"0",P152))</f>
        <v>202203</v>
      </c>
      <c r="R152" s="270">
        <v>0</v>
      </c>
      <c r="S152" s="320">
        <v>0</v>
      </c>
      <c r="T152" s="320">
        <v>0</v>
      </c>
      <c r="U152" s="437"/>
      <c r="V152" s="300"/>
      <c r="W152" s="299"/>
      <c r="X152" s="300"/>
      <c r="Y15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s="7" customFormat="1" ht="38.25" customHeight="1" thickBot="1" x14ac:dyDescent="0.25">
      <c r="A153" s="322" t="s">
        <v>620</v>
      </c>
      <c r="B153" s="322"/>
      <c r="C153" s="314"/>
      <c r="D153" s="417" t="s">
        <v>1522</v>
      </c>
      <c r="E153" s="313" t="s">
        <v>94</v>
      </c>
      <c r="F153" s="306" t="s">
        <v>1518</v>
      </c>
      <c r="G153" s="395" t="s">
        <v>1519</v>
      </c>
      <c r="H153" s="395" t="s">
        <v>1160</v>
      </c>
      <c r="I153" s="368">
        <v>2000000</v>
      </c>
      <c r="J153" s="315">
        <f>-K2088/0.0833333333333333</f>
        <v>0</v>
      </c>
      <c r="K153" s="315"/>
      <c r="L153" s="316">
        <v>43537</v>
      </c>
      <c r="M153" s="316">
        <v>43537</v>
      </c>
      <c r="N153" s="317">
        <v>44632</v>
      </c>
      <c r="O153" s="318">
        <f>YEAR(N153)</f>
        <v>2022</v>
      </c>
      <c r="P153" s="318">
        <f>MONTH(N153)</f>
        <v>3</v>
      </c>
      <c r="Q153" s="319" t="str">
        <f>IF(P153&gt;9,CONCATENATE(O153,P153),CONCATENATE(O153,"0",P153))</f>
        <v>202203</v>
      </c>
      <c r="R153" s="270">
        <v>0</v>
      </c>
      <c r="S153" s="320">
        <v>0</v>
      </c>
      <c r="T153" s="320">
        <v>0</v>
      </c>
      <c r="U153" s="437"/>
      <c r="V153" s="300"/>
      <c r="W153" s="299"/>
      <c r="X153" s="300"/>
      <c r="Y15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</row>
    <row r="154" spans="1:100" s="7" customFormat="1" ht="38.25" customHeight="1" thickBot="1" x14ac:dyDescent="0.25">
      <c r="A154" s="322" t="s">
        <v>620</v>
      </c>
      <c r="B154" s="313" t="s">
        <v>261</v>
      </c>
      <c r="C154" s="334" t="s">
        <v>263</v>
      </c>
      <c r="D154" s="415" t="s">
        <v>751</v>
      </c>
      <c r="E154" s="313" t="s">
        <v>94</v>
      </c>
      <c r="F154" s="272" t="s">
        <v>623</v>
      </c>
      <c r="G154" s="396" t="s">
        <v>139</v>
      </c>
      <c r="H154" s="396" t="s">
        <v>140</v>
      </c>
      <c r="I154" s="370">
        <v>49500</v>
      </c>
      <c r="J154" s="273">
        <f>-K2442/0.0833333333333333</f>
        <v>0</v>
      </c>
      <c r="K154" s="273"/>
      <c r="L154" s="274">
        <v>44181</v>
      </c>
      <c r="M154" s="274">
        <v>44249</v>
      </c>
      <c r="N154" s="275">
        <v>44613</v>
      </c>
      <c r="O154" s="289">
        <f>YEAR(N154)</f>
        <v>2022</v>
      </c>
      <c r="P154" s="289">
        <f>MONTH(N154)</f>
        <v>2</v>
      </c>
      <c r="Q154" s="281" t="str">
        <f>IF(P154&gt;9,CONCATENATE(O154,P154),CONCATENATE(O154,"0",P154))</f>
        <v>202202</v>
      </c>
      <c r="R154" s="270">
        <v>0</v>
      </c>
      <c r="S154" s="276">
        <v>0</v>
      </c>
      <c r="T154" s="276">
        <v>0</v>
      </c>
      <c r="U154" s="431"/>
      <c r="V154" s="309"/>
      <c r="W154" s="307"/>
      <c r="X154" s="309"/>
      <c r="Y15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299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s="7" customFormat="1" ht="38.25" customHeight="1" x14ac:dyDescent="0.2">
      <c r="A155" s="322" t="s">
        <v>620</v>
      </c>
      <c r="B155" s="313"/>
      <c r="C155" s="334"/>
      <c r="D155" s="310" t="s">
        <v>1508</v>
      </c>
      <c r="E155" s="313" t="s">
        <v>94</v>
      </c>
      <c r="F155" s="272" t="s">
        <v>1509</v>
      </c>
      <c r="G155" s="395" t="s">
        <v>1510</v>
      </c>
      <c r="H155" s="396" t="s">
        <v>1511</v>
      </c>
      <c r="I155" s="370">
        <v>6000000</v>
      </c>
      <c r="J155" s="273">
        <f>-K2077/0.0833333333333333</f>
        <v>0</v>
      </c>
      <c r="K155" s="273"/>
      <c r="L155" s="274">
        <v>44188</v>
      </c>
      <c r="M155" s="274">
        <v>44227</v>
      </c>
      <c r="N155" s="275">
        <v>44592</v>
      </c>
      <c r="O155" s="289">
        <f>YEAR(N155)</f>
        <v>2022</v>
      </c>
      <c r="P155" s="289">
        <f>MONTH(N155)</f>
        <v>1</v>
      </c>
      <c r="Q155" s="281" t="str">
        <f>IF(P155&gt;9,CONCATENATE(O155,P155),CONCATENATE(O155,"0",P155))</f>
        <v>202201</v>
      </c>
      <c r="R155" s="305">
        <v>0</v>
      </c>
      <c r="S155" s="276">
        <v>0</v>
      </c>
      <c r="T155" s="276">
        <v>0</v>
      </c>
      <c r="U155" s="396"/>
      <c r="V155" s="309"/>
      <c r="W155" s="307"/>
      <c r="X155" s="309"/>
      <c r="Y15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7"/>
      <c r="AL155" s="307"/>
      <c r="AM155" s="307"/>
      <c r="AN155" s="307"/>
      <c r="AO155" s="307"/>
      <c r="AP155" s="307"/>
      <c r="AQ155" s="307"/>
      <c r="AR155" s="307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s="7" customFormat="1" ht="38.25" customHeight="1" x14ac:dyDescent="0.2">
      <c r="A156" s="322" t="s">
        <v>620</v>
      </c>
      <c r="B156" s="322"/>
      <c r="C156" s="314"/>
      <c r="D156" s="321" t="s">
        <v>2150</v>
      </c>
      <c r="E156" s="313" t="s">
        <v>94</v>
      </c>
      <c r="F156" s="306" t="s">
        <v>2151</v>
      </c>
      <c r="G156" s="395" t="s">
        <v>2152</v>
      </c>
      <c r="H156" s="395" t="s">
        <v>1168</v>
      </c>
      <c r="I156" s="368">
        <v>150000</v>
      </c>
      <c r="J156" s="315">
        <f>-K2335/0.0833333333333333</f>
        <v>0</v>
      </c>
      <c r="K156" s="315"/>
      <c r="L156" s="316">
        <v>43473</v>
      </c>
      <c r="M156" s="316">
        <v>43838</v>
      </c>
      <c r="N156" s="317">
        <v>44568</v>
      </c>
      <c r="O156" s="318">
        <f>YEAR(N156)</f>
        <v>2022</v>
      </c>
      <c r="P156" s="318">
        <f>MONTH(N156)</f>
        <v>1</v>
      </c>
      <c r="Q156" s="319" t="str">
        <f>IF(P156&gt;9,CONCATENATE(O156,P156),CONCATENATE(O156,"0",P156))</f>
        <v>202201</v>
      </c>
      <c r="R156" s="305">
        <v>0</v>
      </c>
      <c r="S156" s="320">
        <v>0</v>
      </c>
      <c r="T156" s="320">
        <v>0</v>
      </c>
      <c r="U156" s="395"/>
      <c r="V156" s="300"/>
      <c r="W156" s="299"/>
      <c r="X156" s="300"/>
      <c r="Y15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300"/>
    </row>
    <row r="157" spans="1:100" s="7" customFormat="1" ht="38.25" customHeight="1" x14ac:dyDescent="0.2">
      <c r="A157" s="322" t="s">
        <v>620</v>
      </c>
      <c r="B157" s="322"/>
      <c r="C157" s="314"/>
      <c r="D157" s="321" t="s">
        <v>2153</v>
      </c>
      <c r="E157" s="313" t="s">
        <v>94</v>
      </c>
      <c r="F157" s="306" t="s">
        <v>2151</v>
      </c>
      <c r="G157" s="395" t="s">
        <v>2154</v>
      </c>
      <c r="H157" s="395" t="s">
        <v>1026</v>
      </c>
      <c r="I157" s="368">
        <v>150000</v>
      </c>
      <c r="J157" s="315">
        <f>-K2336/0.0833333333333333</f>
        <v>0</v>
      </c>
      <c r="K157" s="315"/>
      <c r="L157" s="316">
        <v>43473</v>
      </c>
      <c r="M157" s="316">
        <v>43838</v>
      </c>
      <c r="N157" s="317">
        <v>44568</v>
      </c>
      <c r="O157" s="318">
        <f>YEAR(N157)</f>
        <v>2022</v>
      </c>
      <c r="P157" s="318">
        <f>MONTH(N157)</f>
        <v>1</v>
      </c>
      <c r="Q157" s="319" t="str">
        <f>IF(P157&gt;9,CONCATENATE(O157,P157),CONCATENATE(O157,"0",P157))</f>
        <v>202201</v>
      </c>
      <c r="R157" s="305" t="s">
        <v>130</v>
      </c>
      <c r="S157" s="320">
        <v>0</v>
      </c>
      <c r="T157" s="320">
        <v>0</v>
      </c>
      <c r="U157" s="395"/>
      <c r="V157" s="300"/>
      <c r="W157" s="299"/>
      <c r="X157" s="300"/>
      <c r="Y15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300"/>
    </row>
    <row r="158" spans="1:100" s="7" customFormat="1" ht="38.25" customHeight="1" x14ac:dyDescent="0.2">
      <c r="A158" s="322" t="s">
        <v>620</v>
      </c>
      <c r="B158" s="322"/>
      <c r="C158" s="314"/>
      <c r="D158" s="321" t="s">
        <v>2155</v>
      </c>
      <c r="E158" s="313" t="s">
        <v>94</v>
      </c>
      <c r="F158" s="306" t="s">
        <v>2151</v>
      </c>
      <c r="G158" s="395" t="s">
        <v>2156</v>
      </c>
      <c r="H158" s="395" t="s">
        <v>1027</v>
      </c>
      <c r="I158" s="368">
        <v>300000</v>
      </c>
      <c r="J158" s="315">
        <f>-K2337/0.0833333333333333</f>
        <v>0</v>
      </c>
      <c r="K158" s="315"/>
      <c r="L158" s="316">
        <v>43838</v>
      </c>
      <c r="M158" s="316">
        <v>43838</v>
      </c>
      <c r="N158" s="317">
        <v>44568</v>
      </c>
      <c r="O158" s="318">
        <f>YEAR(N158)</f>
        <v>2022</v>
      </c>
      <c r="P158" s="318">
        <f>MONTH(N158)</f>
        <v>1</v>
      </c>
      <c r="Q158" s="319" t="str">
        <f>IF(P158&gt;9,CONCATENATE(O158,P158),CONCATENATE(O158,"0",P158))</f>
        <v>202201</v>
      </c>
      <c r="R158" s="305" t="s">
        <v>147</v>
      </c>
      <c r="S158" s="320">
        <v>0</v>
      </c>
      <c r="T158" s="320">
        <v>0</v>
      </c>
      <c r="U158" s="395"/>
      <c r="V158" s="300"/>
      <c r="W158" s="299"/>
      <c r="X158" s="300"/>
      <c r="Y15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300"/>
    </row>
    <row r="159" spans="1:100" s="7" customFormat="1" ht="38.25" customHeight="1" x14ac:dyDescent="0.2">
      <c r="A159" s="322" t="s">
        <v>620</v>
      </c>
      <c r="B159" s="308"/>
      <c r="C159" s="334"/>
      <c r="D159" s="308" t="s">
        <v>2134</v>
      </c>
      <c r="E159" s="313" t="s">
        <v>94</v>
      </c>
      <c r="F159" s="311" t="s">
        <v>2135</v>
      </c>
      <c r="G159" s="397" t="s">
        <v>2136</v>
      </c>
      <c r="H159" s="397" t="s">
        <v>1026</v>
      </c>
      <c r="I159" s="371">
        <v>300000</v>
      </c>
      <c r="J159" s="268">
        <f>-K2326/0.0833333333333333</f>
        <v>0</v>
      </c>
      <c r="K159" s="268"/>
      <c r="L159" s="269">
        <v>44183</v>
      </c>
      <c r="M159" s="269">
        <v>43838</v>
      </c>
      <c r="N159" s="269">
        <v>44568</v>
      </c>
      <c r="O159" s="290">
        <f>YEAR(N159)</f>
        <v>2022</v>
      </c>
      <c r="P159" s="289">
        <f>MONTH(N159)</f>
        <v>1</v>
      </c>
      <c r="Q159" s="286" t="str">
        <f>IF(P159&gt;9,CONCATENATE(O159,P159),CONCATENATE(O159,"0",P159))</f>
        <v>202201</v>
      </c>
      <c r="R159" s="305" t="s">
        <v>147</v>
      </c>
      <c r="S159" s="271">
        <v>0</v>
      </c>
      <c r="T159" s="271">
        <v>0</v>
      </c>
      <c r="U159" s="397"/>
      <c r="V159" s="307"/>
      <c r="W159" s="307"/>
      <c r="X159" s="307"/>
      <c r="Y15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326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7"/>
    </row>
    <row r="160" spans="1:100" s="352" customFormat="1" ht="38.25" customHeight="1" x14ac:dyDescent="0.2">
      <c r="A160" s="322" t="s">
        <v>620</v>
      </c>
      <c r="B160" s="323"/>
      <c r="C160" s="314"/>
      <c r="D160" s="323" t="s">
        <v>2137</v>
      </c>
      <c r="E160" s="313" t="s">
        <v>94</v>
      </c>
      <c r="F160" s="266" t="s">
        <v>2138</v>
      </c>
      <c r="G160" s="397" t="s">
        <v>2136</v>
      </c>
      <c r="H160" s="399" t="s">
        <v>1070</v>
      </c>
      <c r="I160" s="372">
        <v>100000</v>
      </c>
      <c r="J160" s="329">
        <f>-K2327/0.0833333333333333</f>
        <v>0</v>
      </c>
      <c r="K160" s="329"/>
      <c r="L160" s="269">
        <v>44183</v>
      </c>
      <c r="M160" s="269">
        <v>43838</v>
      </c>
      <c r="N160" s="269">
        <v>44568</v>
      </c>
      <c r="O160" s="330">
        <f>YEAR(N160)</f>
        <v>2022</v>
      </c>
      <c r="P160" s="318">
        <f>MONTH(N160)</f>
        <v>1</v>
      </c>
      <c r="Q160" s="331" t="str">
        <f>IF(P160&gt;9,CONCATENATE(O160,P160),CONCATENATE(O160,"0",P160))</f>
        <v>202201</v>
      </c>
      <c r="R160" s="305" t="s">
        <v>147</v>
      </c>
      <c r="S160" s="271">
        <v>0</v>
      </c>
      <c r="T160" s="271">
        <v>0</v>
      </c>
      <c r="U160" s="399"/>
      <c r="V160" s="299"/>
      <c r="W160" s="299"/>
      <c r="X160" s="299"/>
      <c r="Y16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346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299"/>
    </row>
    <row r="161" spans="1:100" s="7" customFormat="1" ht="38.25" customHeight="1" thickBot="1" x14ac:dyDescent="0.25">
      <c r="A161" s="322" t="s">
        <v>620</v>
      </c>
      <c r="B161" s="313"/>
      <c r="C161" s="334"/>
      <c r="D161" s="415" t="s">
        <v>2158</v>
      </c>
      <c r="E161" s="313" t="s">
        <v>94</v>
      </c>
      <c r="F161" s="272" t="s">
        <v>2159</v>
      </c>
      <c r="G161" s="396" t="s">
        <v>1440</v>
      </c>
      <c r="H161" s="396" t="s">
        <v>1441</v>
      </c>
      <c r="I161" s="370">
        <v>800000</v>
      </c>
      <c r="J161" s="273">
        <f>-K2326/0.0833333333333333</f>
        <v>0</v>
      </c>
      <c r="K161" s="273"/>
      <c r="L161" s="274">
        <v>43838</v>
      </c>
      <c r="M161" s="274">
        <v>43838</v>
      </c>
      <c r="N161" s="275">
        <v>44568</v>
      </c>
      <c r="O161" s="289">
        <f>YEAR(N161)</f>
        <v>2022</v>
      </c>
      <c r="P161" s="289">
        <f>MONTH(N161)</f>
        <v>1</v>
      </c>
      <c r="Q161" s="281" t="str">
        <f>IF(P161&gt;9,CONCATENATE(O161,P161),CONCATENATE(O161,"0",P161))</f>
        <v>202201</v>
      </c>
      <c r="R161" s="305" t="s">
        <v>147</v>
      </c>
      <c r="S161" s="276">
        <v>0</v>
      </c>
      <c r="T161" s="276">
        <v>0</v>
      </c>
      <c r="U161" s="396"/>
      <c r="V161" s="309"/>
      <c r="W161" s="307"/>
      <c r="X161" s="309"/>
      <c r="Y16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307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</row>
    <row r="162" spans="1:100" s="7" customFormat="1" ht="38.25" customHeight="1" thickBot="1" x14ac:dyDescent="0.25">
      <c r="A162" s="322" t="s">
        <v>620</v>
      </c>
      <c r="B162" s="322"/>
      <c r="C162" s="314"/>
      <c r="D162" s="417" t="s">
        <v>1417</v>
      </c>
      <c r="E162" s="313" t="s">
        <v>94</v>
      </c>
      <c r="F162" s="306" t="s">
        <v>1418</v>
      </c>
      <c r="G162" s="395" t="s">
        <v>1419</v>
      </c>
      <c r="H162" s="395" t="s">
        <v>177</v>
      </c>
      <c r="I162" s="368">
        <v>600000</v>
      </c>
      <c r="J162" s="315">
        <f>-K2041/0.0833333333333333</f>
        <v>0</v>
      </c>
      <c r="K162" s="315"/>
      <c r="L162" s="316">
        <v>43740</v>
      </c>
      <c r="M162" s="316">
        <v>43831</v>
      </c>
      <c r="N162" s="317">
        <v>44561</v>
      </c>
      <c r="O162" s="318">
        <f>YEAR(N162)</f>
        <v>2021</v>
      </c>
      <c r="P162" s="318">
        <f>MONTH(N162)</f>
        <v>12</v>
      </c>
      <c r="Q162" s="319" t="str">
        <f>IF(P162&gt;9,CONCATENATE(O162,P162),CONCATENATE(O162,"0",P162))</f>
        <v>202112</v>
      </c>
      <c r="R162" s="305">
        <v>0</v>
      </c>
      <c r="S162" s="320">
        <v>0</v>
      </c>
      <c r="T162" s="320">
        <v>0</v>
      </c>
      <c r="U162" s="395"/>
      <c r="V162" s="300"/>
      <c r="W162" s="299"/>
      <c r="X162" s="300"/>
      <c r="Y1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</row>
    <row r="163" spans="1:100" s="7" customFormat="1" ht="38.25" customHeight="1" thickBot="1" x14ac:dyDescent="0.25">
      <c r="A163" s="322" t="s">
        <v>620</v>
      </c>
      <c r="B163" s="322"/>
      <c r="C163" s="314"/>
      <c r="D163" s="417" t="s">
        <v>2117</v>
      </c>
      <c r="E163" s="313" t="s">
        <v>94</v>
      </c>
      <c r="F163" s="306" t="s">
        <v>2118</v>
      </c>
      <c r="G163" s="395" t="s">
        <v>2119</v>
      </c>
      <c r="H163" s="395" t="s">
        <v>65</v>
      </c>
      <c r="I163" s="368">
        <v>3000000</v>
      </c>
      <c r="J163" s="315">
        <f>-K2326/0.0833333333333333</f>
        <v>0</v>
      </c>
      <c r="K163" s="315"/>
      <c r="L163" s="316">
        <v>43810</v>
      </c>
      <c r="M163" s="316">
        <v>43811</v>
      </c>
      <c r="N163" s="317">
        <v>44541</v>
      </c>
      <c r="O163" s="318">
        <f>YEAR(N163)</f>
        <v>2021</v>
      </c>
      <c r="P163" s="318">
        <f>MONTH(N163)</f>
        <v>12</v>
      </c>
      <c r="Q163" s="319" t="str">
        <f>IF(P163&gt;9,CONCATENATE(O163,P163),CONCATENATE(O163,"0",P163))</f>
        <v>202112</v>
      </c>
      <c r="R163" s="305" t="s">
        <v>147</v>
      </c>
      <c r="S163" s="320">
        <v>0</v>
      </c>
      <c r="T163" s="320">
        <v>0</v>
      </c>
      <c r="U163" s="395"/>
      <c r="V163" s="300"/>
      <c r="W163" s="299"/>
      <c r="X163" s="300"/>
      <c r="Y16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300"/>
    </row>
    <row r="164" spans="1:100" s="7" customFormat="1" ht="38.25" customHeight="1" thickBot="1" x14ac:dyDescent="0.25">
      <c r="A164" s="322" t="s">
        <v>620</v>
      </c>
      <c r="B164" s="323"/>
      <c r="C164" s="314"/>
      <c r="D164" s="426" t="s">
        <v>2095</v>
      </c>
      <c r="E164" s="313" t="s">
        <v>94</v>
      </c>
      <c r="F164" s="311" t="s">
        <v>2096</v>
      </c>
      <c r="G164" s="399" t="s">
        <v>2097</v>
      </c>
      <c r="H164" s="399" t="s">
        <v>2098</v>
      </c>
      <c r="I164" s="372">
        <v>500000</v>
      </c>
      <c r="J164" s="329">
        <f>-K2326/0.0833333333333333</f>
        <v>0</v>
      </c>
      <c r="K164" s="329"/>
      <c r="L164" s="312">
        <v>44174</v>
      </c>
      <c r="M164" s="312">
        <v>43810</v>
      </c>
      <c r="N164" s="312">
        <v>44538</v>
      </c>
      <c r="O164" s="330">
        <f>YEAR(N164)</f>
        <v>2021</v>
      </c>
      <c r="P164" s="318">
        <f>MONTH(N164)</f>
        <v>12</v>
      </c>
      <c r="Q164" s="331" t="str">
        <f>IF(P164&gt;9,CONCATENATE(O164,P164),CONCATENATE(O164,"0",P164))</f>
        <v>202112</v>
      </c>
      <c r="R164" s="305" t="s">
        <v>147</v>
      </c>
      <c r="S164" s="332">
        <v>0</v>
      </c>
      <c r="T164" s="332">
        <v>0</v>
      </c>
      <c r="U164" s="399"/>
      <c r="V164" s="299"/>
      <c r="W164" s="299"/>
      <c r="X164" s="299"/>
      <c r="Y16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346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299"/>
    </row>
    <row r="165" spans="1:100" s="7" customFormat="1" ht="38.25" customHeight="1" thickBot="1" x14ac:dyDescent="0.25">
      <c r="A165" s="322" t="s">
        <v>620</v>
      </c>
      <c r="B165" s="322"/>
      <c r="C165" s="314"/>
      <c r="D165" s="417" t="s">
        <v>1901</v>
      </c>
      <c r="E165" s="310" t="s">
        <v>94</v>
      </c>
      <c r="F165" s="422" t="s">
        <v>1902</v>
      </c>
      <c r="G165" s="406" t="s">
        <v>1903</v>
      </c>
      <c r="H165" s="406" t="s">
        <v>1188</v>
      </c>
      <c r="I165" s="439">
        <v>2000000</v>
      </c>
      <c r="J165" s="315">
        <f>-K2232/0.0833333333333333</f>
        <v>0</v>
      </c>
      <c r="K165" s="315"/>
      <c r="L165" s="440">
        <v>43733</v>
      </c>
      <c r="M165" s="440">
        <v>43739</v>
      </c>
      <c r="N165" s="312">
        <v>44500</v>
      </c>
      <c r="O165" s="318">
        <f>YEAR(N165)</f>
        <v>2021</v>
      </c>
      <c r="P165" s="318">
        <f>MONTH(N165)</f>
        <v>10</v>
      </c>
      <c r="Q165" s="319" t="str">
        <f>IF(P165&gt;9,CONCATENATE(O165,P165),CONCATENATE(O165,"0",P165))</f>
        <v>202110</v>
      </c>
      <c r="R165" s="345" t="s">
        <v>147</v>
      </c>
      <c r="S165" s="441">
        <v>0</v>
      </c>
      <c r="T165" s="441">
        <v>0</v>
      </c>
      <c r="U165" s="406"/>
      <c r="V165" s="300"/>
      <c r="W165" s="299"/>
      <c r="X165" s="300"/>
      <c r="Y16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</row>
    <row r="166" spans="1:100" s="7" customFormat="1" ht="38.25" customHeight="1" thickBot="1" x14ac:dyDescent="0.25">
      <c r="A166" s="322" t="s">
        <v>620</v>
      </c>
      <c r="B166" s="322"/>
      <c r="C166" s="314"/>
      <c r="D166" s="417" t="s">
        <v>1973</v>
      </c>
      <c r="E166" s="310" t="s">
        <v>94</v>
      </c>
      <c r="F166" s="422" t="s">
        <v>1974</v>
      </c>
      <c r="G166" s="406" t="s">
        <v>1975</v>
      </c>
      <c r="H166" s="406" t="s">
        <v>1976</v>
      </c>
      <c r="I166" s="439">
        <v>8000000</v>
      </c>
      <c r="J166" s="315">
        <f>-K2260/0.0833333333333333</f>
        <v>0</v>
      </c>
      <c r="K166" s="315"/>
      <c r="L166" s="440">
        <v>43761</v>
      </c>
      <c r="M166" s="440">
        <v>43769</v>
      </c>
      <c r="N166" s="312">
        <v>44499</v>
      </c>
      <c r="O166" s="318">
        <f>YEAR(N166)</f>
        <v>2021</v>
      </c>
      <c r="P166" s="318">
        <f>MONTH(N166)</f>
        <v>10</v>
      </c>
      <c r="Q166" s="319" t="str">
        <f>IF(P166&gt;9,CONCATENATE(O166,P166),CONCATENATE(O166,"0",P166))</f>
        <v>202110</v>
      </c>
      <c r="R166" s="345" t="s">
        <v>147</v>
      </c>
      <c r="S166" s="441">
        <v>0</v>
      </c>
      <c r="T166" s="441">
        <v>0</v>
      </c>
      <c r="U166" s="406"/>
      <c r="V166" s="300"/>
      <c r="W166" s="299"/>
      <c r="X166" s="300"/>
      <c r="Y16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</row>
    <row r="167" spans="1:100" s="7" customFormat="1" ht="38.25" customHeight="1" thickBot="1" x14ac:dyDescent="0.25">
      <c r="A167" s="322" t="s">
        <v>620</v>
      </c>
      <c r="B167" s="322"/>
      <c r="C167" s="314"/>
      <c r="D167" s="417" t="s">
        <v>1294</v>
      </c>
      <c r="E167" s="313" t="s">
        <v>94</v>
      </c>
      <c r="F167" s="311" t="s">
        <v>1295</v>
      </c>
      <c r="G167" s="406" t="s">
        <v>85</v>
      </c>
      <c r="H167" s="406" t="s">
        <v>1296</v>
      </c>
      <c r="I167" s="368">
        <v>244350</v>
      </c>
      <c r="J167" s="315">
        <f>-K1986/0.0833333333333333</f>
        <v>0</v>
      </c>
      <c r="K167" s="315"/>
      <c r="L167" s="316">
        <v>43397</v>
      </c>
      <c r="M167" s="316">
        <v>43402</v>
      </c>
      <c r="N167" s="317">
        <v>44499</v>
      </c>
      <c r="O167" s="318">
        <f>YEAR(N167)</f>
        <v>2021</v>
      </c>
      <c r="P167" s="318">
        <f>MONTH(N167)</f>
        <v>10</v>
      </c>
      <c r="Q167" s="319" t="str">
        <f>IF(P167&gt;9,CONCATENATE(O167,P167),CONCATENATE(O167,"0",P167))</f>
        <v>202110</v>
      </c>
      <c r="R167" s="305">
        <v>0</v>
      </c>
      <c r="S167" s="320">
        <v>0</v>
      </c>
      <c r="T167" s="320">
        <v>0</v>
      </c>
      <c r="U167" s="406"/>
      <c r="V167" s="300"/>
      <c r="W167" s="299"/>
      <c r="X167" s="346"/>
      <c r="Y16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</row>
    <row r="168" spans="1:100" s="7" customFormat="1" ht="38.25" customHeight="1" thickBot="1" x14ac:dyDescent="0.25">
      <c r="A168" s="322" t="s">
        <v>620</v>
      </c>
      <c r="B168" s="322"/>
      <c r="C168" s="314"/>
      <c r="D168" s="417" t="s">
        <v>1054</v>
      </c>
      <c r="E168" s="322" t="s">
        <v>93</v>
      </c>
      <c r="F168" s="306" t="s">
        <v>1053</v>
      </c>
      <c r="G168" s="395" t="s">
        <v>1052</v>
      </c>
      <c r="H168" s="395" t="s">
        <v>1055</v>
      </c>
      <c r="I168" s="368">
        <v>3000000</v>
      </c>
      <c r="J168" s="315">
        <f>-K1868/0.0833333333333333</f>
        <v>0</v>
      </c>
      <c r="K168" s="315"/>
      <c r="L168" s="316">
        <v>44055</v>
      </c>
      <c r="M168" s="316">
        <v>44122</v>
      </c>
      <c r="N168" s="316">
        <v>44486</v>
      </c>
      <c r="O168" s="318">
        <f>YEAR(N168)</f>
        <v>2021</v>
      </c>
      <c r="P168" s="318">
        <f>MONTH(N168)</f>
        <v>10</v>
      </c>
      <c r="Q168" s="319" t="str">
        <f>IF(P168&gt;9,CONCATENATE(O168,P168),CONCATENATE(O168,"0",P168))</f>
        <v>202110</v>
      </c>
      <c r="R168" s="305" t="s">
        <v>130</v>
      </c>
      <c r="S168" s="320">
        <v>0</v>
      </c>
      <c r="T168" s="320">
        <v>0</v>
      </c>
      <c r="U168" s="395"/>
      <c r="V168" s="300"/>
      <c r="W168" s="299"/>
      <c r="X168" s="300"/>
      <c r="Y16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299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</row>
    <row r="169" spans="1:100" s="7" customFormat="1" ht="38.25" customHeight="1" thickBot="1" x14ac:dyDescent="0.25">
      <c r="A169" s="322" t="s">
        <v>620</v>
      </c>
      <c r="B169" s="322"/>
      <c r="C169" s="314"/>
      <c r="D169" s="417" t="s">
        <v>1051</v>
      </c>
      <c r="E169" s="322" t="s">
        <v>93</v>
      </c>
      <c r="F169" s="306" t="s">
        <v>1053</v>
      </c>
      <c r="G169" s="395" t="s">
        <v>1052</v>
      </c>
      <c r="H169" s="395" t="s">
        <v>907</v>
      </c>
      <c r="I169" s="368">
        <v>2000000</v>
      </c>
      <c r="J169" s="315">
        <f>-K1868/0.0833333333333333</f>
        <v>0</v>
      </c>
      <c r="K169" s="315"/>
      <c r="L169" s="316">
        <v>44055</v>
      </c>
      <c r="M169" s="316">
        <v>44122</v>
      </c>
      <c r="N169" s="316">
        <v>44486</v>
      </c>
      <c r="O169" s="318">
        <f>YEAR(N169)</f>
        <v>2021</v>
      </c>
      <c r="P169" s="318">
        <f>MONTH(N169)</f>
        <v>10</v>
      </c>
      <c r="Q169" s="319" t="str">
        <f>IF(P169&gt;9,CONCATENATE(O169,P169),CONCATENATE(O169,"0",P169))</f>
        <v>202110</v>
      </c>
      <c r="R169" s="305" t="s">
        <v>130</v>
      </c>
      <c r="S169" s="320">
        <v>0</v>
      </c>
      <c r="T169" s="320">
        <v>0</v>
      </c>
      <c r="U169" s="395"/>
      <c r="V169" s="300"/>
      <c r="W169" s="299"/>
      <c r="X169" s="300"/>
      <c r="Y16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299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</row>
    <row r="170" spans="1:100" s="7" customFormat="1" ht="38.25" customHeight="1" thickBot="1" x14ac:dyDescent="0.25">
      <c r="A170" s="322" t="s">
        <v>620</v>
      </c>
      <c r="B170" s="322"/>
      <c r="C170" s="314"/>
      <c r="D170" s="417" t="s">
        <v>1967</v>
      </c>
      <c r="E170" s="313" t="s">
        <v>94</v>
      </c>
      <c r="F170" s="306" t="s">
        <v>24</v>
      </c>
      <c r="G170" s="395" t="s">
        <v>1968</v>
      </c>
      <c r="H170" s="395" t="s">
        <v>1969</v>
      </c>
      <c r="I170" s="368">
        <v>800000</v>
      </c>
      <c r="J170" s="315">
        <f>-K2310/0.0833333333333333</f>
        <v>0</v>
      </c>
      <c r="K170" s="315"/>
      <c r="L170" s="316">
        <v>43754</v>
      </c>
      <c r="M170" s="316">
        <v>43754</v>
      </c>
      <c r="N170" s="317">
        <v>44484</v>
      </c>
      <c r="O170" s="318">
        <f>YEAR(N170)</f>
        <v>2021</v>
      </c>
      <c r="P170" s="318">
        <f>MONTH(N170)</f>
        <v>10</v>
      </c>
      <c r="Q170" s="319" t="str">
        <f>IF(P170&gt;9,CONCATENATE(O170,P170),CONCATENATE(O170,"0",P170))</f>
        <v>202110</v>
      </c>
      <c r="R170" s="305" t="s">
        <v>147</v>
      </c>
      <c r="S170" s="320">
        <v>0</v>
      </c>
      <c r="T170" s="320">
        <v>0</v>
      </c>
      <c r="U170" s="395"/>
      <c r="V170" s="300"/>
      <c r="W170" s="299"/>
      <c r="X170" s="300"/>
      <c r="Y17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300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</row>
    <row r="171" spans="1:100" s="352" customFormat="1" ht="38.25" customHeight="1" thickBot="1" x14ac:dyDescent="0.25">
      <c r="A171" s="322" t="s">
        <v>620</v>
      </c>
      <c r="B171" s="308" t="s">
        <v>275</v>
      </c>
      <c r="C171" s="334" t="s">
        <v>263</v>
      </c>
      <c r="D171" s="425" t="s">
        <v>760</v>
      </c>
      <c r="E171" s="308" t="s">
        <v>106</v>
      </c>
      <c r="F171" s="266" t="s">
        <v>24</v>
      </c>
      <c r="G171" s="397" t="s">
        <v>546</v>
      </c>
      <c r="H171" s="397" t="s">
        <v>547</v>
      </c>
      <c r="I171" s="371">
        <v>61542</v>
      </c>
      <c r="J171" s="268">
        <f>-K2226/0.0833333333333333</f>
        <v>0</v>
      </c>
      <c r="K171" s="268"/>
      <c r="L171" s="269">
        <v>42655</v>
      </c>
      <c r="M171" s="269">
        <v>42655</v>
      </c>
      <c r="N171" s="269">
        <v>44480</v>
      </c>
      <c r="O171" s="290">
        <f>YEAR(N171)</f>
        <v>2021</v>
      </c>
      <c r="P171" s="289">
        <f>MONTH(N171)</f>
        <v>10</v>
      </c>
      <c r="Q171" s="286" t="str">
        <f>IF(P171&gt;9,CONCATENATE(O171,P171),CONCATENATE(O171,"0",P171))</f>
        <v>202110</v>
      </c>
      <c r="R171" s="305" t="s">
        <v>119</v>
      </c>
      <c r="S171" s="271">
        <v>0</v>
      </c>
      <c r="T171" s="271">
        <v>0</v>
      </c>
      <c r="U171" s="397"/>
      <c r="V171" s="307"/>
      <c r="W171" s="307"/>
      <c r="X171" s="307"/>
      <c r="Y17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26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299"/>
      <c r="AS171" s="351"/>
      <c r="AT171" s="351"/>
      <c r="AU171" s="351"/>
      <c r="AV171" s="351"/>
      <c r="AW171" s="351"/>
      <c r="AX171" s="351"/>
      <c r="AY171" s="351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1"/>
      <c r="BJ171" s="351"/>
      <c r="BK171" s="351"/>
      <c r="BL171" s="351"/>
      <c r="BM171" s="351"/>
      <c r="BN171" s="351"/>
      <c r="BO171" s="351"/>
      <c r="BP171" s="351"/>
      <c r="BQ171" s="351"/>
      <c r="BR171" s="351"/>
      <c r="BS171" s="351"/>
      <c r="BT171" s="351"/>
      <c r="BU171" s="351"/>
      <c r="BV171" s="351"/>
      <c r="BW171" s="351"/>
      <c r="BX171" s="351"/>
      <c r="BY171" s="351"/>
      <c r="BZ171" s="351"/>
      <c r="CA171" s="351"/>
      <c r="CB171" s="351"/>
      <c r="CC171" s="351"/>
      <c r="CD171" s="351"/>
      <c r="CE171" s="351"/>
      <c r="CF171" s="351"/>
      <c r="CG171" s="351"/>
      <c r="CH171" s="351"/>
      <c r="CI171" s="351"/>
      <c r="CJ171" s="351"/>
      <c r="CK171" s="351"/>
      <c r="CL171" s="351"/>
      <c r="CM171" s="351"/>
      <c r="CN171" s="351"/>
      <c r="CO171" s="351"/>
      <c r="CP171" s="351"/>
      <c r="CQ171" s="351"/>
      <c r="CR171" s="351"/>
      <c r="CS171" s="351"/>
      <c r="CT171" s="351"/>
      <c r="CU171" s="351"/>
      <c r="CV171" s="351"/>
    </row>
    <row r="172" spans="1:100" s="7" customFormat="1" ht="38.25" customHeight="1" thickBot="1" x14ac:dyDescent="0.25">
      <c r="A172" s="322" t="s">
        <v>620</v>
      </c>
      <c r="B172" s="313" t="s">
        <v>261</v>
      </c>
      <c r="C172" s="334" t="s">
        <v>263</v>
      </c>
      <c r="D172" s="415" t="s">
        <v>767</v>
      </c>
      <c r="E172" s="313" t="s">
        <v>94</v>
      </c>
      <c r="F172" s="272" t="s">
        <v>534</v>
      </c>
      <c r="G172" s="396" t="s">
        <v>535</v>
      </c>
      <c r="H172" s="396" t="s">
        <v>114</v>
      </c>
      <c r="I172" s="370">
        <v>6000000</v>
      </c>
      <c r="J172" s="273">
        <f>-K2876/0.0833333333333333</f>
        <v>0</v>
      </c>
      <c r="K172" s="273"/>
      <c r="L172" s="274">
        <v>44048</v>
      </c>
      <c r="M172" s="274">
        <v>44105</v>
      </c>
      <c r="N172" s="275">
        <v>44469</v>
      </c>
      <c r="O172" s="289">
        <f>YEAR(N172)</f>
        <v>2021</v>
      </c>
      <c r="P172" s="289">
        <f>MONTH(N172)</f>
        <v>9</v>
      </c>
      <c r="Q172" s="281" t="str">
        <f>IF(P172&gt;9,CONCATENATE(O172,P172),CONCATENATE(O172,"0",P172))</f>
        <v>202109</v>
      </c>
      <c r="R172" s="305">
        <v>0</v>
      </c>
      <c r="S172" s="276">
        <v>0</v>
      </c>
      <c r="T172" s="276">
        <v>0</v>
      </c>
      <c r="U172" s="396"/>
      <c r="V172" s="309"/>
      <c r="W172" s="307"/>
      <c r="X172" s="309"/>
      <c r="Y17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346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</row>
    <row r="173" spans="1:100" s="7" customFormat="1" ht="38.25" customHeight="1" thickBot="1" x14ac:dyDescent="0.25">
      <c r="A173" s="322" t="s">
        <v>620</v>
      </c>
      <c r="B173" s="322"/>
      <c r="C173" s="314"/>
      <c r="D173" s="417" t="s">
        <v>1892</v>
      </c>
      <c r="E173" s="310" t="s">
        <v>94</v>
      </c>
      <c r="F173" s="422" t="s">
        <v>1894</v>
      </c>
      <c r="G173" s="406" t="s">
        <v>1895</v>
      </c>
      <c r="H173" s="406" t="s">
        <v>395</v>
      </c>
      <c r="I173" s="439">
        <v>250000</v>
      </c>
      <c r="J173" s="315">
        <f>-K2240/0.0833333333333333</f>
        <v>0</v>
      </c>
      <c r="K173" s="315"/>
      <c r="L173" s="440">
        <v>43733</v>
      </c>
      <c r="M173" s="440">
        <v>43739</v>
      </c>
      <c r="N173" s="312">
        <v>44469</v>
      </c>
      <c r="O173" s="318">
        <f>YEAR(N173)</f>
        <v>2021</v>
      </c>
      <c r="P173" s="318">
        <f>MONTH(N173)</f>
        <v>9</v>
      </c>
      <c r="Q173" s="319" t="str">
        <f>IF(P173&gt;9,CONCATENATE(O173,P173),CONCATENATE(O173,"0",P173))</f>
        <v>202109</v>
      </c>
      <c r="R173" s="345" t="s">
        <v>147</v>
      </c>
      <c r="S173" s="441">
        <v>0</v>
      </c>
      <c r="T173" s="441">
        <v>0</v>
      </c>
      <c r="U173" s="406"/>
      <c r="V173" s="300"/>
      <c r="W173" s="299"/>
      <c r="X173" s="300"/>
      <c r="Y17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</row>
    <row r="174" spans="1:100" s="7" customFormat="1" ht="38.25" customHeight="1" thickBot="1" x14ac:dyDescent="0.25">
      <c r="A174" s="322" t="s">
        <v>620</v>
      </c>
      <c r="B174" s="322"/>
      <c r="C174" s="314"/>
      <c r="D174" s="417" t="s">
        <v>1893</v>
      </c>
      <c r="E174" s="310" t="s">
        <v>94</v>
      </c>
      <c r="F174" s="422" t="s">
        <v>1894</v>
      </c>
      <c r="G174" s="406" t="s">
        <v>1895</v>
      </c>
      <c r="H174" s="406" t="s">
        <v>1896</v>
      </c>
      <c r="I174" s="439">
        <v>250000</v>
      </c>
      <c r="J174" s="315">
        <f>-K2241/0.0833333333333333</f>
        <v>0</v>
      </c>
      <c r="K174" s="315"/>
      <c r="L174" s="440">
        <v>43733</v>
      </c>
      <c r="M174" s="440">
        <v>43739</v>
      </c>
      <c r="N174" s="312">
        <v>44469</v>
      </c>
      <c r="O174" s="318">
        <f>YEAR(N174)</f>
        <v>2021</v>
      </c>
      <c r="P174" s="318">
        <f>MONTH(N174)</f>
        <v>9</v>
      </c>
      <c r="Q174" s="319" t="str">
        <f>IF(P174&gt;9,CONCATENATE(O174,P174),CONCATENATE(O174,"0",P174))</f>
        <v>202109</v>
      </c>
      <c r="R174" s="345" t="s">
        <v>147</v>
      </c>
      <c r="S174" s="441">
        <v>0</v>
      </c>
      <c r="T174" s="441">
        <v>0</v>
      </c>
      <c r="U174" s="406"/>
      <c r="V174" s="300"/>
      <c r="W174" s="299"/>
      <c r="X174" s="300"/>
      <c r="Y17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</row>
    <row r="175" spans="1:100" s="7" customFormat="1" ht="38.25" customHeight="1" thickBot="1" x14ac:dyDescent="0.25">
      <c r="A175" s="322" t="s">
        <v>620</v>
      </c>
      <c r="B175" s="322"/>
      <c r="C175" s="314"/>
      <c r="D175" s="417" t="s">
        <v>1290</v>
      </c>
      <c r="E175" s="313" t="s">
        <v>94</v>
      </c>
      <c r="F175" s="306" t="s">
        <v>24</v>
      </c>
      <c r="G175" s="395" t="s">
        <v>1291</v>
      </c>
      <c r="H175" s="395" t="s">
        <v>608</v>
      </c>
      <c r="I175" s="368">
        <v>600000</v>
      </c>
      <c r="J175" s="315">
        <f>-K1999/0.0833333333333333</f>
        <v>0</v>
      </c>
      <c r="K175" s="315"/>
      <c r="L175" s="316">
        <v>43390</v>
      </c>
      <c r="M175" s="316">
        <v>43374</v>
      </c>
      <c r="N175" s="317">
        <v>44469</v>
      </c>
      <c r="O175" s="318">
        <f>YEAR(N175)</f>
        <v>2021</v>
      </c>
      <c r="P175" s="318">
        <f>MONTH(N175)</f>
        <v>9</v>
      </c>
      <c r="Q175" s="319" t="str">
        <f>IF(P175&gt;9,CONCATENATE(O175,P175),CONCATENATE(O175,"0",P175))</f>
        <v>202109</v>
      </c>
      <c r="R175" s="305">
        <v>0</v>
      </c>
      <c r="S175" s="320">
        <v>0</v>
      </c>
      <c r="T175" s="320">
        <v>0</v>
      </c>
      <c r="U175" s="395"/>
      <c r="V175" s="300"/>
      <c r="W175" s="299"/>
      <c r="X175" s="300"/>
      <c r="Y1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46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</row>
    <row r="176" spans="1:100" s="7" customFormat="1" ht="38.25" customHeight="1" thickBot="1" x14ac:dyDescent="0.25">
      <c r="A176" s="322" t="s">
        <v>620</v>
      </c>
      <c r="B176" s="322"/>
      <c r="C176" s="314"/>
      <c r="D176" s="417" t="s">
        <v>1888</v>
      </c>
      <c r="E176" s="310" t="s">
        <v>94</v>
      </c>
      <c r="F176" s="422" t="s">
        <v>1890</v>
      </c>
      <c r="G176" s="406" t="s">
        <v>1889</v>
      </c>
      <c r="H176" s="406" t="s">
        <v>1891</v>
      </c>
      <c r="I176" s="439">
        <v>250000</v>
      </c>
      <c r="J176" s="315">
        <f>-K2231/0.0833333333333333</f>
        <v>0</v>
      </c>
      <c r="K176" s="315"/>
      <c r="L176" s="440">
        <v>43733</v>
      </c>
      <c r="M176" s="440">
        <v>43739</v>
      </c>
      <c r="N176" s="312">
        <v>44469</v>
      </c>
      <c r="O176" s="318">
        <f>YEAR(N176)</f>
        <v>2021</v>
      </c>
      <c r="P176" s="318">
        <f>MONTH(N176)</f>
        <v>9</v>
      </c>
      <c r="Q176" s="319" t="str">
        <f>IF(P176&gt;9,CONCATENATE(O176,P176),CONCATENATE(O176,"0",P176))</f>
        <v>202109</v>
      </c>
      <c r="R176" s="345" t="s">
        <v>147</v>
      </c>
      <c r="S176" s="441">
        <v>0</v>
      </c>
      <c r="T176" s="441">
        <v>0</v>
      </c>
      <c r="U176" s="406"/>
      <c r="V176" s="300"/>
      <c r="W176" s="299"/>
      <c r="X176" s="300"/>
      <c r="Y17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</row>
    <row r="177" spans="1:100" s="7" customFormat="1" ht="38.25" customHeight="1" thickBot="1" x14ac:dyDescent="0.25">
      <c r="A177" s="322" t="s">
        <v>620</v>
      </c>
      <c r="B177" s="322"/>
      <c r="C177" s="314"/>
      <c r="D177" s="417" t="s">
        <v>1897</v>
      </c>
      <c r="E177" s="310" t="s">
        <v>94</v>
      </c>
      <c r="F177" s="422" t="s">
        <v>1899</v>
      </c>
      <c r="G177" s="406" t="s">
        <v>70</v>
      </c>
      <c r="H177" s="406" t="s">
        <v>65</v>
      </c>
      <c r="I177" s="439">
        <v>250000</v>
      </c>
      <c r="J177" s="315">
        <f>-K2240/0.0833333333333333</f>
        <v>0</v>
      </c>
      <c r="K177" s="315"/>
      <c r="L177" s="440">
        <v>43733</v>
      </c>
      <c r="M177" s="440">
        <v>43734</v>
      </c>
      <c r="N177" s="312">
        <v>44464</v>
      </c>
      <c r="O177" s="318">
        <f>YEAR(N177)</f>
        <v>2021</v>
      </c>
      <c r="P177" s="318">
        <f>MONTH(N177)</f>
        <v>9</v>
      </c>
      <c r="Q177" s="319" t="str">
        <f>IF(P177&gt;9,CONCATENATE(O177,P177),CONCATENATE(O177,"0",P177))</f>
        <v>202109</v>
      </c>
      <c r="R177" s="345" t="s">
        <v>147</v>
      </c>
      <c r="S177" s="441">
        <v>0</v>
      </c>
      <c r="T177" s="441">
        <v>0</v>
      </c>
      <c r="U177" s="406"/>
      <c r="V177" s="300"/>
      <c r="W177" s="299"/>
      <c r="X177" s="300"/>
      <c r="Y17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</row>
    <row r="178" spans="1:100" s="7" customFormat="1" ht="38.25" customHeight="1" thickBot="1" x14ac:dyDescent="0.25">
      <c r="A178" s="322" t="s">
        <v>620</v>
      </c>
      <c r="B178" s="322"/>
      <c r="C178" s="314"/>
      <c r="D178" s="417" t="s">
        <v>1898</v>
      </c>
      <c r="E178" s="310" t="s">
        <v>94</v>
      </c>
      <c r="F178" s="422" t="s">
        <v>1899</v>
      </c>
      <c r="G178" s="406" t="s">
        <v>1900</v>
      </c>
      <c r="H178" s="406" t="s">
        <v>1021</v>
      </c>
      <c r="I178" s="439">
        <v>250000</v>
      </c>
      <c r="J178" s="315">
        <f>-K2237/0.0833333333333333</f>
        <v>0</v>
      </c>
      <c r="K178" s="315"/>
      <c r="L178" s="440">
        <v>43733</v>
      </c>
      <c r="M178" s="440">
        <v>43734</v>
      </c>
      <c r="N178" s="312">
        <v>44464</v>
      </c>
      <c r="O178" s="318">
        <f>YEAR(N178)</f>
        <v>2021</v>
      </c>
      <c r="P178" s="318">
        <f>MONTH(N178)</f>
        <v>9</v>
      </c>
      <c r="Q178" s="319" t="str">
        <f>IF(P178&gt;9,CONCATENATE(O178,P178),CONCATENATE(O178,"0",P178))</f>
        <v>202109</v>
      </c>
      <c r="R178" s="345" t="s">
        <v>147</v>
      </c>
      <c r="S178" s="441">
        <v>0</v>
      </c>
      <c r="T178" s="441">
        <v>0</v>
      </c>
      <c r="U178" s="406"/>
      <c r="V178" s="300"/>
      <c r="W178" s="299"/>
      <c r="X178" s="300"/>
      <c r="Y17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</row>
    <row r="179" spans="1:100" s="7" customFormat="1" ht="38.25" customHeight="1" thickBot="1" x14ac:dyDescent="0.25">
      <c r="A179" s="322" t="s">
        <v>620</v>
      </c>
      <c r="B179" s="322"/>
      <c r="C179" s="314"/>
      <c r="D179" s="417" t="s">
        <v>1262</v>
      </c>
      <c r="E179" s="313" t="s">
        <v>94</v>
      </c>
      <c r="F179" s="311" t="s">
        <v>1263</v>
      </c>
      <c r="G179" s="406" t="s">
        <v>1264</v>
      </c>
      <c r="H179" s="406" t="s">
        <v>1265</v>
      </c>
      <c r="I179" s="368">
        <v>350000</v>
      </c>
      <c r="J179" s="315">
        <f>-K1988/0.0833333333333333</f>
        <v>0</v>
      </c>
      <c r="K179" s="315"/>
      <c r="L179" s="316">
        <v>43957</v>
      </c>
      <c r="M179" s="316">
        <v>43353</v>
      </c>
      <c r="N179" s="317">
        <v>44448</v>
      </c>
      <c r="O179" s="318">
        <f>YEAR(N179)</f>
        <v>2021</v>
      </c>
      <c r="P179" s="318">
        <f>MONTH(N179)</f>
        <v>9</v>
      </c>
      <c r="Q179" s="319" t="str">
        <f>IF(P179&gt;9,CONCATENATE(O179,P179),CONCATENATE(O179,"0",P179))</f>
        <v>202109</v>
      </c>
      <c r="R179" s="305">
        <v>0</v>
      </c>
      <c r="S179" s="320">
        <v>0</v>
      </c>
      <c r="T179" s="320">
        <v>0</v>
      </c>
      <c r="U179" s="406"/>
      <c r="V179" s="300"/>
      <c r="W179" s="299"/>
      <c r="X179" s="346"/>
      <c r="Y17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</row>
    <row r="180" spans="1:100" s="7" customFormat="1" ht="38.25" customHeight="1" thickBot="1" x14ac:dyDescent="0.25">
      <c r="A180" s="322" t="s">
        <v>620</v>
      </c>
      <c r="B180" s="322"/>
      <c r="C180" s="314"/>
      <c r="D180" s="417" t="s">
        <v>1284</v>
      </c>
      <c r="E180" s="313" t="s">
        <v>94</v>
      </c>
      <c r="F180" s="306" t="s">
        <v>19</v>
      </c>
      <c r="G180" s="395" t="s">
        <v>294</v>
      </c>
      <c r="H180" s="395" t="s">
        <v>868</v>
      </c>
      <c r="I180" s="368">
        <v>1500000</v>
      </c>
      <c r="J180" s="315">
        <f>-K1997/0.0833333333333333</f>
        <v>0</v>
      </c>
      <c r="K180" s="315"/>
      <c r="L180" s="316">
        <v>43369</v>
      </c>
      <c r="M180" s="316">
        <v>43346</v>
      </c>
      <c r="N180" s="317">
        <v>44441</v>
      </c>
      <c r="O180" s="318">
        <f>YEAR(N180)</f>
        <v>2021</v>
      </c>
      <c r="P180" s="318">
        <f>MONTH(N180)</f>
        <v>9</v>
      </c>
      <c r="Q180" s="319" t="str">
        <f>IF(P180&gt;9,CONCATENATE(O180,P180),CONCATENATE(O180,"0",P180))</f>
        <v>202109</v>
      </c>
      <c r="R180" s="305">
        <v>0</v>
      </c>
      <c r="S180" s="320">
        <v>0</v>
      </c>
      <c r="T180" s="320">
        <v>0</v>
      </c>
      <c r="U180" s="395"/>
      <c r="V180" s="300"/>
      <c r="W180" s="299"/>
      <c r="X180" s="300"/>
      <c r="Y18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346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</row>
    <row r="181" spans="1:100" s="7" customFormat="1" ht="38.25" customHeight="1" thickBot="1" x14ac:dyDescent="0.25">
      <c r="A181" s="322" t="s">
        <v>620</v>
      </c>
      <c r="B181" s="322"/>
      <c r="C181" s="314"/>
      <c r="D181" s="417" t="s">
        <v>1282</v>
      </c>
      <c r="E181" s="313" t="s">
        <v>94</v>
      </c>
      <c r="F181" s="306" t="s">
        <v>19</v>
      </c>
      <c r="G181" s="395" t="s">
        <v>1283</v>
      </c>
      <c r="H181" s="395" t="s">
        <v>1151</v>
      </c>
      <c r="I181" s="368">
        <v>1000000</v>
      </c>
      <c r="J181" s="315">
        <f>-K1998/0.0833333333333333</f>
        <v>0</v>
      </c>
      <c r="K181" s="315"/>
      <c r="L181" s="316">
        <v>43376</v>
      </c>
      <c r="M181" s="316">
        <v>43344</v>
      </c>
      <c r="N181" s="317">
        <v>44439</v>
      </c>
      <c r="O181" s="318">
        <f>YEAR(N181)</f>
        <v>2021</v>
      </c>
      <c r="P181" s="318">
        <f>MONTH(N181)</f>
        <v>8</v>
      </c>
      <c r="Q181" s="319" t="str">
        <f>IF(P181&gt;9,CONCATENATE(O181,P181),CONCATENATE(O181,"0",P181))</f>
        <v>202108</v>
      </c>
      <c r="R181" s="305">
        <v>0</v>
      </c>
      <c r="S181" s="320">
        <v>0</v>
      </c>
      <c r="T181" s="320">
        <v>0</v>
      </c>
      <c r="U181" s="395"/>
      <c r="V181" s="300"/>
      <c r="W181" s="299"/>
      <c r="X181" s="300"/>
      <c r="Y18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346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</row>
    <row r="182" spans="1:100" s="7" customFormat="1" ht="38.25" customHeight="1" thickBot="1" x14ac:dyDescent="0.25">
      <c r="A182" s="322" t="s">
        <v>620</v>
      </c>
      <c r="B182" s="322"/>
      <c r="C182" s="314"/>
      <c r="D182" s="417" t="s">
        <v>2450</v>
      </c>
      <c r="E182" s="322" t="s">
        <v>92</v>
      </c>
      <c r="F182" s="306" t="s">
        <v>19</v>
      </c>
      <c r="G182" s="395" t="s">
        <v>2451</v>
      </c>
      <c r="H182" s="395" t="s">
        <v>2452</v>
      </c>
      <c r="I182" s="368">
        <v>1375007.13</v>
      </c>
      <c r="J182" s="315">
        <f>-K2398/0.0833333333333333</f>
        <v>0</v>
      </c>
      <c r="K182" s="315"/>
      <c r="L182" s="316">
        <v>44034</v>
      </c>
      <c r="M182" s="316">
        <v>44044</v>
      </c>
      <c r="N182" s="317">
        <v>44408</v>
      </c>
      <c r="O182" s="318">
        <f>YEAR(N182)</f>
        <v>2021</v>
      </c>
      <c r="P182" s="318">
        <f>MONTH(N182)</f>
        <v>7</v>
      </c>
      <c r="Q182" s="319" t="str">
        <f>IF(P182&gt;9,CONCATENATE(O182,P182),CONCATENATE(O182,"0",P182))</f>
        <v>202107</v>
      </c>
      <c r="R182" s="305" t="s">
        <v>738</v>
      </c>
      <c r="S182" s="320">
        <v>0</v>
      </c>
      <c r="T182" s="320">
        <v>0</v>
      </c>
      <c r="U182" s="395"/>
      <c r="V182" s="300"/>
      <c r="W182" s="299"/>
      <c r="X182" s="300"/>
      <c r="Y18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300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</row>
    <row r="183" spans="1:100" s="7" customFormat="1" ht="38.25" customHeight="1" thickBot="1" x14ac:dyDescent="0.25">
      <c r="A183" s="322" t="s">
        <v>620</v>
      </c>
      <c r="B183" s="308" t="s">
        <v>261</v>
      </c>
      <c r="C183" s="334" t="s">
        <v>263</v>
      </c>
      <c r="D183" s="417" t="s">
        <v>685</v>
      </c>
      <c r="E183" s="313" t="s">
        <v>94</v>
      </c>
      <c r="F183" s="306" t="s">
        <v>686</v>
      </c>
      <c r="G183" s="396" t="s">
        <v>382</v>
      </c>
      <c r="H183" s="396" t="s">
        <v>389</v>
      </c>
      <c r="I183" s="370">
        <v>73000</v>
      </c>
      <c r="J183" s="273">
        <f>-K2742/0.0833333333333333</f>
        <v>0</v>
      </c>
      <c r="K183" s="273"/>
      <c r="L183" s="274">
        <v>43992</v>
      </c>
      <c r="M183" s="274">
        <v>44044</v>
      </c>
      <c r="N183" s="275">
        <v>44408</v>
      </c>
      <c r="O183" s="289">
        <f>YEAR(N183)</f>
        <v>2021</v>
      </c>
      <c r="P183" s="289">
        <f>MONTH(N183)</f>
        <v>7</v>
      </c>
      <c r="Q183" s="281" t="str">
        <f>IF(P183&gt;9,CONCATENATE(O183,P183),CONCATENATE(O183,"0",P183))</f>
        <v>202107</v>
      </c>
      <c r="R183" s="305" t="s">
        <v>130</v>
      </c>
      <c r="S183" s="276">
        <v>0</v>
      </c>
      <c r="T183" s="276">
        <v>0</v>
      </c>
      <c r="U183" s="396"/>
      <c r="V183" s="309"/>
      <c r="W183" s="307"/>
      <c r="X183" s="309"/>
      <c r="Y1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346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1:100" s="7" customFormat="1" ht="38.25" customHeight="1" thickBot="1" x14ac:dyDescent="0.25">
      <c r="A184" s="322" t="s">
        <v>620</v>
      </c>
      <c r="B184" s="313" t="s">
        <v>261</v>
      </c>
      <c r="C184" s="334" t="s">
        <v>263</v>
      </c>
      <c r="D184" s="415" t="s">
        <v>618</v>
      </c>
      <c r="E184" s="313" t="s">
        <v>94</v>
      </c>
      <c r="F184" s="306" t="s">
        <v>506</v>
      </c>
      <c r="G184" s="395" t="s">
        <v>507</v>
      </c>
      <c r="H184" s="395" t="s">
        <v>1794</v>
      </c>
      <c r="I184" s="370">
        <v>100000</v>
      </c>
      <c r="J184" s="273">
        <f>-K2487/0.0833333333333333</f>
        <v>0</v>
      </c>
      <c r="K184" s="273"/>
      <c r="L184" s="274">
        <v>43999</v>
      </c>
      <c r="M184" s="274">
        <v>44044</v>
      </c>
      <c r="N184" s="275">
        <v>44408</v>
      </c>
      <c r="O184" s="289">
        <f>YEAR(N184)</f>
        <v>2021</v>
      </c>
      <c r="P184" s="289">
        <f>MONTH(N184)</f>
        <v>7</v>
      </c>
      <c r="Q184" s="281" t="str">
        <f>IF(P184&gt;9,CONCATENATE(O184,P184),CONCATENATE(O184,"0",P184))</f>
        <v>202107</v>
      </c>
      <c r="R184" s="305">
        <v>0</v>
      </c>
      <c r="S184" s="276">
        <v>0</v>
      </c>
      <c r="T184" s="276">
        <v>0</v>
      </c>
      <c r="U184" s="396"/>
      <c r="V184" s="309"/>
      <c r="W184" s="307"/>
      <c r="X184" s="326"/>
      <c r="Y18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299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</row>
    <row r="185" spans="1:100" s="7" customFormat="1" ht="38.25" customHeight="1" thickBot="1" x14ac:dyDescent="0.25">
      <c r="A185" s="322" t="s">
        <v>620</v>
      </c>
      <c r="B185" s="323"/>
      <c r="C185" s="314"/>
      <c r="D185" s="426" t="s">
        <v>2419</v>
      </c>
      <c r="E185" s="313" t="s">
        <v>94</v>
      </c>
      <c r="F185" s="311" t="s">
        <v>2420</v>
      </c>
      <c r="G185" s="399" t="s">
        <v>2421</v>
      </c>
      <c r="H185" s="399" t="s">
        <v>1600</v>
      </c>
      <c r="I185" s="372">
        <v>39017</v>
      </c>
      <c r="J185" s="329">
        <f>-K2391/0.0833333333333333</f>
        <v>0</v>
      </c>
      <c r="K185" s="329"/>
      <c r="L185" s="312">
        <v>44041</v>
      </c>
      <c r="M185" s="312">
        <v>44041</v>
      </c>
      <c r="N185" s="312">
        <v>44405</v>
      </c>
      <c r="O185" s="330">
        <f>YEAR(N185)</f>
        <v>2021</v>
      </c>
      <c r="P185" s="318">
        <f>MONTH(N185)</f>
        <v>7</v>
      </c>
      <c r="Q185" s="331" t="str">
        <f>IF(P185&gt;9,CONCATENATE(O185,P185),CONCATENATE(O185,"0",P185))</f>
        <v>202107</v>
      </c>
      <c r="R185" s="305">
        <v>0</v>
      </c>
      <c r="S185" s="332">
        <v>0</v>
      </c>
      <c r="T185" s="332">
        <v>0</v>
      </c>
      <c r="U185" s="399"/>
      <c r="V185" s="299"/>
      <c r="W185" s="299"/>
      <c r="X185" s="299"/>
      <c r="Y18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46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299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</row>
    <row r="186" spans="1:100" s="8" customFormat="1" ht="38.25" customHeight="1" thickBot="1" x14ac:dyDescent="0.25">
      <c r="A186" s="322" t="s">
        <v>620</v>
      </c>
      <c r="B186" s="322"/>
      <c r="C186" s="314"/>
      <c r="D186" s="417" t="s">
        <v>2404</v>
      </c>
      <c r="E186" s="313" t="s">
        <v>94</v>
      </c>
      <c r="F186" s="306" t="s">
        <v>2405</v>
      </c>
      <c r="G186" s="395" t="s">
        <v>2406</v>
      </c>
      <c r="H186" s="395" t="s">
        <v>141</v>
      </c>
      <c r="I186" s="368">
        <v>77980</v>
      </c>
      <c r="J186" s="315">
        <f>-K2392/0.0833333333333333</f>
        <v>0</v>
      </c>
      <c r="K186" s="315"/>
      <c r="L186" s="316">
        <v>44027</v>
      </c>
      <c r="M186" s="316">
        <v>44027</v>
      </c>
      <c r="N186" s="317">
        <v>44391</v>
      </c>
      <c r="O186" s="318">
        <f>YEAR(N186)</f>
        <v>2021</v>
      </c>
      <c r="P186" s="318">
        <f>MONTH(N186)</f>
        <v>7</v>
      </c>
      <c r="Q186" s="319" t="str">
        <f>IF(P186&gt;9,CONCATENATE(O186,P186),CONCATENATE(O186,"0",P186))</f>
        <v>202107</v>
      </c>
      <c r="R186" s="305">
        <v>0</v>
      </c>
      <c r="S186" s="320">
        <v>0</v>
      </c>
      <c r="T186" s="320">
        <v>0</v>
      </c>
      <c r="U186" s="395"/>
      <c r="V186" s="300"/>
      <c r="W186" s="299"/>
      <c r="X186" s="300"/>
      <c r="Y18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346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</row>
    <row r="187" spans="1:100" s="8" customFormat="1" ht="57.75" customHeight="1" thickBot="1" x14ac:dyDescent="0.25">
      <c r="A187" s="322" t="s">
        <v>620</v>
      </c>
      <c r="B187" s="323"/>
      <c r="C187" s="314"/>
      <c r="D187" s="426" t="s">
        <v>2400</v>
      </c>
      <c r="E187" s="323" t="s">
        <v>94</v>
      </c>
      <c r="F187" s="311" t="s">
        <v>2401</v>
      </c>
      <c r="G187" s="399" t="s">
        <v>2402</v>
      </c>
      <c r="H187" s="399" t="s">
        <v>2403</v>
      </c>
      <c r="I187" s="372">
        <v>200865</v>
      </c>
      <c r="J187" s="329">
        <f>-K2392/0.0833333333333333</f>
        <v>0</v>
      </c>
      <c r="K187" s="329"/>
      <c r="L187" s="312">
        <v>44027</v>
      </c>
      <c r="M187" s="312">
        <v>44027</v>
      </c>
      <c r="N187" s="312">
        <v>44391</v>
      </c>
      <c r="O187" s="330">
        <f>YEAR(N187)</f>
        <v>2021</v>
      </c>
      <c r="P187" s="318">
        <f>MONTH(N187)</f>
        <v>7</v>
      </c>
      <c r="Q187" s="331" t="str">
        <f>IF(P187&gt;9,CONCATENATE(O187,P187),CONCATENATE(O187,"0",P187))</f>
        <v>202107</v>
      </c>
      <c r="R187" s="305">
        <v>0</v>
      </c>
      <c r="S187" s="332">
        <v>0</v>
      </c>
      <c r="T187" s="332">
        <v>0</v>
      </c>
      <c r="U187" s="399"/>
      <c r="V187" s="299"/>
      <c r="W187" s="299"/>
      <c r="X187" s="299"/>
      <c r="Y18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46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300"/>
    </row>
    <row r="188" spans="1:100" s="8" customFormat="1" ht="48" customHeight="1" thickBot="1" x14ac:dyDescent="0.25">
      <c r="A188" s="322" t="s">
        <v>620</v>
      </c>
      <c r="B188" s="322"/>
      <c r="C188" s="314"/>
      <c r="D188" s="417" t="s">
        <v>1164</v>
      </c>
      <c r="E188" s="313" t="s">
        <v>94</v>
      </c>
      <c r="F188" s="306" t="s">
        <v>1165</v>
      </c>
      <c r="G188" s="395" t="s">
        <v>1084</v>
      </c>
      <c r="H188" s="395" t="s">
        <v>65</v>
      </c>
      <c r="I188" s="368">
        <v>2600000</v>
      </c>
      <c r="J188" s="315">
        <f>-K1961/0.0833333333333333</f>
        <v>0</v>
      </c>
      <c r="K188" s="315"/>
      <c r="L188" s="316">
        <v>43453</v>
      </c>
      <c r="M188" s="316">
        <v>43282</v>
      </c>
      <c r="N188" s="317">
        <v>44377</v>
      </c>
      <c r="O188" s="318">
        <f>YEAR(N188)</f>
        <v>2021</v>
      </c>
      <c r="P188" s="318">
        <f>MONTH(N188)</f>
        <v>6</v>
      </c>
      <c r="Q188" s="319" t="str">
        <f>IF(P188&gt;9,CONCATENATE(O188,P188),CONCATENATE(O188,"0",P188))</f>
        <v>202106</v>
      </c>
      <c r="R188" s="305">
        <v>0</v>
      </c>
      <c r="S188" s="320">
        <v>0</v>
      </c>
      <c r="T188" s="320">
        <v>0</v>
      </c>
      <c r="U188" s="395"/>
      <c r="V188" s="300"/>
      <c r="W188" s="299"/>
      <c r="X188" s="300"/>
      <c r="Y18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</row>
    <row r="189" spans="1:100" s="8" customFormat="1" ht="38.25" customHeight="1" thickBot="1" x14ac:dyDescent="0.25">
      <c r="A189" s="322" t="s">
        <v>620</v>
      </c>
      <c r="B189" s="322"/>
      <c r="C189" s="314"/>
      <c r="D189" s="417" t="s">
        <v>1166</v>
      </c>
      <c r="E189" s="313" t="s">
        <v>94</v>
      </c>
      <c r="F189" s="306" t="s">
        <v>1165</v>
      </c>
      <c r="G189" s="395" t="s">
        <v>1084</v>
      </c>
      <c r="H189" s="395" t="s">
        <v>1085</v>
      </c>
      <c r="I189" s="368">
        <v>3000000</v>
      </c>
      <c r="J189" s="315">
        <f>-K1962/0.0833333333333333</f>
        <v>0</v>
      </c>
      <c r="K189" s="315"/>
      <c r="L189" s="316">
        <v>43453</v>
      </c>
      <c r="M189" s="316">
        <v>43282</v>
      </c>
      <c r="N189" s="317">
        <v>44377</v>
      </c>
      <c r="O189" s="318">
        <f>YEAR(N189)</f>
        <v>2021</v>
      </c>
      <c r="P189" s="318">
        <f>MONTH(N189)</f>
        <v>6</v>
      </c>
      <c r="Q189" s="319" t="str">
        <f>IF(P189&gt;9,CONCATENATE(O189,P189),CONCATENATE(O189,"0",P189))</f>
        <v>202106</v>
      </c>
      <c r="R189" s="305">
        <v>0</v>
      </c>
      <c r="S189" s="320">
        <v>0</v>
      </c>
      <c r="T189" s="320">
        <v>0</v>
      </c>
      <c r="U189" s="395"/>
      <c r="V189" s="300"/>
      <c r="W189" s="299"/>
      <c r="X189" s="300"/>
      <c r="Y18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</row>
    <row r="190" spans="1:100" s="8" customFormat="1" ht="38.25" customHeight="1" thickBot="1" x14ac:dyDescent="0.25">
      <c r="A190" s="322" t="s">
        <v>620</v>
      </c>
      <c r="B190" s="322"/>
      <c r="C190" s="314"/>
      <c r="D190" s="417" t="s">
        <v>1167</v>
      </c>
      <c r="E190" s="313" t="s">
        <v>94</v>
      </c>
      <c r="F190" s="306" t="s">
        <v>1165</v>
      </c>
      <c r="G190" s="395" t="s">
        <v>1084</v>
      </c>
      <c r="H190" s="395" t="s">
        <v>1168</v>
      </c>
      <c r="I190" s="368">
        <v>400000</v>
      </c>
      <c r="J190" s="315">
        <f>-K1963/0.0833333333333333</f>
        <v>0</v>
      </c>
      <c r="K190" s="315"/>
      <c r="L190" s="316">
        <v>43236</v>
      </c>
      <c r="M190" s="316">
        <v>43282</v>
      </c>
      <c r="N190" s="317">
        <v>44377</v>
      </c>
      <c r="O190" s="318">
        <f>YEAR(N190)</f>
        <v>2021</v>
      </c>
      <c r="P190" s="318">
        <f>MONTH(N190)</f>
        <v>6</v>
      </c>
      <c r="Q190" s="319" t="str">
        <f>IF(P190&gt;9,CONCATENATE(O190,P190),CONCATENATE(O190,"0",P190))</f>
        <v>202106</v>
      </c>
      <c r="R190" s="305">
        <v>0</v>
      </c>
      <c r="S190" s="320">
        <v>0</v>
      </c>
      <c r="T190" s="320">
        <v>0</v>
      </c>
      <c r="U190" s="395"/>
      <c r="V190" s="300"/>
      <c r="W190" s="299"/>
      <c r="X190" s="300"/>
      <c r="Y19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</row>
    <row r="191" spans="1:100" s="8" customFormat="1" ht="38.25" customHeight="1" thickBot="1" x14ac:dyDescent="0.25">
      <c r="A191" s="322" t="s">
        <v>620</v>
      </c>
      <c r="B191" s="322"/>
      <c r="C191" s="314"/>
      <c r="D191" s="417" t="s">
        <v>1169</v>
      </c>
      <c r="E191" s="313" t="s">
        <v>94</v>
      </c>
      <c r="F191" s="306" t="s">
        <v>1165</v>
      </c>
      <c r="G191" s="395" t="s">
        <v>1084</v>
      </c>
      <c r="H191" s="395" t="s">
        <v>1022</v>
      </c>
      <c r="I191" s="368">
        <v>2600000</v>
      </c>
      <c r="J191" s="315">
        <f>-K1964/0.0833333333333333</f>
        <v>0</v>
      </c>
      <c r="K191" s="315"/>
      <c r="L191" s="316">
        <v>43453</v>
      </c>
      <c r="M191" s="316">
        <v>43282</v>
      </c>
      <c r="N191" s="317">
        <v>44377</v>
      </c>
      <c r="O191" s="318">
        <f>YEAR(N191)</f>
        <v>2021</v>
      </c>
      <c r="P191" s="318">
        <f>MONTH(N191)</f>
        <v>6</v>
      </c>
      <c r="Q191" s="319" t="str">
        <f>IF(P191&gt;9,CONCATENATE(O191,P191),CONCATENATE(O191,"0",P191))</f>
        <v>202106</v>
      </c>
      <c r="R191" s="305">
        <v>0</v>
      </c>
      <c r="S191" s="320">
        <v>0</v>
      </c>
      <c r="T191" s="320">
        <v>0</v>
      </c>
      <c r="U191" s="395"/>
      <c r="V191" s="300"/>
      <c r="W191" s="299"/>
      <c r="X191" s="300"/>
      <c r="Y19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</row>
    <row r="192" spans="1:100" s="8" customFormat="1" ht="38.25" customHeight="1" thickBot="1" x14ac:dyDescent="0.25">
      <c r="A192" s="322" t="s">
        <v>620</v>
      </c>
      <c r="B192" s="322"/>
      <c r="C192" s="314"/>
      <c r="D192" s="417" t="s">
        <v>1170</v>
      </c>
      <c r="E192" s="313" t="s">
        <v>94</v>
      </c>
      <c r="F192" s="306" t="s">
        <v>1165</v>
      </c>
      <c r="G192" s="395" t="s">
        <v>1084</v>
      </c>
      <c r="H192" s="395" t="s">
        <v>1171</v>
      </c>
      <c r="I192" s="368">
        <v>100000</v>
      </c>
      <c r="J192" s="315">
        <f>-K1965/0.0833333333333333</f>
        <v>0</v>
      </c>
      <c r="K192" s="315"/>
      <c r="L192" s="316">
        <v>43453</v>
      </c>
      <c r="M192" s="316">
        <v>43282</v>
      </c>
      <c r="N192" s="317">
        <v>44377</v>
      </c>
      <c r="O192" s="318">
        <f>YEAR(N192)</f>
        <v>2021</v>
      </c>
      <c r="P192" s="318">
        <f>MONTH(N192)</f>
        <v>6</v>
      </c>
      <c r="Q192" s="319" t="str">
        <f>IF(P192&gt;9,CONCATENATE(O192,P192),CONCATENATE(O192,"0",P192))</f>
        <v>202106</v>
      </c>
      <c r="R192" s="305">
        <v>0</v>
      </c>
      <c r="S192" s="320">
        <v>0</v>
      </c>
      <c r="T192" s="320">
        <v>0</v>
      </c>
      <c r="U192" s="395"/>
      <c r="V192" s="300"/>
      <c r="W192" s="299"/>
      <c r="X192" s="300"/>
      <c r="Y19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</row>
    <row r="193" spans="1:100" s="8" customFormat="1" ht="38.25" customHeight="1" thickBot="1" x14ac:dyDescent="0.25">
      <c r="A193" s="322" t="s">
        <v>620</v>
      </c>
      <c r="B193" s="322"/>
      <c r="C193" s="314"/>
      <c r="D193" s="417" t="s">
        <v>1198</v>
      </c>
      <c r="E193" s="313" t="s">
        <v>94</v>
      </c>
      <c r="F193" s="306" t="s">
        <v>19</v>
      </c>
      <c r="G193" s="395" t="s">
        <v>1199</v>
      </c>
      <c r="H193" s="395" t="s">
        <v>1021</v>
      </c>
      <c r="I193" s="368">
        <v>300000</v>
      </c>
      <c r="J193" s="315">
        <f>-K1979/0.0833333333333333</f>
        <v>0</v>
      </c>
      <c r="K193" s="315"/>
      <c r="L193" s="316">
        <v>43264</v>
      </c>
      <c r="M193" s="316">
        <v>43276</v>
      </c>
      <c r="N193" s="317">
        <v>44371</v>
      </c>
      <c r="O193" s="318">
        <f>YEAR(N193)</f>
        <v>2021</v>
      </c>
      <c r="P193" s="318">
        <f>MONTH(N193)</f>
        <v>6</v>
      </c>
      <c r="Q193" s="319" t="str">
        <f>IF(P193&gt;9,CONCATENATE(O193,P193),CONCATENATE(O193,"0",P193))</f>
        <v>202106</v>
      </c>
      <c r="R193" s="305">
        <v>0</v>
      </c>
      <c r="S193" s="320">
        <v>0</v>
      </c>
      <c r="T193" s="320">
        <v>0</v>
      </c>
      <c r="U193" s="395"/>
      <c r="V193" s="300"/>
      <c r="W193" s="299"/>
      <c r="X193" s="300"/>
      <c r="Y19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</row>
    <row r="194" spans="1:100" s="8" customFormat="1" ht="38.25" customHeight="1" thickBot="1" x14ac:dyDescent="0.25">
      <c r="A194" s="322" t="s">
        <v>620</v>
      </c>
      <c r="B194" s="322"/>
      <c r="C194" s="314"/>
      <c r="D194" s="417" t="s">
        <v>2319</v>
      </c>
      <c r="E194" s="313" t="s">
        <v>94</v>
      </c>
      <c r="F194" s="306" t="s">
        <v>2320</v>
      </c>
      <c r="G194" s="395" t="s">
        <v>2312</v>
      </c>
      <c r="H194" s="395" t="s">
        <v>1122</v>
      </c>
      <c r="I194" s="368">
        <v>147615.74</v>
      </c>
      <c r="J194" s="315">
        <f>-K2383/0.0833333333333333</f>
        <v>0</v>
      </c>
      <c r="K194" s="315"/>
      <c r="L194" s="316">
        <v>43999</v>
      </c>
      <c r="M194" s="316">
        <v>44006</v>
      </c>
      <c r="N194" s="317">
        <v>44370</v>
      </c>
      <c r="O194" s="318">
        <f>YEAR(N194)</f>
        <v>2021</v>
      </c>
      <c r="P194" s="318">
        <f>MONTH(N194)</f>
        <v>6</v>
      </c>
      <c r="Q194" s="319" t="str">
        <f>IF(P194&gt;9,CONCATENATE(O194,P194),CONCATENATE(O194,"0",P194))</f>
        <v>202106</v>
      </c>
      <c r="R194" s="305">
        <v>0</v>
      </c>
      <c r="S194" s="320">
        <v>0</v>
      </c>
      <c r="T194" s="320">
        <v>0</v>
      </c>
      <c r="U194" s="395"/>
      <c r="V194" s="300"/>
      <c r="W194" s="299"/>
      <c r="X194" s="300"/>
      <c r="Y19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300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</row>
    <row r="195" spans="1:100" s="8" customFormat="1" ht="38.25" customHeight="1" x14ac:dyDescent="0.2">
      <c r="A195" s="322" t="s">
        <v>620</v>
      </c>
      <c r="B195" s="322"/>
      <c r="C195" s="314"/>
      <c r="D195" s="321" t="s">
        <v>2310</v>
      </c>
      <c r="E195" s="313" t="s">
        <v>94</v>
      </c>
      <c r="F195" s="306" t="s">
        <v>2311</v>
      </c>
      <c r="G195" s="395" t="s">
        <v>2312</v>
      </c>
      <c r="H195" s="395" t="s">
        <v>1122</v>
      </c>
      <c r="I195" s="368">
        <v>73807.87</v>
      </c>
      <c r="J195" s="315">
        <f>-K2376/0.0833333333333333</f>
        <v>0</v>
      </c>
      <c r="K195" s="315"/>
      <c r="L195" s="316">
        <v>44006</v>
      </c>
      <c r="M195" s="316">
        <v>44006</v>
      </c>
      <c r="N195" s="317">
        <v>44370</v>
      </c>
      <c r="O195" s="318">
        <f>YEAR(N195)</f>
        <v>2021</v>
      </c>
      <c r="P195" s="318">
        <f>MONTH(N195)</f>
        <v>6</v>
      </c>
      <c r="Q195" s="319" t="str">
        <f>IF(P195&gt;9,CONCATENATE(O195,P195),CONCATENATE(O195,"0",P195))</f>
        <v>202106</v>
      </c>
      <c r="R195" s="305">
        <v>0</v>
      </c>
      <c r="S195" s="320">
        <v>0</v>
      </c>
      <c r="T195" s="320">
        <v>0</v>
      </c>
      <c r="U195" s="395"/>
      <c r="V195" s="300"/>
      <c r="W195" s="299"/>
      <c r="X195" s="300"/>
      <c r="Y19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</row>
    <row r="196" spans="1:100" s="8" customFormat="1" ht="38.25" customHeight="1" x14ac:dyDescent="0.2">
      <c r="A196" s="322" t="s">
        <v>620</v>
      </c>
      <c r="B196" s="322"/>
      <c r="C196" s="314"/>
      <c r="D196" s="321" t="s">
        <v>1268</v>
      </c>
      <c r="E196" s="322" t="s">
        <v>93</v>
      </c>
      <c r="F196" s="306" t="s">
        <v>977</v>
      </c>
      <c r="G196" s="395" t="s">
        <v>975</v>
      </c>
      <c r="H196" s="395" t="s">
        <v>976</v>
      </c>
      <c r="I196" s="368">
        <v>48000</v>
      </c>
      <c r="J196" s="315">
        <f>-K2207/0.0833333333333333</f>
        <v>0</v>
      </c>
      <c r="K196" s="315"/>
      <c r="L196" s="316">
        <v>43999</v>
      </c>
      <c r="M196" s="316">
        <v>43998</v>
      </c>
      <c r="N196" s="316">
        <v>44362</v>
      </c>
      <c r="O196" s="327">
        <f>YEAR(N196)</f>
        <v>2021</v>
      </c>
      <c r="P196" s="318">
        <f>MONTH(N196)</f>
        <v>6</v>
      </c>
      <c r="Q196" s="328" t="str">
        <f>IF(P196&gt;9,CONCATENATE(O196,P196),CONCATENATE(O196,"0",P196))</f>
        <v>202106</v>
      </c>
      <c r="R196" s="305">
        <v>0</v>
      </c>
      <c r="S196" s="320">
        <v>0</v>
      </c>
      <c r="T196" s="320">
        <v>0</v>
      </c>
      <c r="U196" s="395"/>
      <c r="V196" s="300"/>
      <c r="W196" s="299"/>
      <c r="X196" s="300"/>
      <c r="Y19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46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300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</row>
    <row r="197" spans="1:100" s="7" customFormat="1" ht="38.25" customHeight="1" thickBot="1" x14ac:dyDescent="0.25">
      <c r="A197" s="322" t="s">
        <v>620</v>
      </c>
      <c r="B197" s="322" t="s">
        <v>261</v>
      </c>
      <c r="C197" s="314" t="s">
        <v>263</v>
      </c>
      <c r="D197" s="417" t="s">
        <v>617</v>
      </c>
      <c r="E197" s="323" t="s">
        <v>94</v>
      </c>
      <c r="F197" s="306" t="s">
        <v>491</v>
      </c>
      <c r="G197" s="395" t="s">
        <v>492</v>
      </c>
      <c r="H197" s="406" t="s">
        <v>395</v>
      </c>
      <c r="I197" s="372">
        <v>200000</v>
      </c>
      <c r="J197" s="329">
        <f>-K1878/0.0833333333333333</f>
        <v>0</v>
      </c>
      <c r="K197" s="329"/>
      <c r="L197" s="316">
        <v>43992</v>
      </c>
      <c r="M197" s="316">
        <v>43990</v>
      </c>
      <c r="N197" s="317">
        <v>44354</v>
      </c>
      <c r="O197" s="318">
        <f>YEAR(N197)</f>
        <v>2021</v>
      </c>
      <c r="P197" s="318">
        <f>MONTH(N197)</f>
        <v>6</v>
      </c>
      <c r="Q197" s="319" t="str">
        <f>IF(P197&gt;9,CONCATENATE(O197,P197),CONCATENATE(O197,"0",P197))</f>
        <v>202106</v>
      </c>
      <c r="R197" s="305">
        <v>0</v>
      </c>
      <c r="S197" s="332">
        <v>0</v>
      </c>
      <c r="T197" s="332">
        <v>0</v>
      </c>
      <c r="U197" s="406"/>
      <c r="V197" s="300"/>
      <c r="W197" s="299"/>
      <c r="X197" s="300"/>
      <c r="Y19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300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</row>
    <row r="198" spans="1:100" s="7" customFormat="1" ht="38.25" customHeight="1" thickBot="1" x14ac:dyDescent="0.25">
      <c r="A198" s="322" t="s">
        <v>620</v>
      </c>
      <c r="B198" s="322"/>
      <c r="C198" s="314"/>
      <c r="D198" s="417" t="s">
        <v>2321</v>
      </c>
      <c r="E198" s="313" t="s">
        <v>94</v>
      </c>
      <c r="F198" s="306" t="s">
        <v>2322</v>
      </c>
      <c r="G198" s="395" t="s">
        <v>2323</v>
      </c>
      <c r="H198" s="395" t="s">
        <v>907</v>
      </c>
      <c r="I198" s="368">
        <v>54509</v>
      </c>
      <c r="J198" s="315">
        <f>-K2393/0.0833333333333333</f>
        <v>0</v>
      </c>
      <c r="K198" s="315"/>
      <c r="L198" s="316">
        <v>43992</v>
      </c>
      <c r="M198" s="316">
        <v>43985</v>
      </c>
      <c r="N198" s="317">
        <v>44349</v>
      </c>
      <c r="O198" s="318">
        <f>YEAR(N198)</f>
        <v>2021</v>
      </c>
      <c r="P198" s="318">
        <f>MONTH(N198)</f>
        <v>6</v>
      </c>
      <c r="Q198" s="319" t="str">
        <f>IF(P198&gt;9,CONCATENATE(O198,P198),CONCATENATE(O198,"0",P198))</f>
        <v>202106</v>
      </c>
      <c r="R198" s="305">
        <v>0</v>
      </c>
      <c r="S198" s="320">
        <v>0</v>
      </c>
      <c r="T198" s="320">
        <v>0</v>
      </c>
      <c r="U198" s="395"/>
      <c r="V198" s="300"/>
      <c r="W198" s="299"/>
      <c r="X198" s="300"/>
      <c r="Y19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46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</row>
    <row r="199" spans="1:100" s="7" customFormat="1" ht="38.25" customHeight="1" x14ac:dyDescent="0.2">
      <c r="A199" s="322" t="s">
        <v>620</v>
      </c>
      <c r="B199" s="323"/>
      <c r="C199" s="314"/>
      <c r="D199" s="323" t="s">
        <v>2332</v>
      </c>
      <c r="E199" s="323" t="s">
        <v>94</v>
      </c>
      <c r="F199" s="311" t="s">
        <v>2333</v>
      </c>
      <c r="G199" s="399" t="s">
        <v>2334</v>
      </c>
      <c r="H199" s="399" t="s">
        <v>1122</v>
      </c>
      <c r="I199" s="372">
        <v>94338</v>
      </c>
      <c r="J199" s="329">
        <f>-K2395/0.0833333333333333</f>
        <v>0</v>
      </c>
      <c r="K199" s="329"/>
      <c r="L199" s="312">
        <v>43992</v>
      </c>
      <c r="M199" s="312">
        <v>43985</v>
      </c>
      <c r="N199" s="312">
        <v>44349</v>
      </c>
      <c r="O199" s="330">
        <f>YEAR(N199)</f>
        <v>2021</v>
      </c>
      <c r="P199" s="318">
        <f>MONTH(N199)</f>
        <v>6</v>
      </c>
      <c r="Q199" s="331" t="str">
        <f>IF(P199&gt;9,CONCATENATE(O199,P199),CONCATENATE(O199,"0",P199))</f>
        <v>202106</v>
      </c>
      <c r="R199" s="305">
        <v>0</v>
      </c>
      <c r="S199" s="332">
        <v>0</v>
      </c>
      <c r="T199" s="332">
        <v>0</v>
      </c>
      <c r="U199" s="399"/>
      <c r="V199" s="299"/>
      <c r="W199" s="299"/>
      <c r="X199" s="299"/>
      <c r="Y1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46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300"/>
    </row>
    <row r="200" spans="1:100" s="7" customFormat="1" ht="38.25" customHeight="1" x14ac:dyDescent="0.2">
      <c r="A200" s="322" t="s">
        <v>620</v>
      </c>
      <c r="B200" s="323"/>
      <c r="C200" s="314"/>
      <c r="D200" s="323" t="s">
        <v>2328</v>
      </c>
      <c r="E200" s="323" t="s">
        <v>94</v>
      </c>
      <c r="F200" s="311" t="s">
        <v>2329</v>
      </c>
      <c r="G200" s="399" t="s">
        <v>2330</v>
      </c>
      <c r="H200" s="399" t="s">
        <v>2331</v>
      </c>
      <c r="I200" s="372">
        <v>110998</v>
      </c>
      <c r="J200" s="329">
        <f>-K2395/0.0833333333333333</f>
        <v>0</v>
      </c>
      <c r="K200" s="329"/>
      <c r="L200" s="312">
        <v>43992</v>
      </c>
      <c r="M200" s="312">
        <v>43985</v>
      </c>
      <c r="N200" s="312">
        <v>44349</v>
      </c>
      <c r="O200" s="330">
        <f>YEAR(N200)</f>
        <v>2021</v>
      </c>
      <c r="P200" s="318">
        <f>MONTH(N200)</f>
        <v>6</v>
      </c>
      <c r="Q200" s="331" t="str">
        <f>IF(P200&gt;9,CONCATENATE(O200,P200),CONCATENATE(O200,"0",P200))</f>
        <v>202106</v>
      </c>
      <c r="R200" s="305">
        <v>0</v>
      </c>
      <c r="S200" s="332">
        <v>0</v>
      </c>
      <c r="T200" s="332"/>
      <c r="U200" s="399"/>
      <c r="V200" s="299"/>
      <c r="W200" s="299"/>
      <c r="X200" s="299"/>
      <c r="Y20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46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300"/>
    </row>
    <row r="201" spans="1:100" s="7" customFormat="1" ht="38.25" customHeight="1" x14ac:dyDescent="0.2">
      <c r="A201" s="322" t="s">
        <v>620</v>
      </c>
      <c r="B201" s="322"/>
      <c r="C201" s="314"/>
      <c r="D201" s="321" t="s">
        <v>1189</v>
      </c>
      <c r="E201" s="313" t="s">
        <v>94</v>
      </c>
      <c r="F201" s="306" t="s">
        <v>1190</v>
      </c>
      <c r="G201" s="395" t="s">
        <v>1191</v>
      </c>
      <c r="H201" s="395" t="s">
        <v>1192</v>
      </c>
      <c r="I201" s="368">
        <v>462678.05</v>
      </c>
      <c r="J201" s="315">
        <f>-K1975/0.0833333333333333</f>
        <v>0</v>
      </c>
      <c r="K201" s="315"/>
      <c r="L201" s="316">
        <v>43250</v>
      </c>
      <c r="M201" s="316">
        <v>43252</v>
      </c>
      <c r="N201" s="317">
        <v>44347</v>
      </c>
      <c r="O201" s="318">
        <f>YEAR(N201)</f>
        <v>2021</v>
      </c>
      <c r="P201" s="318">
        <f>MONTH(N201)</f>
        <v>5</v>
      </c>
      <c r="Q201" s="319" t="str">
        <f>IF(P201&gt;9,CONCATENATE(O201,P201),CONCATENATE(O201,"0",P201))</f>
        <v>202105</v>
      </c>
      <c r="R201" s="305">
        <v>0</v>
      </c>
      <c r="S201" s="320">
        <v>0</v>
      </c>
      <c r="T201" s="320">
        <v>0</v>
      </c>
      <c r="U201" s="395"/>
      <c r="V201" s="300"/>
      <c r="W201" s="299"/>
      <c r="X201" s="300"/>
      <c r="Y20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</row>
    <row r="202" spans="1:100" s="7" customFormat="1" ht="38.25" customHeight="1" x14ac:dyDescent="0.2">
      <c r="A202" s="322" t="s">
        <v>620</v>
      </c>
      <c r="B202" s="322"/>
      <c r="C202" s="314"/>
      <c r="D202" s="321" t="s">
        <v>1193</v>
      </c>
      <c r="E202" s="313" t="s">
        <v>94</v>
      </c>
      <c r="F202" s="306" t="s">
        <v>1190</v>
      </c>
      <c r="G202" s="395" t="s">
        <v>1191</v>
      </c>
      <c r="H202" s="395" t="s">
        <v>1160</v>
      </c>
      <c r="I202" s="368">
        <v>180712.65</v>
      </c>
      <c r="J202" s="315">
        <f>-K1976/0.0833333333333333</f>
        <v>0</v>
      </c>
      <c r="K202" s="315"/>
      <c r="L202" s="316">
        <v>43250</v>
      </c>
      <c r="M202" s="316">
        <v>43252</v>
      </c>
      <c r="N202" s="317">
        <v>44347</v>
      </c>
      <c r="O202" s="318">
        <f>YEAR(N202)</f>
        <v>2021</v>
      </c>
      <c r="P202" s="318">
        <f>MONTH(N202)</f>
        <v>5</v>
      </c>
      <c r="Q202" s="319" t="str">
        <f>IF(P202&gt;9,CONCATENATE(O202,P202),CONCATENATE(O202,"0",P202))</f>
        <v>202105</v>
      </c>
      <c r="R202" s="305">
        <v>0</v>
      </c>
      <c r="S202" s="320">
        <v>0</v>
      </c>
      <c r="T202" s="320">
        <v>0</v>
      </c>
      <c r="U202" s="395"/>
      <c r="V202" s="300"/>
      <c r="W202" s="299"/>
      <c r="X202" s="300"/>
      <c r="Y20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</row>
    <row r="203" spans="1:100" s="7" customFormat="1" ht="38.25" customHeight="1" x14ac:dyDescent="0.2">
      <c r="A203" s="322" t="s">
        <v>620</v>
      </c>
      <c r="B203" s="322"/>
      <c r="C203" s="314"/>
      <c r="D203" s="321" t="s">
        <v>1194</v>
      </c>
      <c r="E203" s="313" t="s">
        <v>94</v>
      </c>
      <c r="F203" s="306" t="s">
        <v>1190</v>
      </c>
      <c r="G203" s="395" t="s">
        <v>1191</v>
      </c>
      <c r="H203" s="395" t="s">
        <v>1195</v>
      </c>
      <c r="I203" s="368">
        <v>1009090.75</v>
      </c>
      <c r="J203" s="315">
        <f>-K1977/0.0833333333333333</f>
        <v>0</v>
      </c>
      <c r="K203" s="315"/>
      <c r="L203" s="316">
        <v>43250</v>
      </c>
      <c r="M203" s="316">
        <v>43252</v>
      </c>
      <c r="N203" s="317">
        <v>44347</v>
      </c>
      <c r="O203" s="318">
        <f>YEAR(N203)</f>
        <v>2021</v>
      </c>
      <c r="P203" s="318">
        <f>MONTH(N203)</f>
        <v>5</v>
      </c>
      <c r="Q203" s="319" t="str">
        <f>IF(P203&gt;9,CONCATENATE(O203,P203),CONCATENATE(O203,"0",P203))</f>
        <v>202105</v>
      </c>
      <c r="R203" s="305">
        <v>0</v>
      </c>
      <c r="S203" s="320">
        <v>0</v>
      </c>
      <c r="T203" s="320">
        <v>0</v>
      </c>
      <c r="U203" s="395"/>
      <c r="V203" s="300"/>
      <c r="W203" s="299"/>
      <c r="X203" s="300"/>
      <c r="Y20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</row>
    <row r="204" spans="1:100" s="7" customFormat="1" ht="38.25" customHeight="1" x14ac:dyDescent="0.2">
      <c r="A204" s="322" t="s">
        <v>620</v>
      </c>
      <c r="B204" s="322"/>
      <c r="C204" s="314"/>
      <c r="D204" s="321" t="s">
        <v>1186</v>
      </c>
      <c r="E204" s="313" t="s">
        <v>94</v>
      </c>
      <c r="F204" s="306" t="s">
        <v>19</v>
      </c>
      <c r="G204" s="395" t="s">
        <v>1187</v>
      </c>
      <c r="H204" s="395" t="s">
        <v>960</v>
      </c>
      <c r="I204" s="368">
        <v>400000</v>
      </c>
      <c r="J204" s="315">
        <f>-K1986/0.0833333333333333</f>
        <v>0</v>
      </c>
      <c r="K204" s="315"/>
      <c r="L204" s="316">
        <v>43250</v>
      </c>
      <c r="M204" s="316">
        <v>43250</v>
      </c>
      <c r="N204" s="317">
        <v>44346</v>
      </c>
      <c r="O204" s="318">
        <f>YEAR(N204)</f>
        <v>2021</v>
      </c>
      <c r="P204" s="318">
        <f>MONTH(N204)</f>
        <v>5</v>
      </c>
      <c r="Q204" s="319" t="str">
        <f>IF(P204&gt;9,CONCATENATE(O204,P204),CONCATENATE(O204,"0",P204))</f>
        <v>202105</v>
      </c>
      <c r="R204" s="305">
        <v>0</v>
      </c>
      <c r="S204" s="320">
        <v>0</v>
      </c>
      <c r="T204" s="320">
        <v>0</v>
      </c>
      <c r="U204" s="395"/>
      <c r="V204" s="300"/>
      <c r="W204" s="299"/>
      <c r="X204" s="300"/>
      <c r="Y20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</row>
    <row r="205" spans="1:100" s="7" customFormat="1" ht="38.25" customHeight="1" x14ac:dyDescent="0.2">
      <c r="A205" s="322" t="s">
        <v>620</v>
      </c>
      <c r="B205" s="322"/>
      <c r="C205" s="314"/>
      <c r="D205" s="321" t="s">
        <v>2367</v>
      </c>
      <c r="E205" s="313" t="s">
        <v>94</v>
      </c>
      <c r="F205" s="306" t="s">
        <v>2368</v>
      </c>
      <c r="G205" s="395" t="s">
        <v>2369</v>
      </c>
      <c r="H205" s="395" t="s">
        <v>2043</v>
      </c>
      <c r="I205" s="368">
        <v>82606.48</v>
      </c>
      <c r="J205" s="315">
        <f>-K2402/0.0833333333333333</f>
        <v>0</v>
      </c>
      <c r="K205" s="315"/>
      <c r="L205" s="316">
        <v>43978</v>
      </c>
      <c r="M205" s="316">
        <v>43978</v>
      </c>
      <c r="N205" s="317">
        <v>44342</v>
      </c>
      <c r="O205" s="318">
        <f>YEAR(N205)</f>
        <v>2021</v>
      </c>
      <c r="P205" s="318">
        <f>MONTH(N205)</f>
        <v>5</v>
      </c>
      <c r="Q205" s="319" t="str">
        <f>IF(P205&gt;9,CONCATENATE(O205,P205),CONCATENATE(O205,"0",P205))</f>
        <v>202105</v>
      </c>
      <c r="R205" s="305">
        <v>0</v>
      </c>
      <c r="S205" s="320">
        <v>0</v>
      </c>
      <c r="T205" s="320">
        <v>0</v>
      </c>
      <c r="U205" s="395"/>
      <c r="V205" s="300"/>
      <c r="W205" s="299"/>
      <c r="X205" s="300"/>
      <c r="Y20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46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299"/>
    </row>
    <row r="206" spans="1:100" s="7" customFormat="1" ht="38.25" customHeight="1" x14ac:dyDescent="0.2">
      <c r="A206" s="322" t="s">
        <v>620</v>
      </c>
      <c r="B206" s="322"/>
      <c r="C206" s="314"/>
      <c r="D206" s="321" t="s">
        <v>2364</v>
      </c>
      <c r="E206" s="313" t="s">
        <v>94</v>
      </c>
      <c r="F206" s="306" t="s">
        <v>2365</v>
      </c>
      <c r="G206" s="395" t="s">
        <v>2366</v>
      </c>
      <c r="H206" s="395" t="s">
        <v>2331</v>
      </c>
      <c r="I206" s="368">
        <v>70850</v>
      </c>
      <c r="J206" s="315">
        <f>-K2402/0.0833333333333333</f>
        <v>0</v>
      </c>
      <c r="K206" s="315"/>
      <c r="L206" s="316">
        <v>43978</v>
      </c>
      <c r="M206" s="316">
        <v>43978</v>
      </c>
      <c r="N206" s="317">
        <v>44342</v>
      </c>
      <c r="O206" s="318">
        <f>YEAR(N206)</f>
        <v>2021</v>
      </c>
      <c r="P206" s="318">
        <f>MONTH(N206)</f>
        <v>5</v>
      </c>
      <c r="Q206" s="319" t="str">
        <f>IF(P206&gt;9,CONCATENATE(O206,P206),CONCATENATE(O206,"0",P206))</f>
        <v>202105</v>
      </c>
      <c r="R206" s="305">
        <v>0</v>
      </c>
      <c r="S206" s="320">
        <v>0</v>
      </c>
      <c r="T206" s="320">
        <v>0</v>
      </c>
      <c r="U206" s="395"/>
      <c r="V206" s="300"/>
      <c r="W206" s="299"/>
      <c r="X206" s="300"/>
      <c r="Y20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46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299"/>
    </row>
    <row r="207" spans="1:100" s="7" customFormat="1" ht="38.25" customHeight="1" x14ac:dyDescent="0.2">
      <c r="A207" s="322" t="s">
        <v>620</v>
      </c>
      <c r="B207" s="322"/>
      <c r="C207" s="314"/>
      <c r="D207" s="321" t="s">
        <v>2361</v>
      </c>
      <c r="E207" s="313" t="s">
        <v>94</v>
      </c>
      <c r="F207" s="306" t="s">
        <v>2362</v>
      </c>
      <c r="G207" s="395" t="s">
        <v>2363</v>
      </c>
      <c r="H207" s="395" t="s">
        <v>2331</v>
      </c>
      <c r="I207" s="368">
        <v>845512</v>
      </c>
      <c r="J207" s="315">
        <f>-K2402/0.0833333333333333</f>
        <v>0</v>
      </c>
      <c r="K207" s="315"/>
      <c r="L207" s="316">
        <v>44076</v>
      </c>
      <c r="M207" s="316">
        <v>43978</v>
      </c>
      <c r="N207" s="317">
        <v>44342</v>
      </c>
      <c r="O207" s="318">
        <f>YEAR(N207)</f>
        <v>2021</v>
      </c>
      <c r="P207" s="318">
        <f>MONTH(N207)</f>
        <v>5</v>
      </c>
      <c r="Q207" s="319" t="str">
        <f>IF(P207&gt;9,CONCATENATE(O207,P207),CONCATENATE(O207,"0",P207))</f>
        <v>202105</v>
      </c>
      <c r="R207" s="305">
        <v>0</v>
      </c>
      <c r="S207" s="320">
        <v>0</v>
      </c>
      <c r="T207" s="320">
        <v>0</v>
      </c>
      <c r="U207" s="395"/>
      <c r="V207" s="300"/>
      <c r="W207" s="299"/>
      <c r="X207" s="300"/>
      <c r="Y2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300"/>
    </row>
    <row r="208" spans="1:100" s="7" customFormat="1" ht="38.25" customHeight="1" x14ac:dyDescent="0.2">
      <c r="A208" s="322" t="s">
        <v>620</v>
      </c>
      <c r="B208" s="322"/>
      <c r="C208" s="314"/>
      <c r="D208" s="321" t="s">
        <v>2350</v>
      </c>
      <c r="E208" s="313" t="s">
        <v>94</v>
      </c>
      <c r="F208" s="306" t="s">
        <v>2351</v>
      </c>
      <c r="G208" s="395" t="s">
        <v>2352</v>
      </c>
      <c r="H208" s="395" t="s">
        <v>2353</v>
      </c>
      <c r="I208" s="368">
        <v>4360230</v>
      </c>
      <c r="J208" s="315">
        <f>-K2401/0.0833333333333333</f>
        <v>0</v>
      </c>
      <c r="K208" s="315"/>
      <c r="L208" s="316">
        <v>43992</v>
      </c>
      <c r="M208" s="316">
        <v>43978</v>
      </c>
      <c r="N208" s="317">
        <v>44342</v>
      </c>
      <c r="O208" s="318">
        <f>YEAR(N208)</f>
        <v>2021</v>
      </c>
      <c r="P208" s="318">
        <f>MONTH(N208)</f>
        <v>5</v>
      </c>
      <c r="Q208" s="319" t="str">
        <f>IF(P208&gt;9,CONCATENATE(O208,P208),CONCATENATE(O208,"0",P208))</f>
        <v>202105</v>
      </c>
      <c r="R208" s="305">
        <v>0</v>
      </c>
      <c r="S208" s="320">
        <v>0</v>
      </c>
      <c r="T208" s="320"/>
      <c r="U208" s="395"/>
      <c r="V208" s="300"/>
      <c r="W208" s="299"/>
      <c r="X208" s="300"/>
      <c r="Y20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46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299"/>
    </row>
    <row r="209" spans="1:100" s="7" customFormat="1" ht="38.25" customHeight="1" x14ac:dyDescent="0.2">
      <c r="A209" s="322" t="s">
        <v>620</v>
      </c>
      <c r="B209" s="322"/>
      <c r="C209" s="314"/>
      <c r="D209" s="321" t="s">
        <v>964</v>
      </c>
      <c r="E209" s="322" t="s">
        <v>93</v>
      </c>
      <c r="F209" s="306" t="s">
        <v>967</v>
      </c>
      <c r="G209" s="395" t="s">
        <v>965</v>
      </c>
      <c r="H209" s="395" t="s">
        <v>966</v>
      </c>
      <c r="I209" s="368">
        <v>48500</v>
      </c>
      <c r="J209" s="315">
        <f>-K1915/0.0833333333333333</f>
        <v>0</v>
      </c>
      <c r="K209" s="315"/>
      <c r="L209" s="316">
        <v>43908</v>
      </c>
      <c r="M209" s="316">
        <v>43966</v>
      </c>
      <c r="N209" s="317">
        <v>44330</v>
      </c>
      <c r="O209" s="318">
        <f>YEAR(N209)</f>
        <v>2021</v>
      </c>
      <c r="P209" s="318">
        <f>MONTH(N209)</f>
        <v>5</v>
      </c>
      <c r="Q209" s="319" t="str">
        <f>IF(P209&gt;9,CONCATENATE(O209,P209),CONCATENATE(O209,"0",P209))</f>
        <v>202105</v>
      </c>
      <c r="R209" s="305">
        <v>0</v>
      </c>
      <c r="S209" s="320">
        <v>0</v>
      </c>
      <c r="T209" s="320">
        <v>0</v>
      </c>
      <c r="U209" s="399"/>
      <c r="V209" s="300"/>
      <c r="W209" s="299"/>
      <c r="X209" s="300"/>
      <c r="Y20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299"/>
      <c r="AA209" s="300"/>
      <c r="AB209" s="300"/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  <c r="AQ209" s="300"/>
      <c r="AR209" s="346"/>
    </row>
    <row r="210" spans="1:100" s="7" customFormat="1" ht="38.25" customHeight="1" x14ac:dyDescent="0.2">
      <c r="A210" s="322" t="s">
        <v>620</v>
      </c>
      <c r="B210" s="313"/>
      <c r="C210" s="334"/>
      <c r="D210" s="313" t="s">
        <v>1115</v>
      </c>
      <c r="E210" s="313" t="s">
        <v>94</v>
      </c>
      <c r="F210" s="272" t="s">
        <v>19</v>
      </c>
      <c r="G210" s="396" t="s">
        <v>1116</v>
      </c>
      <c r="H210" s="396" t="s">
        <v>1117</v>
      </c>
      <c r="I210" s="370">
        <v>2000</v>
      </c>
      <c r="J210" s="273">
        <f>-K2250/0.0833333333333333</f>
        <v>0</v>
      </c>
      <c r="K210" s="273"/>
      <c r="L210" s="274">
        <v>43234</v>
      </c>
      <c r="M210" s="274">
        <v>43234</v>
      </c>
      <c r="N210" s="275">
        <v>44329</v>
      </c>
      <c r="O210" s="289">
        <f>YEAR(N210)</f>
        <v>2021</v>
      </c>
      <c r="P210" s="289">
        <f>MONTH(N210)</f>
        <v>5</v>
      </c>
      <c r="Q210" s="281" t="str">
        <f>IF(P210&gt;9,CONCATENATE(O210,P210),CONCATENATE(O210,"0",P210))</f>
        <v>202105</v>
      </c>
      <c r="R210" s="270">
        <v>0</v>
      </c>
      <c r="S210" s="276">
        <v>0</v>
      </c>
      <c r="T210" s="276">
        <v>0</v>
      </c>
      <c r="U210" s="396"/>
      <c r="V210" s="307"/>
      <c r="W210" s="307"/>
      <c r="X210" s="307"/>
      <c r="Y21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26"/>
      <c r="AA210" s="307"/>
      <c r="AB210" s="307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  <c r="AO210" s="307"/>
      <c r="AP210" s="307"/>
      <c r="AQ210" s="307"/>
      <c r="AR210" s="307"/>
    </row>
    <row r="211" spans="1:100" s="7" customFormat="1" ht="38.25" customHeight="1" x14ac:dyDescent="0.2">
      <c r="A211" s="322" t="s">
        <v>620</v>
      </c>
      <c r="B211" s="322"/>
      <c r="C211" s="314"/>
      <c r="D211" s="321" t="s">
        <v>2291</v>
      </c>
      <c r="E211" s="313" t="s">
        <v>94</v>
      </c>
      <c r="F211" s="306" t="s">
        <v>2292</v>
      </c>
      <c r="G211" s="395" t="s">
        <v>2293</v>
      </c>
      <c r="H211" s="395" t="s">
        <v>2294</v>
      </c>
      <c r="I211" s="368">
        <v>67000</v>
      </c>
      <c r="J211" s="315">
        <f>-K2393/0.0833333333333333</f>
        <v>0</v>
      </c>
      <c r="K211" s="315"/>
      <c r="L211" s="316">
        <v>43964</v>
      </c>
      <c r="M211" s="316">
        <v>43964</v>
      </c>
      <c r="N211" s="317">
        <v>44328</v>
      </c>
      <c r="O211" s="318">
        <f>YEAR(N211)</f>
        <v>2021</v>
      </c>
      <c r="P211" s="318">
        <f>MONTH(N211)</f>
        <v>5</v>
      </c>
      <c r="Q211" s="319" t="str">
        <f>IF(P211&gt;9,CONCATENATE(O211,P211),CONCATENATE(O211,"0",P211))</f>
        <v>202105</v>
      </c>
      <c r="R211" s="305">
        <v>0</v>
      </c>
      <c r="S211" s="320">
        <v>0</v>
      </c>
      <c r="T211" s="320">
        <v>0</v>
      </c>
      <c r="U211" s="395"/>
      <c r="V211" s="300"/>
      <c r="W211" s="299"/>
      <c r="X211" s="300"/>
      <c r="Y21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299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</row>
    <row r="212" spans="1:100" s="7" customFormat="1" ht="38.25" customHeight="1" x14ac:dyDescent="0.2">
      <c r="A212" s="322" t="s">
        <v>620</v>
      </c>
      <c r="B212" s="322"/>
      <c r="C212" s="314"/>
      <c r="D212" s="321" t="s">
        <v>2299</v>
      </c>
      <c r="E212" s="313" t="s">
        <v>94</v>
      </c>
      <c r="F212" s="306" t="s">
        <v>2300</v>
      </c>
      <c r="G212" s="395" t="s">
        <v>2301</v>
      </c>
      <c r="H212" s="395" t="s">
        <v>1926</v>
      </c>
      <c r="I212" s="368">
        <v>33592.35</v>
      </c>
      <c r="J212" s="315">
        <f>-K2392/0.0833333333333333</f>
        <v>0</v>
      </c>
      <c r="K212" s="315"/>
      <c r="L212" s="316">
        <v>43964</v>
      </c>
      <c r="M212" s="316">
        <v>43964</v>
      </c>
      <c r="N212" s="316">
        <v>44328</v>
      </c>
      <c r="O212" s="327">
        <f>YEAR(N212)</f>
        <v>2021</v>
      </c>
      <c r="P212" s="318">
        <f>MONTH(N212)</f>
        <v>5</v>
      </c>
      <c r="Q212" s="328" t="str">
        <f>IF(P212&gt;9,CONCATENATE(O212,P212),CONCATENATE(O212,"0",P212))</f>
        <v>202105</v>
      </c>
      <c r="R212" s="305">
        <v>0</v>
      </c>
      <c r="S212" s="320">
        <v>0</v>
      </c>
      <c r="T212" s="320">
        <v>0</v>
      </c>
      <c r="U212" s="399"/>
      <c r="V212" s="300"/>
      <c r="W212" s="299"/>
      <c r="X212" s="300"/>
      <c r="Y21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46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</row>
    <row r="213" spans="1:100" s="7" customFormat="1" ht="38.25" customHeight="1" x14ac:dyDescent="0.2">
      <c r="A213" s="322" t="s">
        <v>620</v>
      </c>
      <c r="B213" s="322"/>
      <c r="C213" s="314"/>
      <c r="D213" s="321" t="s">
        <v>2295</v>
      </c>
      <c r="E213" s="321" t="s">
        <v>94</v>
      </c>
      <c r="F213" s="422" t="s">
        <v>2296</v>
      </c>
      <c r="G213" s="406" t="s">
        <v>2297</v>
      </c>
      <c r="H213" s="406" t="s">
        <v>2298</v>
      </c>
      <c r="I213" s="439">
        <v>91184</v>
      </c>
      <c r="J213" s="315">
        <f>-K2392/0.0833333333333333</f>
        <v>0</v>
      </c>
      <c r="K213" s="315"/>
      <c r="L213" s="440">
        <v>43964</v>
      </c>
      <c r="M213" s="440">
        <v>43964</v>
      </c>
      <c r="N213" s="312">
        <v>44328</v>
      </c>
      <c r="O213" s="318">
        <f>YEAR(N213)</f>
        <v>2021</v>
      </c>
      <c r="P213" s="318">
        <f>MONTH(N213)</f>
        <v>5</v>
      </c>
      <c r="Q213" s="319" t="str">
        <f>IF(P213&gt;9,CONCATENATE(O213,P213),CONCATENATE(O213,"0",P213))</f>
        <v>202105</v>
      </c>
      <c r="R213" s="345">
        <v>0</v>
      </c>
      <c r="S213" s="441">
        <v>0</v>
      </c>
      <c r="T213" s="441">
        <v>0</v>
      </c>
      <c r="U213" s="406"/>
      <c r="V213" s="300"/>
      <c r="W213" s="299"/>
      <c r="X213" s="300"/>
      <c r="Y21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</row>
    <row r="214" spans="1:100" s="7" customFormat="1" ht="38.25" customHeight="1" x14ac:dyDescent="0.2">
      <c r="A214" s="322" t="s">
        <v>620</v>
      </c>
      <c r="B214" s="322"/>
      <c r="C214" s="314"/>
      <c r="D214" s="321" t="s">
        <v>2302</v>
      </c>
      <c r="E214" s="313" t="s">
        <v>94</v>
      </c>
      <c r="F214" s="306" t="s">
        <v>2303</v>
      </c>
      <c r="G214" s="395" t="s">
        <v>1837</v>
      </c>
      <c r="H214" s="395" t="s">
        <v>2304</v>
      </c>
      <c r="I214" s="368">
        <v>216888.36</v>
      </c>
      <c r="J214" s="315">
        <f>-K2394/0.0833333333333333</f>
        <v>0</v>
      </c>
      <c r="K214" s="315"/>
      <c r="L214" s="316">
        <v>43964</v>
      </c>
      <c r="M214" s="316">
        <v>43964</v>
      </c>
      <c r="N214" s="317">
        <v>44328</v>
      </c>
      <c r="O214" s="318">
        <f>YEAR(N214)</f>
        <v>2021</v>
      </c>
      <c r="P214" s="318">
        <f>MONTH(N214)</f>
        <v>5</v>
      </c>
      <c r="Q214" s="319" t="str">
        <f>IF(P214&gt;9,CONCATENATE(O214,P214),CONCATENATE(O214,"0",P214))</f>
        <v>202105</v>
      </c>
      <c r="R214" s="305">
        <v>0</v>
      </c>
      <c r="S214" s="320">
        <v>0</v>
      </c>
      <c r="T214" s="320">
        <v>0</v>
      </c>
      <c r="U214" s="395"/>
      <c r="V214" s="300"/>
      <c r="W214" s="299"/>
      <c r="X214" s="300"/>
      <c r="Y21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</row>
    <row r="215" spans="1:100" s="7" customFormat="1" ht="38.25" customHeight="1" x14ac:dyDescent="0.2">
      <c r="A215" s="322" t="s">
        <v>620</v>
      </c>
      <c r="B215" s="313"/>
      <c r="C215" s="334"/>
      <c r="D215" s="310" t="s">
        <v>1178</v>
      </c>
      <c r="E215" s="313" t="s">
        <v>94</v>
      </c>
      <c r="F215" s="272" t="s">
        <v>1179</v>
      </c>
      <c r="G215" s="396" t="s">
        <v>1050</v>
      </c>
      <c r="H215" s="396" t="s">
        <v>641</v>
      </c>
      <c r="I215" s="370">
        <v>600000</v>
      </c>
      <c r="J215" s="273">
        <f>-K2275/0.0833333333333333</f>
        <v>0</v>
      </c>
      <c r="K215" s="273"/>
      <c r="L215" s="274">
        <v>43236</v>
      </c>
      <c r="M215" s="274">
        <v>43221</v>
      </c>
      <c r="N215" s="275">
        <v>44316</v>
      </c>
      <c r="O215" s="289">
        <f>YEAR(N215)</f>
        <v>2021</v>
      </c>
      <c r="P215" s="289">
        <f>MONTH(N215)</f>
        <v>4</v>
      </c>
      <c r="Q215" s="281" t="str">
        <f>IF(P215&gt;9,CONCATENATE(O215,P215),CONCATENATE(O215,"0",P215))</f>
        <v>202104</v>
      </c>
      <c r="R215" s="270">
        <v>0</v>
      </c>
      <c r="S215" s="276">
        <v>0</v>
      </c>
      <c r="T215" s="276">
        <v>0</v>
      </c>
      <c r="U215" s="396"/>
      <c r="V215" s="309"/>
      <c r="W215" s="307"/>
      <c r="X215" s="309"/>
      <c r="Y21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  <c r="AO215" s="307"/>
      <c r="AP215" s="307"/>
      <c r="AQ215" s="307"/>
      <c r="AR215" s="309"/>
    </row>
    <row r="216" spans="1:100" s="7" customFormat="1" ht="38.25" customHeight="1" x14ac:dyDescent="0.2">
      <c r="A216" s="322" t="s">
        <v>620</v>
      </c>
      <c r="B216" s="322"/>
      <c r="C216" s="314"/>
      <c r="D216" s="321" t="s">
        <v>1180</v>
      </c>
      <c r="E216" s="313" t="s">
        <v>94</v>
      </c>
      <c r="F216" s="272" t="s">
        <v>1179</v>
      </c>
      <c r="G216" s="396" t="s">
        <v>1050</v>
      </c>
      <c r="H216" s="396" t="s">
        <v>1181</v>
      </c>
      <c r="I216" s="370">
        <v>100000</v>
      </c>
      <c r="J216" s="315">
        <f>-K2274/0.0833333333333333</f>
        <v>0</v>
      </c>
      <c r="K216" s="315"/>
      <c r="L216" s="274">
        <v>43236</v>
      </c>
      <c r="M216" s="274">
        <v>43221</v>
      </c>
      <c r="N216" s="275">
        <v>44316</v>
      </c>
      <c r="O216" s="318">
        <f>YEAR(N216)</f>
        <v>2021</v>
      </c>
      <c r="P216" s="318">
        <f>MONTH(N216)</f>
        <v>4</v>
      </c>
      <c r="Q216" s="319" t="str">
        <f>IF(P216&gt;9,CONCATENATE(O216,P216),CONCATENATE(O216,"0",P216))</f>
        <v>202104</v>
      </c>
      <c r="R216" s="270">
        <v>0</v>
      </c>
      <c r="S216" s="276">
        <v>0</v>
      </c>
      <c r="T216" s="276">
        <v>0</v>
      </c>
      <c r="U216" s="396"/>
      <c r="V216" s="300"/>
      <c r="W216" s="299"/>
      <c r="X216" s="300"/>
      <c r="Y21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299"/>
      <c r="AN216" s="299"/>
      <c r="AO216" s="299"/>
      <c r="AP216" s="299"/>
      <c r="AQ216" s="299"/>
      <c r="AR216" s="300"/>
    </row>
    <row r="217" spans="1:100" s="7" customFormat="1" ht="38.25" customHeight="1" x14ac:dyDescent="0.2">
      <c r="A217" s="322" t="s">
        <v>620</v>
      </c>
      <c r="B217" s="313" t="s">
        <v>261</v>
      </c>
      <c r="C217" s="334" t="s">
        <v>263</v>
      </c>
      <c r="D217" s="321" t="s">
        <v>758</v>
      </c>
      <c r="E217" s="313" t="s">
        <v>94</v>
      </c>
      <c r="F217" s="272" t="s">
        <v>438</v>
      </c>
      <c r="G217" s="396" t="s">
        <v>439</v>
      </c>
      <c r="H217" s="396" t="s">
        <v>165</v>
      </c>
      <c r="I217" s="370">
        <v>150000</v>
      </c>
      <c r="J217" s="273">
        <f>-K2152/0.0833333333333333</f>
        <v>0</v>
      </c>
      <c r="K217" s="273"/>
      <c r="L217" s="274">
        <v>43922</v>
      </c>
      <c r="M217" s="274">
        <v>43952</v>
      </c>
      <c r="N217" s="275">
        <v>44316</v>
      </c>
      <c r="O217" s="289">
        <f>YEAR(N217)</f>
        <v>2021</v>
      </c>
      <c r="P217" s="289">
        <f>MONTH(N217)</f>
        <v>4</v>
      </c>
      <c r="Q217" s="281" t="str">
        <f>IF(P217&gt;9,CONCATENATE(O217,P217),CONCATENATE(O217,"0",P217))</f>
        <v>202104</v>
      </c>
      <c r="R217" s="305">
        <v>0</v>
      </c>
      <c r="S217" s="276">
        <v>0</v>
      </c>
      <c r="T217" s="276">
        <v>0</v>
      </c>
      <c r="U217" s="396"/>
      <c r="V217" s="309"/>
      <c r="W217" s="307"/>
      <c r="X217" s="309"/>
      <c r="Y21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26"/>
      <c r="AA217" s="309"/>
      <c r="AB217" s="309"/>
      <c r="AC217" s="309"/>
      <c r="AD217" s="309"/>
      <c r="AE217" s="309"/>
      <c r="AF217" s="309"/>
      <c r="AG217" s="309"/>
      <c r="AH217" s="309"/>
      <c r="AI217" s="309"/>
      <c r="AJ217" s="309"/>
      <c r="AK217" s="309"/>
      <c r="AL217" s="309"/>
      <c r="AM217" s="309"/>
      <c r="AN217" s="309"/>
      <c r="AO217" s="309"/>
      <c r="AP217" s="309"/>
      <c r="AQ217" s="309"/>
      <c r="AR217" s="299"/>
    </row>
    <row r="218" spans="1:100" s="7" customFormat="1" ht="38.25" customHeight="1" x14ac:dyDescent="0.2">
      <c r="A218" s="322" t="s">
        <v>620</v>
      </c>
      <c r="B218" s="313"/>
      <c r="C218" s="334"/>
      <c r="D218" s="310" t="s">
        <v>2239</v>
      </c>
      <c r="E218" s="313" t="s">
        <v>94</v>
      </c>
      <c r="F218" s="266" t="s">
        <v>2240</v>
      </c>
      <c r="G218" s="396" t="s">
        <v>2241</v>
      </c>
      <c r="H218" s="396" t="s">
        <v>2242</v>
      </c>
      <c r="I218" s="370">
        <v>48500</v>
      </c>
      <c r="J218" s="273">
        <f>-K2386/0.0833333333333333</f>
        <v>0</v>
      </c>
      <c r="K218" s="273"/>
      <c r="L218" s="274">
        <v>43939</v>
      </c>
      <c r="M218" s="274">
        <v>43939</v>
      </c>
      <c r="N218" s="275">
        <v>44303</v>
      </c>
      <c r="O218" s="289">
        <f>YEAR(N218)</f>
        <v>2021</v>
      </c>
      <c r="P218" s="289">
        <f>MONTH(N218)</f>
        <v>4</v>
      </c>
      <c r="Q218" s="281" t="str">
        <f>IF(P218&gt;9,CONCATENATE(O218,P218),CONCATENATE(O218,"0",P218))</f>
        <v>202104</v>
      </c>
      <c r="R218" s="270">
        <v>0</v>
      </c>
      <c r="S218" s="276">
        <v>0</v>
      </c>
      <c r="T218" s="276">
        <v>0</v>
      </c>
      <c r="U218" s="398"/>
      <c r="V218" s="309"/>
      <c r="W218" s="307"/>
      <c r="X218" s="309"/>
      <c r="Y21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07"/>
      <c r="AA218" s="309"/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09"/>
      <c r="AR218" s="309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</row>
    <row r="219" spans="1:100" s="7" customFormat="1" ht="38.25" customHeight="1" x14ac:dyDescent="0.2">
      <c r="A219" s="322" t="s">
        <v>620</v>
      </c>
      <c r="B219" s="322"/>
      <c r="C219" s="314"/>
      <c r="D219" s="321" t="s">
        <v>1126</v>
      </c>
      <c r="E219" s="313" t="s">
        <v>94</v>
      </c>
      <c r="F219" s="306" t="s">
        <v>1127</v>
      </c>
      <c r="G219" s="395" t="s">
        <v>1128</v>
      </c>
      <c r="H219" s="395" t="s">
        <v>1129</v>
      </c>
      <c r="I219" s="368">
        <v>49500</v>
      </c>
      <c r="J219" s="315">
        <f>-K1952/0.0833333333333333</f>
        <v>0</v>
      </c>
      <c r="K219" s="315"/>
      <c r="L219" s="316">
        <v>43166</v>
      </c>
      <c r="M219" s="316">
        <v>43191</v>
      </c>
      <c r="N219" s="317">
        <v>44286</v>
      </c>
      <c r="O219" s="318">
        <f>YEAR(N219)</f>
        <v>2021</v>
      </c>
      <c r="P219" s="318">
        <f>MONTH(N219)</f>
        <v>3</v>
      </c>
      <c r="Q219" s="319" t="str">
        <f>IF(P219&gt;9,CONCATENATE(O219,P219),CONCATENATE(O219,"0",P219))</f>
        <v>202103</v>
      </c>
      <c r="R219" s="305">
        <v>0</v>
      </c>
      <c r="S219" s="320">
        <v>0</v>
      </c>
      <c r="T219" s="320">
        <v>0</v>
      </c>
      <c r="U219" s="406"/>
      <c r="V219" s="300"/>
      <c r="W219" s="299"/>
      <c r="X219" s="300"/>
      <c r="Y21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299"/>
      <c r="AN219" s="299"/>
      <c r="AO219" s="299"/>
      <c r="AP219" s="299"/>
      <c r="AQ219" s="299"/>
      <c r="AR219" s="299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</row>
    <row r="220" spans="1:100" s="7" customFormat="1" ht="38.25" customHeight="1" x14ac:dyDescent="0.2">
      <c r="A220" s="322" t="s">
        <v>620</v>
      </c>
      <c r="B220" s="322" t="s">
        <v>261</v>
      </c>
      <c r="C220" s="314" t="s">
        <v>263</v>
      </c>
      <c r="D220" s="321" t="s">
        <v>750</v>
      </c>
      <c r="E220" s="322" t="s">
        <v>94</v>
      </c>
      <c r="F220" s="306" t="s">
        <v>594</v>
      </c>
      <c r="G220" s="395" t="s">
        <v>595</v>
      </c>
      <c r="H220" s="395" t="s">
        <v>449</v>
      </c>
      <c r="I220" s="368">
        <v>577000</v>
      </c>
      <c r="J220" s="315">
        <f>-K1960/0.0833333333333333</f>
        <v>0</v>
      </c>
      <c r="K220" s="315"/>
      <c r="L220" s="316">
        <v>43852</v>
      </c>
      <c r="M220" s="316">
        <v>43908</v>
      </c>
      <c r="N220" s="316">
        <v>44272</v>
      </c>
      <c r="O220" s="327">
        <f>YEAR(N220)</f>
        <v>2021</v>
      </c>
      <c r="P220" s="318">
        <f>MONTH(N220)</f>
        <v>3</v>
      </c>
      <c r="Q220" s="328" t="str">
        <f>IF(P220&gt;9,CONCATENATE(O220,P220),CONCATENATE(O220,"0",P220))</f>
        <v>202103</v>
      </c>
      <c r="R220" s="305" t="s">
        <v>130</v>
      </c>
      <c r="S220" s="320">
        <v>0</v>
      </c>
      <c r="T220" s="320">
        <v>0</v>
      </c>
      <c r="U220" s="399"/>
      <c r="V220" s="300"/>
      <c r="W220" s="299"/>
      <c r="X220" s="300"/>
      <c r="Y22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46"/>
      <c r="AA220" s="300"/>
      <c r="AB220" s="300"/>
      <c r="AC220" s="300"/>
      <c r="AD220" s="300"/>
      <c r="AE220" s="300"/>
      <c r="AF220" s="300"/>
      <c r="AG220" s="300"/>
      <c r="AH220" s="300"/>
      <c r="AI220" s="300"/>
      <c r="AJ220" s="300"/>
      <c r="AK220" s="300"/>
      <c r="AL220" s="300"/>
      <c r="AM220" s="300"/>
      <c r="AN220" s="300"/>
      <c r="AO220" s="300"/>
      <c r="AP220" s="300"/>
      <c r="AQ220" s="300"/>
      <c r="AR220" s="300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</row>
    <row r="221" spans="1:100" s="7" customFormat="1" ht="38.25" customHeight="1" x14ac:dyDescent="0.2">
      <c r="A221" s="322" t="s">
        <v>620</v>
      </c>
      <c r="B221" s="322"/>
      <c r="C221" s="314"/>
      <c r="D221" s="321" t="s">
        <v>1130</v>
      </c>
      <c r="E221" s="313" t="s">
        <v>94</v>
      </c>
      <c r="F221" s="306" t="s">
        <v>1131</v>
      </c>
      <c r="G221" s="395" t="s">
        <v>1041</v>
      </c>
      <c r="H221" s="395" t="s">
        <v>1042</v>
      </c>
      <c r="I221" s="368">
        <v>43000</v>
      </c>
      <c r="J221" s="315">
        <f>-K1956/0.0833333333333333</f>
        <v>0</v>
      </c>
      <c r="K221" s="315"/>
      <c r="L221" s="316">
        <v>43173</v>
      </c>
      <c r="M221" s="316">
        <v>43173</v>
      </c>
      <c r="N221" s="317">
        <v>44268</v>
      </c>
      <c r="O221" s="318">
        <f>YEAR(N221)</f>
        <v>2021</v>
      </c>
      <c r="P221" s="318">
        <f>MONTH(N221)</f>
        <v>3</v>
      </c>
      <c r="Q221" s="319" t="str">
        <f>IF(P221&gt;9,CONCATENATE(O221,P221),CONCATENATE(O221,"0",P221))</f>
        <v>202103</v>
      </c>
      <c r="R221" s="305">
        <v>0</v>
      </c>
      <c r="S221" s="320">
        <v>0</v>
      </c>
      <c r="T221" s="320">
        <v>0</v>
      </c>
      <c r="U221" s="395"/>
      <c r="V221" s="300"/>
      <c r="W221" s="299"/>
      <c r="X221" s="300"/>
      <c r="Y22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  <c r="AM221" s="299"/>
      <c r="AN221" s="299"/>
      <c r="AO221" s="299"/>
      <c r="AP221" s="299"/>
      <c r="AQ221" s="299"/>
      <c r="AR221" s="299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</row>
    <row r="222" spans="1:100" s="7" customFormat="1" ht="38.25" customHeight="1" x14ac:dyDescent="0.2">
      <c r="A222" s="322" t="s">
        <v>620</v>
      </c>
      <c r="B222" s="322"/>
      <c r="C222" s="314"/>
      <c r="D222" s="321" t="s">
        <v>1096</v>
      </c>
      <c r="E222" s="313" t="s">
        <v>94</v>
      </c>
      <c r="F222" s="306" t="s">
        <v>1097</v>
      </c>
      <c r="G222" s="395" t="s">
        <v>1098</v>
      </c>
      <c r="H222" s="395" t="s">
        <v>1099</v>
      </c>
      <c r="I222" s="368">
        <v>23000000</v>
      </c>
      <c r="J222" s="315">
        <f>-K2253/0.0833333333333333</f>
        <v>0</v>
      </c>
      <c r="K222" s="315"/>
      <c r="L222" s="316">
        <v>43117</v>
      </c>
      <c r="M222" s="316">
        <v>43160</v>
      </c>
      <c r="N222" s="317">
        <v>44255</v>
      </c>
      <c r="O222" s="318">
        <f>YEAR(N222)</f>
        <v>2021</v>
      </c>
      <c r="P222" s="318">
        <f>MONTH(N222)</f>
        <v>2</v>
      </c>
      <c r="Q222" s="319" t="str">
        <f>IF(P222&gt;9,CONCATENATE(O222,P222),CONCATENATE(O222,"0",P222))</f>
        <v>202102</v>
      </c>
      <c r="R222" s="305">
        <v>0</v>
      </c>
      <c r="S222" s="320">
        <v>0</v>
      </c>
      <c r="T222" s="320">
        <v>0</v>
      </c>
      <c r="U222" s="395"/>
      <c r="V222" s="300"/>
      <c r="W222" s="299"/>
      <c r="X222" s="300"/>
      <c r="Y22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300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</row>
    <row r="223" spans="1:100" s="7" customFormat="1" ht="38.25" customHeight="1" x14ac:dyDescent="0.2">
      <c r="A223" s="322" t="s">
        <v>620</v>
      </c>
      <c r="B223" s="322"/>
      <c r="C223" s="314"/>
      <c r="D223" s="321" t="s">
        <v>1483</v>
      </c>
      <c r="E223" s="313" t="s">
        <v>94</v>
      </c>
      <c r="F223" s="306" t="s">
        <v>24</v>
      </c>
      <c r="G223" s="395" t="s">
        <v>1484</v>
      </c>
      <c r="H223" s="395" t="s">
        <v>1485</v>
      </c>
      <c r="I223" s="368">
        <v>160000</v>
      </c>
      <c r="J223" s="315">
        <f>-K2145/0.0833333333333333</f>
        <v>0</v>
      </c>
      <c r="K223" s="315"/>
      <c r="L223" s="316">
        <v>43838</v>
      </c>
      <c r="M223" s="316">
        <v>43891</v>
      </c>
      <c r="N223" s="317">
        <v>44255</v>
      </c>
      <c r="O223" s="318">
        <f>YEAR(N223)</f>
        <v>2021</v>
      </c>
      <c r="P223" s="318">
        <f>MONTH(N223)</f>
        <v>2</v>
      </c>
      <c r="Q223" s="319" t="str">
        <f>IF(P223&gt;9,CONCATENATE(O223,P223),CONCATENATE(O223,"0",P223))</f>
        <v>202102</v>
      </c>
      <c r="R223" s="305">
        <v>0</v>
      </c>
      <c r="S223" s="320">
        <v>0</v>
      </c>
      <c r="T223" s="320">
        <v>0</v>
      </c>
      <c r="U223" s="395"/>
      <c r="V223" s="300"/>
      <c r="W223" s="299"/>
      <c r="X223" s="300"/>
      <c r="Y22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299"/>
      <c r="AO223" s="299"/>
      <c r="AP223" s="299"/>
      <c r="AQ223" s="299"/>
      <c r="AR223" s="299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</row>
    <row r="224" spans="1:100" s="7" customFormat="1" ht="38.25" customHeight="1" x14ac:dyDescent="0.2">
      <c r="A224" s="322" t="s">
        <v>620</v>
      </c>
      <c r="B224" s="322"/>
      <c r="C224" s="314"/>
      <c r="D224" s="321" t="s">
        <v>1118</v>
      </c>
      <c r="E224" s="313" t="s">
        <v>94</v>
      </c>
      <c r="F224" s="306" t="s">
        <v>1119</v>
      </c>
      <c r="G224" s="395" t="s">
        <v>1120</v>
      </c>
      <c r="H224" s="395" t="s">
        <v>1121</v>
      </c>
      <c r="I224" s="368">
        <v>48500</v>
      </c>
      <c r="J224" s="315">
        <f>-K2292/0.0833333333333333</f>
        <v>0</v>
      </c>
      <c r="K224" s="315"/>
      <c r="L224" s="316">
        <v>43159</v>
      </c>
      <c r="M224" s="316">
        <v>43159</v>
      </c>
      <c r="N224" s="317">
        <v>44254</v>
      </c>
      <c r="O224" s="318">
        <f>YEAR(N224)</f>
        <v>2021</v>
      </c>
      <c r="P224" s="318">
        <f>MONTH(N224)</f>
        <v>2</v>
      </c>
      <c r="Q224" s="319" t="str">
        <f>IF(P224&gt;9,CONCATENATE(O224,P224),CONCATENATE(O224,"0",P224))</f>
        <v>202102</v>
      </c>
      <c r="R224" s="305">
        <v>0</v>
      </c>
      <c r="S224" s="320">
        <v>0</v>
      </c>
      <c r="T224" s="320">
        <v>0</v>
      </c>
      <c r="U224" s="395"/>
      <c r="V224" s="300"/>
      <c r="W224" s="299"/>
      <c r="X224" s="300"/>
      <c r="Y22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300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</row>
    <row r="225" spans="1:100" s="7" customFormat="1" ht="38.25" customHeight="1" x14ac:dyDescent="0.2">
      <c r="A225" s="322" t="s">
        <v>620</v>
      </c>
      <c r="B225" s="313"/>
      <c r="C225" s="334"/>
      <c r="D225" s="310" t="s">
        <v>1077</v>
      </c>
      <c r="E225" s="313" t="s">
        <v>93</v>
      </c>
      <c r="F225" s="272" t="s">
        <v>1078</v>
      </c>
      <c r="G225" s="396" t="s">
        <v>1080</v>
      </c>
      <c r="H225" s="396" t="s">
        <v>1079</v>
      </c>
      <c r="I225" s="370">
        <v>4995</v>
      </c>
      <c r="J225" s="273">
        <f>-K2158/0.0833333333333333</f>
        <v>0</v>
      </c>
      <c r="K225" s="273"/>
      <c r="L225" s="274">
        <v>43154</v>
      </c>
      <c r="M225" s="274">
        <v>43134</v>
      </c>
      <c r="N225" s="275">
        <v>44249</v>
      </c>
      <c r="O225" s="289">
        <f>YEAR(N225)</f>
        <v>2021</v>
      </c>
      <c r="P225" s="289">
        <f>MONTH(N225)</f>
        <v>2</v>
      </c>
      <c r="Q225" s="281" t="str">
        <f>IF(P225&gt;9,CONCATENATE(O225,P225),CONCATENATE(O225,"0",P225))</f>
        <v>202102</v>
      </c>
      <c r="R225" s="270">
        <v>0</v>
      </c>
      <c r="S225" s="276">
        <v>0</v>
      </c>
      <c r="T225" s="276">
        <v>0</v>
      </c>
      <c r="U225" s="396"/>
      <c r="V225" s="309"/>
      <c r="W225" s="307"/>
      <c r="X225" s="309"/>
      <c r="Y22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26"/>
      <c r="AA225" s="326"/>
      <c r="AB225" s="309"/>
      <c r="AC225" s="309"/>
      <c r="AD225" s="309"/>
      <c r="AE225" s="309"/>
      <c r="AF225" s="309"/>
      <c r="AG225" s="309"/>
      <c r="AH225" s="309"/>
      <c r="AI225" s="309"/>
      <c r="AJ225" s="309"/>
      <c r="AK225" s="309"/>
      <c r="AL225" s="309"/>
      <c r="AM225" s="309"/>
      <c r="AN225" s="309"/>
      <c r="AO225" s="309"/>
      <c r="AP225" s="309"/>
      <c r="AQ225" s="309"/>
      <c r="AR225" s="307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</row>
    <row r="226" spans="1:100" s="7" customFormat="1" ht="38.25" customHeight="1" x14ac:dyDescent="0.2">
      <c r="A226" s="322" t="s">
        <v>620</v>
      </c>
      <c r="B226" s="322"/>
      <c r="C226" s="314"/>
      <c r="D226" s="321" t="s">
        <v>1081</v>
      </c>
      <c r="E226" s="322" t="s">
        <v>93</v>
      </c>
      <c r="F226" s="306" t="s">
        <v>1082</v>
      </c>
      <c r="G226" s="395" t="s">
        <v>1083</v>
      </c>
      <c r="H226" s="395" t="s">
        <v>141</v>
      </c>
      <c r="I226" s="368">
        <v>4995</v>
      </c>
      <c r="J226" s="315">
        <f>-K2160/0.0833333333333333</f>
        <v>0</v>
      </c>
      <c r="K226" s="315"/>
      <c r="L226" s="316">
        <v>43151</v>
      </c>
      <c r="M226" s="316">
        <v>43151</v>
      </c>
      <c r="N226" s="317">
        <v>44246</v>
      </c>
      <c r="O226" s="318">
        <f>YEAR(N226)</f>
        <v>2021</v>
      </c>
      <c r="P226" s="318">
        <f>MONTH(N226)</f>
        <v>2</v>
      </c>
      <c r="Q226" s="319" t="str">
        <f>IF(P226&gt;9,CONCATENATE(O226,P226),CONCATENATE(O226,"0",P226))</f>
        <v>202102</v>
      </c>
      <c r="R226" s="305">
        <v>0</v>
      </c>
      <c r="S226" s="320">
        <v>0</v>
      </c>
      <c r="T226" s="320">
        <v>0</v>
      </c>
      <c r="U226" s="395"/>
      <c r="V226" s="300"/>
      <c r="W226" s="299"/>
      <c r="X226" s="300"/>
      <c r="Y22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46"/>
      <c r="AA226" s="346"/>
      <c r="AB226" s="300"/>
      <c r="AC226" s="300"/>
      <c r="AD226" s="300"/>
      <c r="AE226" s="300"/>
      <c r="AF226" s="300"/>
      <c r="AG226" s="300"/>
      <c r="AH226" s="300"/>
      <c r="AI226" s="300"/>
      <c r="AJ226" s="300"/>
      <c r="AK226" s="300"/>
      <c r="AL226" s="300"/>
      <c r="AM226" s="300"/>
      <c r="AN226" s="300"/>
      <c r="AO226" s="300"/>
      <c r="AP226" s="300"/>
      <c r="AQ226" s="300"/>
      <c r="AR226" s="299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</row>
    <row r="227" spans="1:100" s="7" customFormat="1" ht="38.25" customHeight="1" x14ac:dyDescent="0.2">
      <c r="A227" s="322" t="s">
        <v>620</v>
      </c>
      <c r="B227" s="322"/>
      <c r="C227" s="314"/>
      <c r="D227" s="321" t="s">
        <v>1822</v>
      </c>
      <c r="E227" s="310" t="s">
        <v>94</v>
      </c>
      <c r="F227" s="422" t="s">
        <v>1823</v>
      </c>
      <c r="G227" s="406" t="s">
        <v>1824</v>
      </c>
      <c r="H227" s="406" t="s">
        <v>1825</v>
      </c>
      <c r="I227" s="439">
        <v>15000000</v>
      </c>
      <c r="J227" s="315">
        <f>-K2271/0.0833333333333333</f>
        <v>0</v>
      </c>
      <c r="K227" s="315"/>
      <c r="L227" s="440">
        <v>44055</v>
      </c>
      <c r="M227" s="440">
        <v>44056</v>
      </c>
      <c r="N227" s="312">
        <v>44240</v>
      </c>
      <c r="O227" s="318">
        <f>YEAR(N227)</f>
        <v>2021</v>
      </c>
      <c r="P227" s="318">
        <f>MONTH(N227)</f>
        <v>2</v>
      </c>
      <c r="Q227" s="319" t="str">
        <f>IF(P227&gt;9,CONCATENATE(O227,P227),CONCATENATE(O227,"0",P227))</f>
        <v>202102</v>
      </c>
      <c r="R227" s="337">
        <v>0</v>
      </c>
      <c r="S227" s="441">
        <v>0.03</v>
      </c>
      <c r="T227" s="441">
        <v>0</v>
      </c>
      <c r="U227" s="406"/>
      <c r="V227" s="300"/>
      <c r="W227" s="299"/>
      <c r="X227" s="300"/>
      <c r="Y2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299"/>
      <c r="AN227" s="299"/>
      <c r="AO227" s="299"/>
      <c r="AP227" s="299"/>
      <c r="AQ227" s="299"/>
      <c r="AR227" s="299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</row>
    <row r="228" spans="1:100" s="7" customFormat="1" ht="38.25" customHeight="1" x14ac:dyDescent="0.2">
      <c r="A228" s="322" t="s">
        <v>620</v>
      </c>
      <c r="B228" s="322" t="s">
        <v>261</v>
      </c>
      <c r="C228" s="314" t="s">
        <v>263</v>
      </c>
      <c r="D228" s="321" t="s">
        <v>752</v>
      </c>
      <c r="E228" s="322" t="s">
        <v>94</v>
      </c>
      <c r="F228" s="306" t="s">
        <v>590</v>
      </c>
      <c r="G228" s="395" t="s">
        <v>591</v>
      </c>
      <c r="H228" s="395" t="s">
        <v>592</v>
      </c>
      <c r="I228" s="368">
        <v>299500</v>
      </c>
      <c r="J228" s="315">
        <f>-K1962/0.0833333333333333</f>
        <v>0</v>
      </c>
      <c r="K228" s="315"/>
      <c r="L228" s="316">
        <v>43789</v>
      </c>
      <c r="M228" s="316">
        <v>43861</v>
      </c>
      <c r="N228" s="316">
        <v>44226</v>
      </c>
      <c r="O228" s="327">
        <f>YEAR(N228)</f>
        <v>2021</v>
      </c>
      <c r="P228" s="318">
        <f>MONTH(N228)</f>
        <v>1</v>
      </c>
      <c r="Q228" s="328" t="str">
        <f>IF(P228&gt;9,CONCATENATE(O228,P228),CONCATENATE(O228,"0",P228))</f>
        <v>202101</v>
      </c>
      <c r="R228" s="305" t="s">
        <v>2060</v>
      </c>
      <c r="S228" s="320">
        <v>0</v>
      </c>
      <c r="T228" s="320">
        <v>0</v>
      </c>
      <c r="U228" s="399"/>
      <c r="V228" s="300"/>
      <c r="W228" s="299"/>
      <c r="X228" s="300"/>
      <c r="Y22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46"/>
      <c r="AA228" s="300"/>
      <c r="AB228" s="300"/>
      <c r="AC228" s="300"/>
      <c r="AD228" s="300"/>
      <c r="AE228" s="300"/>
      <c r="AF228" s="300"/>
      <c r="AG228" s="300"/>
      <c r="AH228" s="300"/>
      <c r="AI228" s="300"/>
      <c r="AJ228" s="300"/>
      <c r="AK228" s="300"/>
      <c r="AL228" s="300"/>
      <c r="AM228" s="300"/>
      <c r="AN228" s="300"/>
      <c r="AO228" s="300"/>
      <c r="AP228" s="300"/>
      <c r="AQ228" s="300"/>
      <c r="AR228" s="300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</row>
    <row r="229" spans="1:100" s="7" customFormat="1" ht="38.25" customHeight="1" x14ac:dyDescent="0.2">
      <c r="A229" s="322" t="s">
        <v>620</v>
      </c>
      <c r="B229" s="322"/>
      <c r="C229" s="314"/>
      <c r="D229" s="321" t="s">
        <v>1075</v>
      </c>
      <c r="E229" s="313" t="s">
        <v>94</v>
      </c>
      <c r="F229" s="306" t="s">
        <v>1416</v>
      </c>
      <c r="G229" s="395" t="s">
        <v>1076</v>
      </c>
      <c r="H229" s="395" t="s">
        <v>1111</v>
      </c>
      <c r="I229" s="368">
        <v>23000</v>
      </c>
      <c r="J229" s="315">
        <f>-K1977/0.0833333333333333</f>
        <v>0</v>
      </c>
      <c r="K229" s="315"/>
      <c r="L229" s="316">
        <v>43108</v>
      </c>
      <c r="M229" s="316">
        <v>43124</v>
      </c>
      <c r="N229" s="317">
        <v>44219</v>
      </c>
      <c r="O229" s="318">
        <f>YEAR(N229)</f>
        <v>2021</v>
      </c>
      <c r="P229" s="318">
        <f>MONTH(N229)</f>
        <v>1</v>
      </c>
      <c r="Q229" s="319" t="str">
        <f>IF(P229&gt;9,CONCATENATE(O229,P229),CONCATENATE(O229,"0",P229))</f>
        <v>202101</v>
      </c>
      <c r="R229" s="305">
        <v>0</v>
      </c>
      <c r="S229" s="320">
        <v>0</v>
      </c>
      <c r="T229" s="320">
        <v>0</v>
      </c>
      <c r="U229" s="395"/>
      <c r="V229" s="300"/>
      <c r="W229" s="299"/>
      <c r="X229" s="300"/>
      <c r="Y22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  <c r="AM229" s="299"/>
      <c r="AN229" s="299"/>
      <c r="AO229" s="299"/>
      <c r="AP229" s="299"/>
      <c r="AQ229" s="299"/>
      <c r="AR229" s="299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</row>
    <row r="230" spans="1:100" s="7" customFormat="1" ht="38.25" customHeight="1" x14ac:dyDescent="0.2">
      <c r="A230" s="322" t="s">
        <v>620</v>
      </c>
      <c r="B230" s="313" t="s">
        <v>258</v>
      </c>
      <c r="C230" s="322" t="s">
        <v>263</v>
      </c>
      <c r="D230" s="321" t="s">
        <v>606</v>
      </c>
      <c r="E230" s="322" t="s">
        <v>748</v>
      </c>
      <c r="F230" s="311" t="s">
        <v>433</v>
      </c>
      <c r="G230" s="395" t="s">
        <v>434</v>
      </c>
      <c r="H230" s="403" t="s">
        <v>74</v>
      </c>
      <c r="I230" s="367">
        <v>500000</v>
      </c>
      <c r="J230" s="257">
        <f>-K2039/0.0833333333333333</f>
        <v>0</v>
      </c>
      <c r="K230" s="257"/>
      <c r="L230" s="316">
        <v>43789</v>
      </c>
      <c r="M230" s="253">
        <v>43850</v>
      </c>
      <c r="N230" s="254">
        <v>44215</v>
      </c>
      <c r="O230" s="279">
        <f>YEAR(N230)</f>
        <v>2021</v>
      </c>
      <c r="P230" s="279">
        <f>MONTH(N230)</f>
        <v>1</v>
      </c>
      <c r="Q230" s="280" t="str">
        <f>IF(P230&gt;9,CONCATENATE(O230,P230),CONCATENATE(O230,"0",P230))</f>
        <v>202101</v>
      </c>
      <c r="R230" s="305">
        <v>0</v>
      </c>
      <c r="S230" s="243">
        <v>0</v>
      </c>
      <c r="T230" s="243">
        <v>0</v>
      </c>
      <c r="U230" s="403"/>
      <c r="V230" s="295"/>
      <c r="W230" s="297"/>
      <c r="X230" s="346" t="s">
        <v>257</v>
      </c>
      <c r="Y23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30" s="346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299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</row>
    <row r="231" spans="1:100" s="7" customFormat="1" ht="38.25" customHeight="1" x14ac:dyDescent="0.2">
      <c r="A231" s="322" t="s">
        <v>620</v>
      </c>
      <c r="B231" s="313" t="s">
        <v>261</v>
      </c>
      <c r="C231" s="334" t="s">
        <v>263</v>
      </c>
      <c r="D231" s="310" t="s">
        <v>616</v>
      </c>
      <c r="E231" s="313" t="s">
        <v>94</v>
      </c>
      <c r="F231" s="272" t="s">
        <v>24</v>
      </c>
      <c r="G231" s="395" t="s">
        <v>332</v>
      </c>
      <c r="H231" s="396" t="s">
        <v>437</v>
      </c>
      <c r="I231" s="370">
        <v>7500000</v>
      </c>
      <c r="J231" s="273">
        <f>-K1917/0.0833333333333333</f>
        <v>0</v>
      </c>
      <c r="K231" s="273"/>
      <c r="L231" s="274">
        <v>44183</v>
      </c>
      <c r="M231" s="274">
        <v>43850</v>
      </c>
      <c r="N231" s="275">
        <v>44215</v>
      </c>
      <c r="O231" s="289">
        <f>YEAR(N231)</f>
        <v>2021</v>
      </c>
      <c r="P231" s="289">
        <f>MONTH(N231)</f>
        <v>1</v>
      </c>
      <c r="Q231" s="281" t="str">
        <f>IF(P231&gt;9,CONCATENATE(O231,P231),CONCATENATE(O231,"0",P231))</f>
        <v>202101</v>
      </c>
      <c r="R231" s="305">
        <v>0</v>
      </c>
      <c r="S231" s="276">
        <v>0</v>
      </c>
      <c r="T231" s="276">
        <v>0</v>
      </c>
      <c r="U231" s="395"/>
      <c r="V231" s="309"/>
      <c r="W231" s="307"/>
      <c r="X231" s="326"/>
      <c r="Y23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346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300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</row>
    <row r="232" spans="1:100" s="7" customFormat="1" ht="38.25" customHeight="1" x14ac:dyDescent="0.2">
      <c r="A232" s="322" t="s">
        <v>620</v>
      </c>
      <c r="B232" s="322" t="s">
        <v>261</v>
      </c>
      <c r="C232" s="314" t="s">
        <v>263</v>
      </c>
      <c r="D232" s="321" t="s">
        <v>619</v>
      </c>
      <c r="E232" s="322" t="s">
        <v>94</v>
      </c>
      <c r="F232" s="306" t="s">
        <v>601</v>
      </c>
      <c r="G232" s="395" t="s">
        <v>602</v>
      </c>
      <c r="H232" s="395" t="s">
        <v>603</v>
      </c>
      <c r="I232" s="368">
        <v>262500</v>
      </c>
      <c r="J232" s="315">
        <f>-K1968/0.0833333333333333</f>
        <v>0</v>
      </c>
      <c r="K232" s="315"/>
      <c r="L232" s="316">
        <v>43789</v>
      </c>
      <c r="M232" s="316">
        <v>43831</v>
      </c>
      <c r="N232" s="317">
        <v>44196</v>
      </c>
      <c r="O232" s="318">
        <f>YEAR(N232)</f>
        <v>2020</v>
      </c>
      <c r="P232" s="318">
        <f>MONTH(N232)</f>
        <v>12</v>
      </c>
      <c r="Q232" s="319" t="str">
        <f>IF(P232&gt;9,CONCATENATE(O232,P232),CONCATENATE(O232,"0",P232))</f>
        <v>202012</v>
      </c>
      <c r="R232" s="305" t="s">
        <v>130</v>
      </c>
      <c r="S232" s="320">
        <v>0</v>
      </c>
      <c r="T232" s="320">
        <v>0</v>
      </c>
      <c r="U232" s="395"/>
      <c r="V232" s="300"/>
      <c r="W232" s="299"/>
      <c r="X232" s="300"/>
      <c r="Y2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300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</row>
    <row r="233" spans="1:100" s="7" customFormat="1" ht="38.25" customHeight="1" x14ac:dyDescent="0.2">
      <c r="A233" s="322" t="s">
        <v>620</v>
      </c>
      <c r="B233" s="323" t="s">
        <v>275</v>
      </c>
      <c r="C233" s="314" t="s">
        <v>263</v>
      </c>
      <c r="D233" s="323" t="s">
        <v>763</v>
      </c>
      <c r="E233" s="323" t="s">
        <v>90</v>
      </c>
      <c r="F233" s="311" t="s">
        <v>597</v>
      </c>
      <c r="G233" s="399" t="s">
        <v>598</v>
      </c>
      <c r="H233" s="399" t="s">
        <v>599</v>
      </c>
      <c r="I233" s="372">
        <v>150000</v>
      </c>
      <c r="J233" s="329">
        <f>-K2298/0.0833333333333333</f>
        <v>0</v>
      </c>
      <c r="K233" s="329"/>
      <c r="L233" s="312">
        <v>43761</v>
      </c>
      <c r="M233" s="312">
        <v>43820</v>
      </c>
      <c r="N233" s="312">
        <v>44185</v>
      </c>
      <c r="O233" s="330">
        <f>YEAR(N233)</f>
        <v>2020</v>
      </c>
      <c r="P233" s="318">
        <f>MONTH(N233)</f>
        <v>12</v>
      </c>
      <c r="Q233" s="331" t="str">
        <f>IF(P233&gt;9,CONCATENATE(O233,P233),CONCATENATE(O233,"0",P233))</f>
        <v>202012</v>
      </c>
      <c r="R233" s="305" t="s">
        <v>130</v>
      </c>
      <c r="S233" s="332">
        <v>0</v>
      </c>
      <c r="T233" s="332">
        <v>0</v>
      </c>
      <c r="U233" s="399"/>
      <c r="V233" s="299"/>
      <c r="W233" s="299"/>
      <c r="X233" s="299"/>
      <c r="Y23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46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299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</row>
    <row r="234" spans="1:100" s="7" customFormat="1" ht="38.25" customHeight="1" x14ac:dyDescent="0.2">
      <c r="A234" s="322" t="s">
        <v>620</v>
      </c>
      <c r="B234" s="323" t="s">
        <v>275</v>
      </c>
      <c r="C234" s="314" t="s">
        <v>263</v>
      </c>
      <c r="D234" s="323" t="s">
        <v>764</v>
      </c>
      <c r="E234" s="323" t="s">
        <v>90</v>
      </c>
      <c r="F234" s="311" t="s">
        <v>597</v>
      </c>
      <c r="G234" s="399" t="s">
        <v>598</v>
      </c>
      <c r="H234" s="399" t="s">
        <v>167</v>
      </c>
      <c r="I234" s="372">
        <v>150000</v>
      </c>
      <c r="J234" s="329">
        <f>-K2299/0.0833333333333333</f>
        <v>0</v>
      </c>
      <c r="K234" s="329"/>
      <c r="L234" s="312">
        <v>43761</v>
      </c>
      <c r="M234" s="312">
        <v>43820</v>
      </c>
      <c r="N234" s="312">
        <v>44185</v>
      </c>
      <c r="O234" s="330">
        <f>YEAR(N234)</f>
        <v>2020</v>
      </c>
      <c r="P234" s="318">
        <f>MONTH(N234)</f>
        <v>12</v>
      </c>
      <c r="Q234" s="331" t="str">
        <f>IF(P234&gt;9,CONCATENATE(O234,P234),CONCATENATE(O234,"0",P234))</f>
        <v>202012</v>
      </c>
      <c r="R234" s="305" t="s">
        <v>130</v>
      </c>
      <c r="S234" s="332">
        <v>0</v>
      </c>
      <c r="T234" s="332">
        <v>0</v>
      </c>
      <c r="U234" s="399"/>
      <c r="V234" s="299"/>
      <c r="W234" s="299"/>
      <c r="X234" s="299"/>
      <c r="Y23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46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299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</row>
    <row r="235" spans="1:100" s="7" customFormat="1" ht="38.25" customHeight="1" x14ac:dyDescent="0.2">
      <c r="A235" s="322" t="s">
        <v>620</v>
      </c>
      <c r="B235" s="323" t="s">
        <v>275</v>
      </c>
      <c r="C235" s="314" t="s">
        <v>263</v>
      </c>
      <c r="D235" s="323" t="s">
        <v>765</v>
      </c>
      <c r="E235" s="323" t="s">
        <v>90</v>
      </c>
      <c r="F235" s="311" t="s">
        <v>597</v>
      </c>
      <c r="G235" s="399" t="s">
        <v>598</v>
      </c>
      <c r="H235" s="399" t="s">
        <v>600</v>
      </c>
      <c r="I235" s="372">
        <v>150000</v>
      </c>
      <c r="J235" s="329">
        <f>-K2299/0.0833333333333333</f>
        <v>0</v>
      </c>
      <c r="K235" s="329"/>
      <c r="L235" s="312">
        <v>43761</v>
      </c>
      <c r="M235" s="312">
        <v>43820</v>
      </c>
      <c r="N235" s="312">
        <v>44185</v>
      </c>
      <c r="O235" s="330">
        <f>YEAR(N235)</f>
        <v>2020</v>
      </c>
      <c r="P235" s="318">
        <f>MONTH(N235)</f>
        <v>12</v>
      </c>
      <c r="Q235" s="331" t="str">
        <f>IF(P235&gt;9,CONCATENATE(O235,P235),CONCATENATE(O235,"0",P235))</f>
        <v>202012</v>
      </c>
      <c r="R235" s="305" t="s">
        <v>130</v>
      </c>
      <c r="S235" s="332">
        <v>0</v>
      </c>
      <c r="T235" s="332">
        <v>0</v>
      </c>
      <c r="U235" s="399"/>
      <c r="V235" s="299"/>
      <c r="W235" s="299"/>
      <c r="X235" s="299"/>
      <c r="Y23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46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</row>
    <row r="236" spans="1:100" s="7" customFormat="1" ht="38.25" customHeight="1" x14ac:dyDescent="0.2">
      <c r="A236" s="322" t="s">
        <v>620</v>
      </c>
      <c r="B236" s="323" t="s">
        <v>275</v>
      </c>
      <c r="C236" s="314" t="s">
        <v>263</v>
      </c>
      <c r="D236" s="323" t="s">
        <v>766</v>
      </c>
      <c r="E236" s="323" t="s">
        <v>90</v>
      </c>
      <c r="F236" s="311" t="s">
        <v>597</v>
      </c>
      <c r="G236" s="399" t="s">
        <v>598</v>
      </c>
      <c r="H236" s="399" t="s">
        <v>88</v>
      </c>
      <c r="I236" s="372">
        <v>150000</v>
      </c>
      <c r="J236" s="329">
        <f>-K2300/0.0833333333333333</f>
        <v>0</v>
      </c>
      <c r="K236" s="329"/>
      <c r="L236" s="312">
        <v>43761</v>
      </c>
      <c r="M236" s="312">
        <v>43820</v>
      </c>
      <c r="N236" s="312">
        <v>44185</v>
      </c>
      <c r="O236" s="330">
        <f>YEAR(N236)</f>
        <v>2020</v>
      </c>
      <c r="P236" s="318">
        <f>MONTH(N236)</f>
        <v>12</v>
      </c>
      <c r="Q236" s="331" t="str">
        <f>IF(P236&gt;9,CONCATENATE(O236,P236),CONCATENATE(O236,"0",P236))</f>
        <v>202012</v>
      </c>
      <c r="R236" s="305" t="s">
        <v>130</v>
      </c>
      <c r="S236" s="332">
        <v>0</v>
      </c>
      <c r="T236" s="332">
        <v>0</v>
      </c>
      <c r="U236" s="399"/>
      <c r="V236" s="299"/>
      <c r="W236" s="299"/>
      <c r="X236" s="299"/>
      <c r="Y23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346"/>
      <c r="AA236" s="300"/>
      <c r="AB236" s="300"/>
      <c r="AC236" s="300"/>
      <c r="AD236" s="300"/>
      <c r="AE236" s="300"/>
      <c r="AF236" s="300"/>
      <c r="AG236" s="300"/>
      <c r="AH236" s="300"/>
      <c r="AI236" s="300"/>
      <c r="AJ236" s="300"/>
      <c r="AK236" s="300"/>
      <c r="AL236" s="300"/>
      <c r="AM236" s="300"/>
      <c r="AN236" s="300"/>
      <c r="AO236" s="300"/>
      <c r="AP236" s="300"/>
      <c r="AQ236" s="300"/>
      <c r="AR236" s="300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</row>
    <row r="237" spans="1:100" s="7" customFormat="1" ht="38.25" customHeight="1" x14ac:dyDescent="0.2">
      <c r="A237" s="322" t="s">
        <v>620</v>
      </c>
      <c r="B237" s="313"/>
      <c r="C237" s="334"/>
      <c r="D237" s="310" t="s">
        <v>1461</v>
      </c>
      <c r="E237" s="313" t="s">
        <v>94</v>
      </c>
      <c r="F237" s="272" t="s">
        <v>19</v>
      </c>
      <c r="G237" s="396" t="s">
        <v>1462</v>
      </c>
      <c r="H237" s="396" t="s">
        <v>1463</v>
      </c>
      <c r="I237" s="370">
        <v>526188</v>
      </c>
      <c r="J237" s="273">
        <f>-K2140/0.0833333333333333</f>
        <v>0</v>
      </c>
      <c r="K237" s="273"/>
      <c r="L237" s="274">
        <v>43810</v>
      </c>
      <c r="M237" s="274">
        <v>43820</v>
      </c>
      <c r="N237" s="275">
        <v>44185</v>
      </c>
      <c r="O237" s="289">
        <f>YEAR(N237)</f>
        <v>2020</v>
      </c>
      <c r="P237" s="289">
        <f>MONTH(N237)</f>
        <v>12</v>
      </c>
      <c r="Q237" s="281" t="str">
        <f>IF(P237&gt;9,CONCATENATE(O237,P237),CONCATENATE(O237,"0",P237))</f>
        <v>202012</v>
      </c>
      <c r="R237" s="305" t="s">
        <v>130</v>
      </c>
      <c r="S237" s="276">
        <v>0</v>
      </c>
      <c r="T237" s="276">
        <v>0</v>
      </c>
      <c r="U237" s="396"/>
      <c r="V237" s="309"/>
      <c r="W237" s="307"/>
      <c r="X237" s="309"/>
      <c r="Y23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0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</row>
    <row r="238" spans="1:100" s="7" customFormat="1" ht="38.25" customHeight="1" x14ac:dyDescent="0.2">
      <c r="A238" s="323" t="s">
        <v>42</v>
      </c>
      <c r="B238" s="323" t="s">
        <v>258</v>
      </c>
      <c r="C238" s="314" t="s">
        <v>263</v>
      </c>
      <c r="D238" s="323" t="s">
        <v>741</v>
      </c>
      <c r="E238" s="323" t="s">
        <v>91</v>
      </c>
      <c r="F238" s="311" t="s">
        <v>19</v>
      </c>
      <c r="G238" s="399" t="s">
        <v>396</v>
      </c>
      <c r="H238" s="399" t="s">
        <v>397</v>
      </c>
      <c r="I238" s="372">
        <v>15735264</v>
      </c>
      <c r="J238" s="329">
        <f>-K2172/0.0833333333333333</f>
        <v>0</v>
      </c>
      <c r="K238" s="329"/>
      <c r="L238" s="312">
        <v>42207</v>
      </c>
      <c r="M238" s="312">
        <v>42207</v>
      </c>
      <c r="N238" s="312">
        <v>48050</v>
      </c>
      <c r="O238" s="330">
        <f>YEAR(N238)</f>
        <v>2031</v>
      </c>
      <c r="P238" s="318">
        <f>MONTH(N238)</f>
        <v>7</v>
      </c>
      <c r="Q238" s="331" t="str">
        <f>IF(P238&gt;9,CONCATENATE(O238,P238),CONCATENATE(O238,"0",P238))</f>
        <v>203107</v>
      </c>
      <c r="R238" s="305" t="s">
        <v>737</v>
      </c>
      <c r="S238" s="332">
        <v>0</v>
      </c>
      <c r="T238" s="332">
        <v>0</v>
      </c>
      <c r="U238" s="395"/>
      <c r="V238" s="300"/>
      <c r="W238" s="299"/>
      <c r="X238" s="300"/>
      <c r="Y23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300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</row>
    <row r="239" spans="1:100" s="7" customFormat="1" ht="38.25" customHeight="1" x14ac:dyDescent="0.2">
      <c r="A239" s="313" t="s">
        <v>42</v>
      </c>
      <c r="B239" s="313" t="s">
        <v>258</v>
      </c>
      <c r="C239" s="334" t="s">
        <v>263</v>
      </c>
      <c r="D239" s="310" t="s">
        <v>774</v>
      </c>
      <c r="E239" s="322" t="s">
        <v>1207</v>
      </c>
      <c r="F239" s="266" t="s">
        <v>24</v>
      </c>
      <c r="G239" s="397" t="s">
        <v>614</v>
      </c>
      <c r="H239" s="397" t="s">
        <v>615</v>
      </c>
      <c r="I239" s="371">
        <v>4775004.1500000004</v>
      </c>
      <c r="J239" s="268">
        <f>-K2185/0.0833333333333333</f>
        <v>0</v>
      </c>
      <c r="K239" s="268"/>
      <c r="L239" s="269">
        <v>42753</v>
      </c>
      <c r="M239" s="269">
        <v>42753</v>
      </c>
      <c r="N239" s="269">
        <v>46404</v>
      </c>
      <c r="O239" s="290">
        <f>YEAR(N239)</f>
        <v>2027</v>
      </c>
      <c r="P239" s="289">
        <f>MONTH(N239)</f>
        <v>1</v>
      </c>
      <c r="Q239" s="286" t="str">
        <f>IF(P239&gt;9,CONCATENATE(O239,P239),CONCATENATE(O239,"0",P239))</f>
        <v>202701</v>
      </c>
      <c r="R239" s="270" t="s">
        <v>130</v>
      </c>
      <c r="S239" s="271">
        <v>0</v>
      </c>
      <c r="T239" s="271">
        <v>0</v>
      </c>
      <c r="U239" s="396"/>
      <c r="V239" s="309"/>
      <c r="W239" s="307"/>
      <c r="X239" s="309"/>
      <c r="Y23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326"/>
      <c r="AA239" s="309"/>
      <c r="AB239" s="309"/>
      <c r="AC239" s="309"/>
      <c r="AD239" s="309"/>
      <c r="AE239" s="309"/>
      <c r="AF239" s="309"/>
      <c r="AG239" s="309"/>
      <c r="AH239" s="309"/>
      <c r="AI239" s="309"/>
      <c r="AJ239" s="309"/>
      <c r="AK239" s="309"/>
      <c r="AL239" s="309"/>
      <c r="AM239" s="309"/>
      <c r="AN239" s="309"/>
      <c r="AO239" s="309"/>
      <c r="AP239" s="309"/>
      <c r="AQ239" s="309"/>
      <c r="AR239" s="299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</row>
    <row r="240" spans="1:100" s="7" customFormat="1" ht="38.25" customHeight="1" x14ac:dyDescent="0.2">
      <c r="A240" s="308" t="s">
        <v>42</v>
      </c>
      <c r="B240" s="323"/>
      <c r="C240" s="314"/>
      <c r="D240" s="323" t="s">
        <v>2375</v>
      </c>
      <c r="E240" s="322" t="s">
        <v>102</v>
      </c>
      <c r="F240" s="311" t="s">
        <v>19</v>
      </c>
      <c r="G240" s="399" t="s">
        <v>2376</v>
      </c>
      <c r="H240" s="399" t="s">
        <v>2377</v>
      </c>
      <c r="I240" s="372">
        <v>133843.07</v>
      </c>
      <c r="J240" s="329">
        <f>-K2436/0.0833333333333333</f>
        <v>0</v>
      </c>
      <c r="K240" s="329"/>
      <c r="L240" s="312">
        <v>44076</v>
      </c>
      <c r="M240" s="312">
        <v>44076</v>
      </c>
      <c r="N240" s="312">
        <v>45901</v>
      </c>
      <c r="O240" s="330">
        <f>YEAR(N240)</f>
        <v>2025</v>
      </c>
      <c r="P240" s="318">
        <f>MONTH(N240)</f>
        <v>9</v>
      </c>
      <c r="Q240" s="331" t="str">
        <f>IF(P240&gt;9,CONCATENATE(O240,P240),CONCATENATE(O240,"0",P240))</f>
        <v>202509</v>
      </c>
      <c r="R240" s="305">
        <v>0</v>
      </c>
      <c r="S240" s="332">
        <v>0</v>
      </c>
      <c r="T240" s="332">
        <v>0</v>
      </c>
      <c r="U240" s="399"/>
      <c r="V240" s="299"/>
      <c r="W240" s="299"/>
      <c r="X240" s="299"/>
      <c r="Y24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46"/>
      <c r="AA240" s="300"/>
      <c r="AB240" s="300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</row>
    <row r="241" spans="1:100" s="7" customFormat="1" ht="38.25" customHeight="1" x14ac:dyDescent="0.2">
      <c r="A241" s="313" t="s">
        <v>42</v>
      </c>
      <c r="B241" s="313"/>
      <c r="C241" s="334"/>
      <c r="D241" s="310" t="s">
        <v>2243</v>
      </c>
      <c r="E241" s="313" t="s">
        <v>91</v>
      </c>
      <c r="F241" s="272" t="s">
        <v>24</v>
      </c>
      <c r="G241" s="396" t="s">
        <v>2244</v>
      </c>
      <c r="H241" s="396" t="s">
        <v>2245</v>
      </c>
      <c r="I241" s="370">
        <v>194123</v>
      </c>
      <c r="J241" s="273">
        <f>-K2402/0.0833333333333333</f>
        <v>0</v>
      </c>
      <c r="K241" s="273"/>
      <c r="L241" s="274">
        <v>43908</v>
      </c>
      <c r="M241" s="274">
        <v>43908</v>
      </c>
      <c r="N241" s="275">
        <v>45734</v>
      </c>
      <c r="O241" s="289">
        <f>YEAR(N241)</f>
        <v>2025</v>
      </c>
      <c r="P241" s="289">
        <f>MONTH(N241)</f>
        <v>3</v>
      </c>
      <c r="Q241" s="281" t="str">
        <f>IF(P241&gt;9,CONCATENATE(O241,P241),CONCATENATE(O241,"0",P241))</f>
        <v>202503</v>
      </c>
      <c r="R241" s="270">
        <v>0</v>
      </c>
      <c r="S241" s="276">
        <v>0</v>
      </c>
      <c r="T241" s="276">
        <v>0</v>
      </c>
      <c r="U241" s="396"/>
      <c r="V241" s="309"/>
      <c r="W241" s="307"/>
      <c r="X241" s="309"/>
      <c r="Y24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326"/>
      <c r="AA241" s="309"/>
      <c r="AB241" s="309"/>
      <c r="AC241" s="309"/>
      <c r="AD241" s="309"/>
      <c r="AE241" s="309"/>
      <c r="AF241" s="309"/>
      <c r="AG241" s="309"/>
      <c r="AH241" s="309"/>
      <c r="AI241" s="309"/>
      <c r="AJ241" s="309"/>
      <c r="AK241" s="309"/>
      <c r="AL241" s="309"/>
      <c r="AM241" s="309"/>
      <c r="AN241" s="309"/>
      <c r="AO241" s="309"/>
      <c r="AP241" s="309"/>
      <c r="AQ241" s="309"/>
      <c r="AR241" s="307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</row>
    <row r="242" spans="1:100" s="7" customFormat="1" ht="38.25" customHeight="1" x14ac:dyDescent="0.2">
      <c r="A242" s="313" t="s">
        <v>42</v>
      </c>
      <c r="B242" s="322"/>
      <c r="C242" s="314"/>
      <c r="D242" s="321" t="s">
        <v>2189</v>
      </c>
      <c r="E242" s="323" t="s">
        <v>95</v>
      </c>
      <c r="F242" s="311" t="s">
        <v>24</v>
      </c>
      <c r="G242" s="399" t="s">
        <v>2190</v>
      </c>
      <c r="H242" s="399" t="s">
        <v>2191</v>
      </c>
      <c r="I242" s="372">
        <v>401600</v>
      </c>
      <c r="J242" s="329">
        <f>-K2388/0.0833333333333333</f>
        <v>0</v>
      </c>
      <c r="K242" s="329"/>
      <c r="L242" s="312">
        <v>43859</v>
      </c>
      <c r="M242" s="312">
        <v>43866</v>
      </c>
      <c r="N242" s="312">
        <v>45692</v>
      </c>
      <c r="O242" s="330">
        <f>YEAR(N242)</f>
        <v>2025</v>
      </c>
      <c r="P242" s="318">
        <f>MONTH(N242)</f>
        <v>2</v>
      </c>
      <c r="Q242" s="331" t="str">
        <f>IF(P242&gt;9,CONCATENATE(O242,P242),CONCATENATE(O242,"0",P242))</f>
        <v>202502</v>
      </c>
      <c r="R242" s="305">
        <v>0</v>
      </c>
      <c r="S242" s="332">
        <v>0</v>
      </c>
      <c r="T242" s="332">
        <v>0</v>
      </c>
      <c r="U242" s="395"/>
      <c r="V242" s="300"/>
      <c r="W242" s="299"/>
      <c r="X242" s="300"/>
      <c r="Y24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46"/>
      <c r="AA242" s="300"/>
      <c r="AB242" s="300"/>
      <c r="AC242" s="300"/>
      <c r="AD242" s="300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  <c r="AQ242" s="300"/>
      <c r="AR242" s="299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</row>
    <row r="243" spans="1:100" s="7" customFormat="1" ht="38.25" customHeight="1" x14ac:dyDescent="0.2">
      <c r="A243" s="322" t="s">
        <v>42</v>
      </c>
      <c r="B243" s="313"/>
      <c r="C243" s="334"/>
      <c r="D243" s="321" t="s">
        <v>1761</v>
      </c>
      <c r="E243" s="322" t="s">
        <v>90</v>
      </c>
      <c r="F243" s="306" t="s">
        <v>1762</v>
      </c>
      <c r="G243" s="396" t="s">
        <v>1763</v>
      </c>
      <c r="H243" s="396" t="s">
        <v>1764</v>
      </c>
      <c r="I243" s="370">
        <v>12967444</v>
      </c>
      <c r="J243" s="273">
        <f>-K2254/0.0833333333333333</f>
        <v>0</v>
      </c>
      <c r="K243" s="273"/>
      <c r="L243" s="316">
        <v>43628</v>
      </c>
      <c r="M243" s="274">
        <v>43628</v>
      </c>
      <c r="N243" s="274">
        <v>45454</v>
      </c>
      <c r="O243" s="291">
        <f>YEAR(N243)</f>
        <v>2024</v>
      </c>
      <c r="P243" s="427">
        <f>MONTH(N243)</f>
        <v>6</v>
      </c>
      <c r="Q243" s="287" t="str">
        <f>IF(P243&gt;9,CONCATENATE(O243,P243),CONCATENATE(O243,"0",P243))</f>
        <v>202406</v>
      </c>
      <c r="R243" s="305" t="s">
        <v>1765</v>
      </c>
      <c r="S243" s="276">
        <v>0</v>
      </c>
      <c r="T243" s="276">
        <v>0</v>
      </c>
      <c r="U243" s="396"/>
      <c r="V243" s="309"/>
      <c r="W243" s="309"/>
      <c r="X243" s="326"/>
      <c r="Y24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26"/>
      <c r="AA243" s="309"/>
      <c r="AB243" s="309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9"/>
      <c r="AO243" s="309"/>
      <c r="AP243" s="309"/>
      <c r="AQ243" s="309"/>
      <c r="AR243" s="309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</row>
    <row r="244" spans="1:100" s="7" customFormat="1" ht="38.25" customHeight="1" x14ac:dyDescent="0.2">
      <c r="A244" s="308" t="s">
        <v>42</v>
      </c>
      <c r="B244" s="308"/>
      <c r="C244" s="334"/>
      <c r="D244" s="308" t="s">
        <v>2192</v>
      </c>
      <c r="E244" s="308" t="s">
        <v>89</v>
      </c>
      <c r="F244" s="266" t="s">
        <v>19</v>
      </c>
      <c r="G244" s="397" t="s">
        <v>2193</v>
      </c>
      <c r="H244" s="397" t="s">
        <v>2194</v>
      </c>
      <c r="I244" s="371">
        <v>5000000</v>
      </c>
      <c r="J244" s="268">
        <f>-K2393/0.0833333333333333</f>
        <v>0</v>
      </c>
      <c r="K244" s="268"/>
      <c r="L244" s="269">
        <v>43866</v>
      </c>
      <c r="M244" s="269">
        <v>43866</v>
      </c>
      <c r="N244" s="269">
        <v>45260</v>
      </c>
      <c r="O244" s="290">
        <f>YEAR(N244)</f>
        <v>2023</v>
      </c>
      <c r="P244" s="289">
        <f>MONTH(N244)</f>
        <v>11</v>
      </c>
      <c r="Q244" s="286" t="str">
        <f>IF(P244&gt;9,CONCATENATE(O244,P244),CONCATENATE(O244,"0",P244))</f>
        <v>202311</v>
      </c>
      <c r="R244" s="270">
        <v>0</v>
      </c>
      <c r="S244" s="271">
        <v>0</v>
      </c>
      <c r="T244" s="271">
        <v>0</v>
      </c>
      <c r="U244" s="397"/>
      <c r="V244" s="307"/>
      <c r="W244" s="307"/>
      <c r="X244" s="307"/>
      <c r="Y24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26"/>
      <c r="AA244" s="309"/>
      <c r="AB244" s="309"/>
      <c r="AC244" s="309"/>
      <c r="AD244" s="309"/>
      <c r="AE244" s="309"/>
      <c r="AF244" s="309"/>
      <c r="AG244" s="309"/>
      <c r="AH244" s="309"/>
      <c r="AI244" s="309"/>
      <c r="AJ244" s="309"/>
      <c r="AK244" s="309"/>
      <c r="AL244" s="309"/>
      <c r="AM244" s="309"/>
      <c r="AN244" s="309"/>
      <c r="AO244" s="309"/>
      <c r="AP244" s="309"/>
      <c r="AQ244" s="309"/>
      <c r="AR244" s="309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</row>
    <row r="245" spans="1:100" s="7" customFormat="1" ht="38.25" customHeight="1" x14ac:dyDescent="0.2">
      <c r="A245" s="313" t="s">
        <v>42</v>
      </c>
      <c r="B245" s="313"/>
      <c r="C245" s="334"/>
      <c r="D245" s="321" t="s">
        <v>1523</v>
      </c>
      <c r="E245" s="308" t="s">
        <v>91</v>
      </c>
      <c r="F245" s="266" t="s">
        <v>19</v>
      </c>
      <c r="G245" s="397" t="s">
        <v>1305</v>
      </c>
      <c r="H245" s="397" t="s">
        <v>1306</v>
      </c>
      <c r="I245" s="371">
        <v>1564338</v>
      </c>
      <c r="J245" s="268">
        <f>-K2207/0.0833333333333333</f>
        <v>0</v>
      </c>
      <c r="K245" s="268"/>
      <c r="L245" s="269">
        <v>43390</v>
      </c>
      <c r="M245" s="269">
        <v>43390</v>
      </c>
      <c r="N245" s="269">
        <v>45215</v>
      </c>
      <c r="O245" s="290">
        <f>YEAR(N245)</f>
        <v>2023</v>
      </c>
      <c r="P245" s="289">
        <f>MONTH(N245)</f>
        <v>10</v>
      </c>
      <c r="Q245" s="286" t="str">
        <f>IF(P245&gt;9,CONCATENATE(O245,P245),CONCATENATE(O245,"0",P245))</f>
        <v>202310</v>
      </c>
      <c r="R245" s="270" t="s">
        <v>130</v>
      </c>
      <c r="S245" s="271">
        <v>0.03</v>
      </c>
      <c r="T245" s="271">
        <v>0.02</v>
      </c>
      <c r="U245" s="396"/>
      <c r="V245" s="309"/>
      <c r="W245" s="307"/>
      <c r="X245" s="309"/>
      <c r="Y24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326"/>
      <c r="AA245" s="309"/>
      <c r="AB245" s="309"/>
      <c r="AC245" s="309"/>
      <c r="AD245" s="309"/>
      <c r="AE245" s="309"/>
      <c r="AF245" s="309"/>
      <c r="AG245" s="309"/>
      <c r="AH245" s="309"/>
      <c r="AI245" s="309"/>
      <c r="AJ245" s="309"/>
      <c r="AK245" s="309"/>
      <c r="AL245" s="309"/>
      <c r="AM245" s="309"/>
      <c r="AN245" s="309"/>
      <c r="AO245" s="309"/>
      <c r="AP245" s="309"/>
      <c r="AQ245" s="309"/>
      <c r="AR245" s="307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</row>
    <row r="246" spans="1:100" s="7" customFormat="1" ht="38.25" customHeight="1" x14ac:dyDescent="0.2">
      <c r="A246" s="308" t="s">
        <v>42</v>
      </c>
      <c r="B246" s="323"/>
      <c r="C246" s="314"/>
      <c r="D246" s="323" t="s">
        <v>2387</v>
      </c>
      <c r="E246" s="323" t="s">
        <v>95</v>
      </c>
      <c r="F246" s="311" t="s">
        <v>24</v>
      </c>
      <c r="G246" s="395" t="s">
        <v>2389</v>
      </c>
      <c r="H246" s="399" t="s">
        <v>2388</v>
      </c>
      <c r="I246" s="372">
        <v>190000</v>
      </c>
      <c r="J246" s="329">
        <f>-K2444/0.0833333333333333</f>
        <v>0</v>
      </c>
      <c r="K246" s="329"/>
      <c r="L246" s="312">
        <v>44076</v>
      </c>
      <c r="M246" s="312">
        <v>43895</v>
      </c>
      <c r="N246" s="312">
        <v>45107</v>
      </c>
      <c r="O246" s="330">
        <f>YEAR(N246)</f>
        <v>2023</v>
      </c>
      <c r="P246" s="318">
        <f>MONTH(N246)</f>
        <v>6</v>
      </c>
      <c r="Q246" s="331" t="str">
        <f>IF(P246&gt;9,CONCATENATE(O246,P246),CONCATENATE(O246,"0",P246))</f>
        <v>202306</v>
      </c>
      <c r="R246" s="305" t="s">
        <v>248</v>
      </c>
      <c r="S246" s="332">
        <v>0</v>
      </c>
      <c r="T246" s="332">
        <v>0</v>
      </c>
      <c r="U246" s="399"/>
      <c r="V246" s="299"/>
      <c r="W246" s="299"/>
      <c r="X246" s="299"/>
      <c r="Y24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46"/>
      <c r="AA246" s="300"/>
      <c r="AB246" s="300"/>
      <c r="AC246" s="300"/>
      <c r="AD246" s="300"/>
      <c r="AE246" s="300"/>
      <c r="AF246" s="300"/>
      <c r="AG246" s="300"/>
      <c r="AH246" s="300"/>
      <c r="AI246" s="300"/>
      <c r="AJ246" s="300"/>
      <c r="AK246" s="300"/>
      <c r="AL246" s="300"/>
      <c r="AM246" s="300"/>
      <c r="AN246" s="300"/>
      <c r="AO246" s="300"/>
      <c r="AP246" s="300"/>
      <c r="AQ246" s="300"/>
      <c r="AR246" s="300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</row>
    <row r="247" spans="1:100" s="7" customFormat="1" ht="38.25" customHeight="1" x14ac:dyDescent="0.2">
      <c r="A247" s="313" t="s">
        <v>42</v>
      </c>
      <c r="B247" s="322"/>
      <c r="C247" s="314"/>
      <c r="D247" s="322" t="s">
        <v>2167</v>
      </c>
      <c r="E247" s="323" t="s">
        <v>90</v>
      </c>
      <c r="F247" s="311" t="s">
        <v>19</v>
      </c>
      <c r="G247" s="399" t="s">
        <v>2168</v>
      </c>
      <c r="H247" s="399" t="s">
        <v>2169</v>
      </c>
      <c r="I247" s="372">
        <v>1000000</v>
      </c>
      <c r="J247" s="329">
        <f>-K2390/0.0833333333333333</f>
        <v>0</v>
      </c>
      <c r="K247" s="329"/>
      <c r="L247" s="312">
        <v>43838</v>
      </c>
      <c r="M247" s="312">
        <v>43838</v>
      </c>
      <c r="N247" s="312">
        <v>45107</v>
      </c>
      <c r="O247" s="330">
        <f>YEAR(N247)</f>
        <v>2023</v>
      </c>
      <c r="P247" s="318">
        <f>MONTH(N247)</f>
        <v>6</v>
      </c>
      <c r="Q247" s="331" t="str">
        <f>IF(P247&gt;9,CONCATENATE(O247,P247),CONCATENATE(O247,"0",P247))</f>
        <v>202306</v>
      </c>
      <c r="R247" s="305">
        <v>0</v>
      </c>
      <c r="S247" s="332">
        <v>0</v>
      </c>
      <c r="T247" s="332">
        <v>0</v>
      </c>
      <c r="U247" s="395"/>
      <c r="V247" s="300"/>
      <c r="W247" s="299"/>
      <c r="X247" s="300"/>
      <c r="Y24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46"/>
      <c r="AA247" s="300"/>
      <c r="AB247" s="300"/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  <c r="AQ247" s="300"/>
      <c r="AR247" s="299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</row>
    <row r="248" spans="1:100" s="7" customFormat="1" ht="38.25" customHeight="1" x14ac:dyDescent="0.2">
      <c r="A248" s="322" t="s">
        <v>42</v>
      </c>
      <c r="B248" s="322"/>
      <c r="C248" s="314"/>
      <c r="D248" s="322" t="s">
        <v>2254</v>
      </c>
      <c r="E248" s="322" t="s">
        <v>2255</v>
      </c>
      <c r="F248" s="306" t="s">
        <v>2256</v>
      </c>
      <c r="G248" s="395" t="s">
        <v>2257</v>
      </c>
      <c r="H248" s="395" t="s">
        <v>2258</v>
      </c>
      <c r="I248" s="368">
        <v>400000</v>
      </c>
      <c r="J248" s="315">
        <f>-K2414/0.0833333333333333</f>
        <v>0</v>
      </c>
      <c r="K248" s="315"/>
      <c r="L248" s="316">
        <v>43922</v>
      </c>
      <c r="M248" s="316">
        <v>43922</v>
      </c>
      <c r="N248" s="316">
        <v>45016</v>
      </c>
      <c r="O248" s="327">
        <f>YEAR(N248)</f>
        <v>2023</v>
      </c>
      <c r="P248" s="318">
        <f>MONTH(N248)</f>
        <v>3</v>
      </c>
      <c r="Q248" s="328" t="str">
        <f>IF(P248&gt;9,CONCATENATE(O248,P248),CONCATENATE(O248,"0",P248))</f>
        <v>202303</v>
      </c>
      <c r="R248" s="305" t="s">
        <v>248</v>
      </c>
      <c r="S248" s="320">
        <v>0</v>
      </c>
      <c r="T248" s="320">
        <v>0</v>
      </c>
      <c r="U248" s="399"/>
      <c r="V248" s="300"/>
      <c r="W248" s="299"/>
      <c r="X248" s="346"/>
      <c r="Y24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46"/>
      <c r="AA248" s="300"/>
      <c r="AB248" s="300"/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  <c r="AQ248" s="300"/>
      <c r="AR248" s="300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</row>
    <row r="249" spans="1:100" s="7" customFormat="1" ht="38.25" customHeight="1" x14ac:dyDescent="0.2">
      <c r="A249" s="313" t="s">
        <v>42</v>
      </c>
      <c r="B249" s="322"/>
      <c r="C249" s="314"/>
      <c r="D249" s="322" t="s">
        <v>2198</v>
      </c>
      <c r="E249" s="323" t="s">
        <v>89</v>
      </c>
      <c r="F249" s="311" t="s">
        <v>24</v>
      </c>
      <c r="G249" s="399" t="s">
        <v>2199</v>
      </c>
      <c r="H249" s="399" t="s">
        <v>2200</v>
      </c>
      <c r="I249" s="372">
        <v>160642.07999999999</v>
      </c>
      <c r="J249" s="329">
        <f>-K2406/0.0833333333333333</f>
        <v>0</v>
      </c>
      <c r="K249" s="329"/>
      <c r="L249" s="312">
        <v>43866</v>
      </c>
      <c r="M249" s="312">
        <v>42722</v>
      </c>
      <c r="N249" s="312">
        <v>44912</v>
      </c>
      <c r="O249" s="330">
        <f>YEAR(N249)</f>
        <v>2022</v>
      </c>
      <c r="P249" s="318">
        <f>MONTH(N249)</f>
        <v>12</v>
      </c>
      <c r="Q249" s="331" t="str">
        <f>IF(P249&gt;9,CONCATENATE(O249,P249),CONCATENATE(O249,"0",P249))</f>
        <v>202212</v>
      </c>
      <c r="R249" s="305">
        <v>0</v>
      </c>
      <c r="S249" s="332">
        <v>0</v>
      </c>
      <c r="T249" s="332">
        <v>0</v>
      </c>
      <c r="U249" s="395"/>
      <c r="V249" s="300"/>
      <c r="W249" s="299"/>
      <c r="X249" s="300"/>
      <c r="Y24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46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299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</row>
    <row r="250" spans="1:100" s="7" customFormat="1" ht="38.25" customHeight="1" x14ac:dyDescent="0.2">
      <c r="A250" s="313" t="s">
        <v>42</v>
      </c>
      <c r="B250" s="322"/>
      <c r="C250" s="314"/>
      <c r="D250" s="321" t="s">
        <v>2067</v>
      </c>
      <c r="E250" s="322" t="s">
        <v>1207</v>
      </c>
      <c r="F250" s="311" t="s">
        <v>19</v>
      </c>
      <c r="G250" s="399" t="s">
        <v>2068</v>
      </c>
      <c r="H250" s="399" t="s">
        <v>2069</v>
      </c>
      <c r="I250" s="372">
        <v>130000</v>
      </c>
      <c r="J250" s="329">
        <f>-K2385/0.0833333333333333</f>
        <v>0</v>
      </c>
      <c r="K250" s="329"/>
      <c r="L250" s="312">
        <v>43845</v>
      </c>
      <c r="M250" s="312">
        <v>43780</v>
      </c>
      <c r="N250" s="312">
        <v>44844</v>
      </c>
      <c r="O250" s="330">
        <f>YEAR(N250)</f>
        <v>2022</v>
      </c>
      <c r="P250" s="318">
        <f>MONTH(N250)</f>
        <v>10</v>
      </c>
      <c r="Q250" s="331" t="str">
        <f>IF(P250&gt;9,CONCATENATE(O250,P250),CONCATENATE(O250,"0",P250))</f>
        <v>202210</v>
      </c>
      <c r="R250" s="305">
        <v>0</v>
      </c>
      <c r="S250" s="332">
        <v>0</v>
      </c>
      <c r="T250" s="332">
        <v>0</v>
      </c>
      <c r="U250" s="395"/>
      <c r="V250" s="300"/>
      <c r="W250" s="299"/>
      <c r="X250" s="300"/>
      <c r="Y25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346"/>
      <c r="AA250" s="300"/>
      <c r="AB250" s="300"/>
      <c r="AC250" s="300"/>
      <c r="AD250" s="300"/>
      <c r="AE250" s="300"/>
      <c r="AF250" s="300"/>
      <c r="AG250" s="300"/>
      <c r="AH250" s="300"/>
      <c r="AI250" s="300"/>
      <c r="AJ250" s="300"/>
      <c r="AK250" s="300"/>
      <c r="AL250" s="300"/>
      <c r="AM250" s="300"/>
      <c r="AN250" s="300"/>
      <c r="AO250" s="300"/>
      <c r="AP250" s="300"/>
      <c r="AQ250" s="300"/>
      <c r="AR250" s="299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</row>
    <row r="251" spans="1:100" s="7" customFormat="1" ht="38.25" customHeight="1" x14ac:dyDescent="0.2">
      <c r="A251" s="313" t="s">
        <v>42</v>
      </c>
      <c r="B251" s="322"/>
      <c r="C251" s="314"/>
      <c r="D251" s="321" t="s">
        <v>883</v>
      </c>
      <c r="E251" s="322" t="s">
        <v>1207</v>
      </c>
      <c r="F251" s="306" t="s">
        <v>19</v>
      </c>
      <c r="G251" s="395" t="s">
        <v>884</v>
      </c>
      <c r="H251" s="395" t="s">
        <v>885</v>
      </c>
      <c r="I251" s="368">
        <v>204000.13</v>
      </c>
      <c r="J251" s="315">
        <f>-K2137/0.0833333333333333</f>
        <v>0</v>
      </c>
      <c r="K251" s="315"/>
      <c r="L251" s="316">
        <v>41913</v>
      </c>
      <c r="M251" s="316">
        <v>41913</v>
      </c>
      <c r="N251" s="317">
        <v>44834</v>
      </c>
      <c r="O251" s="318">
        <f>YEAR(N251)</f>
        <v>2022</v>
      </c>
      <c r="P251" s="318">
        <f>MONTH(N251)</f>
        <v>9</v>
      </c>
      <c r="Q251" s="319" t="str">
        <f>IF(P251&gt;9,CONCATENATE(O251,P251),CONCATENATE(O251,"0",P251))</f>
        <v>202209</v>
      </c>
      <c r="R251" s="305">
        <v>0</v>
      </c>
      <c r="S251" s="320">
        <v>0</v>
      </c>
      <c r="T251" s="320">
        <v>0</v>
      </c>
      <c r="U251" s="395"/>
      <c r="V251" s="300"/>
      <c r="W251" s="299"/>
      <c r="X251" s="300"/>
      <c r="Y25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46"/>
      <c r="AA251" s="300"/>
      <c r="AB251" s="300"/>
      <c r="AC251" s="300"/>
      <c r="AD251" s="300"/>
      <c r="AE251" s="300"/>
      <c r="AF251" s="300"/>
      <c r="AG251" s="300"/>
      <c r="AH251" s="300"/>
      <c r="AI251" s="300"/>
      <c r="AJ251" s="300"/>
      <c r="AK251" s="300"/>
      <c r="AL251" s="300"/>
      <c r="AM251" s="300"/>
      <c r="AN251" s="300"/>
      <c r="AO251" s="300"/>
      <c r="AP251" s="300"/>
      <c r="AQ251" s="300"/>
      <c r="AR251" s="299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</row>
    <row r="252" spans="1:100" s="7" customFormat="1" ht="38.25" customHeight="1" x14ac:dyDescent="0.2">
      <c r="A252" s="323" t="s">
        <v>42</v>
      </c>
      <c r="B252" s="323" t="s">
        <v>258</v>
      </c>
      <c r="C252" s="314" t="s">
        <v>263</v>
      </c>
      <c r="D252" s="323" t="s">
        <v>722</v>
      </c>
      <c r="E252" s="322" t="s">
        <v>1207</v>
      </c>
      <c r="F252" s="311" t="s">
        <v>19</v>
      </c>
      <c r="G252" s="399" t="s">
        <v>723</v>
      </c>
      <c r="H252" s="399" t="s">
        <v>724</v>
      </c>
      <c r="I252" s="372">
        <v>7500000</v>
      </c>
      <c r="J252" s="269">
        <v>42767</v>
      </c>
      <c r="K252" s="269">
        <v>42772</v>
      </c>
      <c r="L252" s="269">
        <v>43054</v>
      </c>
      <c r="M252" s="316">
        <v>43054</v>
      </c>
      <c r="N252" s="316">
        <v>44773</v>
      </c>
      <c r="O252" s="327">
        <f>YEAR(N252)</f>
        <v>2022</v>
      </c>
      <c r="P252" s="363">
        <f>MONTH(N252)</f>
        <v>7</v>
      </c>
      <c r="Q252" s="328" t="str">
        <f>IF(P252&gt;9,CONCATENATE(O252,P252),CONCATENATE(O252,"0",P252))</f>
        <v>202207</v>
      </c>
      <c r="R252" s="305" t="s">
        <v>171</v>
      </c>
      <c r="S252" s="320">
        <v>0</v>
      </c>
      <c r="T252" s="320">
        <v>0</v>
      </c>
      <c r="U252" s="395"/>
      <c r="V252" s="300"/>
      <c r="W252" s="300"/>
      <c r="X252" s="346"/>
      <c r="Y25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346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</row>
    <row r="253" spans="1:100" s="7" customFormat="1" ht="38.25" customHeight="1" x14ac:dyDescent="0.2">
      <c r="A253" s="313" t="s">
        <v>42</v>
      </c>
      <c r="B253" s="313" t="s">
        <v>258</v>
      </c>
      <c r="C253" s="334" t="s">
        <v>263</v>
      </c>
      <c r="D253" s="310" t="s">
        <v>494</v>
      </c>
      <c r="E253" s="322" t="s">
        <v>1207</v>
      </c>
      <c r="F253" s="266" t="s">
        <v>19</v>
      </c>
      <c r="G253" s="397" t="s">
        <v>175</v>
      </c>
      <c r="H253" s="397" t="s">
        <v>176</v>
      </c>
      <c r="I253" s="371">
        <v>2223900</v>
      </c>
      <c r="J253" s="268">
        <f>-K2820/0.0833333333333333</f>
        <v>0</v>
      </c>
      <c r="K253" s="268"/>
      <c r="L253" s="274">
        <v>42536</v>
      </c>
      <c r="M253" s="274">
        <v>42541</v>
      </c>
      <c r="N253" s="269">
        <v>44773</v>
      </c>
      <c r="O253" s="290">
        <f>YEAR(N253)</f>
        <v>2022</v>
      </c>
      <c r="P253" s="289">
        <f>MONTH(N253)</f>
        <v>7</v>
      </c>
      <c r="Q253" s="286" t="str">
        <f>IF(P253&gt;9,CONCATENATE(O253,P253),CONCATENATE(O253,"0",P253))</f>
        <v>202207</v>
      </c>
      <c r="R253" s="305">
        <v>0</v>
      </c>
      <c r="S253" s="271">
        <v>0</v>
      </c>
      <c r="T253" s="271">
        <v>0</v>
      </c>
      <c r="U253" s="412"/>
      <c r="V253" s="307"/>
      <c r="W253" s="307"/>
      <c r="X253" s="307"/>
      <c r="Y25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46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299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</row>
    <row r="254" spans="1:100" s="7" customFormat="1" ht="38.25" customHeight="1" x14ac:dyDescent="0.2">
      <c r="A254" s="322" t="s">
        <v>42</v>
      </c>
      <c r="B254" s="313"/>
      <c r="C254" s="334"/>
      <c r="D254" s="321" t="s">
        <v>1831</v>
      </c>
      <c r="E254" s="322" t="s">
        <v>90</v>
      </c>
      <c r="F254" s="306" t="s">
        <v>1832</v>
      </c>
      <c r="G254" s="396" t="s">
        <v>1833</v>
      </c>
      <c r="H254" s="398" t="s">
        <v>1834</v>
      </c>
      <c r="I254" s="370">
        <v>400000</v>
      </c>
      <c r="J254" s="273">
        <f>-K2341/0.0833333333333333</f>
        <v>0</v>
      </c>
      <c r="K254" s="273"/>
      <c r="L254" s="274">
        <v>43677</v>
      </c>
      <c r="M254" s="274">
        <v>43677</v>
      </c>
      <c r="N254" s="275">
        <v>44772</v>
      </c>
      <c r="O254" s="289">
        <f>YEAR(N254)</f>
        <v>2022</v>
      </c>
      <c r="P254" s="289">
        <f>MONTH(N254)</f>
        <v>7</v>
      </c>
      <c r="Q254" s="281" t="str">
        <f>IF(P254&gt;9,CONCATENATE(O254,P254),CONCATENATE(O254,"0",P254))</f>
        <v>202207</v>
      </c>
      <c r="R254" s="305">
        <v>0</v>
      </c>
      <c r="S254" s="276">
        <v>0.05</v>
      </c>
      <c r="T254" s="276">
        <v>0.05</v>
      </c>
      <c r="U254" s="396"/>
      <c r="V254" s="307"/>
      <c r="W254" s="307"/>
      <c r="X254" s="307"/>
      <c r="Y25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46"/>
      <c r="AA254" s="300"/>
      <c r="AB254" s="300"/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0"/>
      <c r="AR254" s="300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</row>
    <row r="255" spans="1:100" s="7" customFormat="1" ht="38.25" customHeight="1" x14ac:dyDescent="0.2">
      <c r="A255" s="322" t="s">
        <v>42</v>
      </c>
      <c r="B255" s="322"/>
      <c r="C255" s="314"/>
      <c r="D255" s="321" t="s">
        <v>1003</v>
      </c>
      <c r="E255" s="322" t="s">
        <v>1004</v>
      </c>
      <c r="F255" s="306" t="s">
        <v>1006</v>
      </c>
      <c r="G255" s="395" t="s">
        <v>1007</v>
      </c>
      <c r="H255" s="395" t="s">
        <v>1005</v>
      </c>
      <c r="I255" s="368">
        <v>423803</v>
      </c>
      <c r="J255" s="315">
        <f>-K2150/0.0833333333333333</f>
        <v>0</v>
      </c>
      <c r="K255" s="315"/>
      <c r="L255" s="316">
        <v>42935</v>
      </c>
      <c r="M255" s="316">
        <v>42935</v>
      </c>
      <c r="N255" s="317">
        <v>44760</v>
      </c>
      <c r="O255" s="318">
        <f>YEAR(N255)</f>
        <v>2022</v>
      </c>
      <c r="P255" s="318">
        <f>MONTH(N255)</f>
        <v>7</v>
      </c>
      <c r="Q255" s="319" t="str">
        <f>IF(P255&gt;9,CONCATENATE(O255,P255),CONCATENATE(O255,"0",P255))</f>
        <v>202207</v>
      </c>
      <c r="R255" s="305" t="s">
        <v>130</v>
      </c>
      <c r="S255" s="320">
        <v>0</v>
      </c>
      <c r="T255" s="320">
        <v>0</v>
      </c>
      <c r="U255" s="406"/>
      <c r="V255" s="300"/>
      <c r="W255" s="299"/>
      <c r="X255" s="300"/>
      <c r="Y25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46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299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</row>
    <row r="256" spans="1:100" s="7" customFormat="1" ht="38.25" customHeight="1" x14ac:dyDescent="0.2">
      <c r="A256" s="322" t="s">
        <v>42</v>
      </c>
      <c r="B256" s="313"/>
      <c r="C256" s="334"/>
      <c r="D256" s="310" t="s">
        <v>2305</v>
      </c>
      <c r="E256" s="322" t="s">
        <v>92</v>
      </c>
      <c r="F256" s="272" t="s">
        <v>24</v>
      </c>
      <c r="G256" s="396" t="s">
        <v>2306</v>
      </c>
      <c r="H256" s="398" t="s">
        <v>2307</v>
      </c>
      <c r="I256" s="370">
        <v>100000</v>
      </c>
      <c r="J256" s="273">
        <f>-K2432/0.0833333333333333</f>
        <v>0</v>
      </c>
      <c r="K256" s="273"/>
      <c r="L256" s="274">
        <v>44006</v>
      </c>
      <c r="M256" s="274">
        <v>44006</v>
      </c>
      <c r="N256" s="275">
        <v>44735</v>
      </c>
      <c r="O256" s="289">
        <f>YEAR(N256)</f>
        <v>2022</v>
      </c>
      <c r="P256" s="289">
        <f>MONTH(N256)</f>
        <v>6</v>
      </c>
      <c r="Q256" s="281" t="str">
        <f>IF(P256&gt;9,CONCATENATE(O256,P256),CONCATENATE(O256,"0",P256))</f>
        <v>202206</v>
      </c>
      <c r="R256" s="270">
        <v>0</v>
      </c>
      <c r="S256" s="276">
        <v>0</v>
      </c>
      <c r="T256" s="276">
        <v>0</v>
      </c>
      <c r="U256" s="397"/>
      <c r="V256" s="309"/>
      <c r="W256" s="307"/>
      <c r="X256" s="326"/>
      <c r="Y25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26"/>
      <c r="AA256" s="307"/>
      <c r="AB256" s="307"/>
      <c r="AC256" s="307"/>
      <c r="AD256" s="307"/>
      <c r="AE256" s="307"/>
      <c r="AF256" s="307"/>
      <c r="AG256" s="307"/>
      <c r="AH256" s="307"/>
      <c r="AI256" s="307"/>
      <c r="AJ256" s="307"/>
      <c r="AK256" s="307"/>
      <c r="AL256" s="307"/>
      <c r="AM256" s="307"/>
      <c r="AN256" s="307"/>
      <c r="AO256" s="307"/>
      <c r="AP256" s="307"/>
      <c r="AQ256" s="307"/>
      <c r="AR256" s="309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</row>
    <row r="257" spans="1:100" s="7" customFormat="1" ht="38.25" customHeight="1" x14ac:dyDescent="0.2">
      <c r="A257" s="313" t="s">
        <v>42</v>
      </c>
      <c r="B257" s="322"/>
      <c r="C257" s="314"/>
      <c r="D257" s="321" t="s">
        <v>2070</v>
      </c>
      <c r="E257" s="323" t="s">
        <v>97</v>
      </c>
      <c r="F257" s="311" t="s">
        <v>19</v>
      </c>
      <c r="G257" s="399" t="s">
        <v>2071</v>
      </c>
      <c r="H257" s="399" t="s">
        <v>2072</v>
      </c>
      <c r="I257" s="372">
        <v>150000</v>
      </c>
      <c r="J257" s="329">
        <f>-K2395/0.0833333333333333</f>
        <v>0</v>
      </c>
      <c r="K257" s="329"/>
      <c r="L257" s="312">
        <v>43845</v>
      </c>
      <c r="M257" s="312">
        <v>43739</v>
      </c>
      <c r="N257" s="312">
        <v>44713</v>
      </c>
      <c r="O257" s="330">
        <f>YEAR(N257)</f>
        <v>2022</v>
      </c>
      <c r="P257" s="318">
        <f>MONTH(N257)</f>
        <v>6</v>
      </c>
      <c r="Q257" s="331" t="str">
        <f>IF(P257&gt;9,CONCATENATE(O257,P257),CONCATENATE(O257,"0",P257))</f>
        <v>202206</v>
      </c>
      <c r="R257" s="305">
        <v>0</v>
      </c>
      <c r="S257" s="332">
        <v>0</v>
      </c>
      <c r="T257" s="332">
        <v>0</v>
      </c>
      <c r="U257" s="395"/>
      <c r="V257" s="300"/>
      <c r="W257" s="299"/>
      <c r="X257" s="300"/>
      <c r="Y25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46"/>
      <c r="AA257" s="300"/>
      <c r="AB257" s="300"/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299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</row>
    <row r="258" spans="1:100" s="7" customFormat="1" ht="38.25" customHeight="1" x14ac:dyDescent="0.2">
      <c r="A258" s="313" t="s">
        <v>42</v>
      </c>
      <c r="B258" s="322"/>
      <c r="C258" s="314"/>
      <c r="D258" s="321" t="s">
        <v>944</v>
      </c>
      <c r="E258" s="322" t="s">
        <v>92</v>
      </c>
      <c r="F258" s="306" t="s">
        <v>19</v>
      </c>
      <c r="G258" s="395" t="s">
        <v>945</v>
      </c>
      <c r="H258" s="395" t="s">
        <v>946</v>
      </c>
      <c r="I258" s="368">
        <v>3000000</v>
      </c>
      <c r="J258" s="315">
        <f>-K2153/0.0833333333333333</f>
        <v>0</v>
      </c>
      <c r="K258" s="315"/>
      <c r="L258" s="316">
        <v>42886</v>
      </c>
      <c r="M258" s="316">
        <v>42886</v>
      </c>
      <c r="N258" s="317">
        <v>44711</v>
      </c>
      <c r="O258" s="318">
        <f>YEAR(N258)</f>
        <v>2022</v>
      </c>
      <c r="P258" s="318">
        <f>MONTH(N258)</f>
        <v>5</v>
      </c>
      <c r="Q258" s="319" t="str">
        <f>IF(P258&gt;9,CONCATENATE(O258,P258),CONCATENATE(O258,"0",P258))</f>
        <v>202205</v>
      </c>
      <c r="R258" s="305">
        <v>0</v>
      </c>
      <c r="S258" s="320">
        <v>0</v>
      </c>
      <c r="T258" s="320">
        <v>0</v>
      </c>
      <c r="U258" s="406" t="s">
        <v>947</v>
      </c>
      <c r="V258" s="299"/>
      <c r="W258" s="299"/>
      <c r="X258" s="299"/>
      <c r="Y25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300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</row>
    <row r="259" spans="1:100" s="7" customFormat="1" ht="38.25" customHeight="1" x14ac:dyDescent="0.2">
      <c r="A259" s="322" t="s">
        <v>42</v>
      </c>
      <c r="B259" s="322"/>
      <c r="C259" s="314"/>
      <c r="D259" s="321" t="s">
        <v>2231</v>
      </c>
      <c r="E259" s="322" t="s">
        <v>2232</v>
      </c>
      <c r="F259" s="306" t="s">
        <v>19</v>
      </c>
      <c r="G259" s="395" t="s">
        <v>2233</v>
      </c>
      <c r="H259" s="395" t="s">
        <v>2234</v>
      </c>
      <c r="I259" s="368">
        <v>150000</v>
      </c>
      <c r="J259" s="315">
        <f>-K2419/0.0833333333333333</f>
        <v>0</v>
      </c>
      <c r="K259" s="315"/>
      <c r="L259" s="316">
        <v>43894</v>
      </c>
      <c r="M259" s="316">
        <v>43895</v>
      </c>
      <c r="N259" s="316">
        <v>44620</v>
      </c>
      <c r="O259" s="327">
        <f>YEAR(N259)</f>
        <v>2022</v>
      </c>
      <c r="P259" s="318">
        <f>MONTH(N259)</f>
        <v>2</v>
      </c>
      <c r="Q259" s="328" t="str">
        <f>IF(P259&gt;9,CONCATENATE(O259,P259),CONCATENATE(O259,"0",P259))</f>
        <v>202202</v>
      </c>
      <c r="R259" s="305">
        <v>0</v>
      </c>
      <c r="S259" s="320">
        <v>0.06</v>
      </c>
      <c r="T259" s="320">
        <v>0.03</v>
      </c>
      <c r="U259" s="399"/>
      <c r="V259" s="300"/>
      <c r="W259" s="299"/>
      <c r="X259" s="346"/>
      <c r="Y25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46"/>
      <c r="AA259" s="300"/>
      <c r="AB259" s="300"/>
      <c r="AC259" s="300"/>
      <c r="AD259" s="300"/>
      <c r="AE259" s="300"/>
      <c r="AF259" s="300"/>
      <c r="AG259" s="300"/>
      <c r="AH259" s="300"/>
      <c r="AI259" s="300"/>
      <c r="AJ259" s="300"/>
      <c r="AK259" s="300"/>
      <c r="AL259" s="300"/>
      <c r="AM259" s="300"/>
      <c r="AN259" s="300"/>
      <c r="AO259" s="300"/>
      <c r="AP259" s="300"/>
      <c r="AQ259" s="300"/>
      <c r="AR259" s="300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</row>
    <row r="260" spans="1:100" s="7" customFormat="1" ht="38.25" customHeight="1" x14ac:dyDescent="0.2">
      <c r="A260" s="313" t="s">
        <v>42</v>
      </c>
      <c r="B260" s="322"/>
      <c r="C260" s="314"/>
      <c r="D260" s="322" t="s">
        <v>2212</v>
      </c>
      <c r="E260" s="322" t="s">
        <v>1207</v>
      </c>
      <c r="F260" s="311" t="s">
        <v>19</v>
      </c>
      <c r="G260" s="399" t="s">
        <v>2213</v>
      </c>
      <c r="H260" s="399" t="s">
        <v>2395</v>
      </c>
      <c r="I260" s="372">
        <v>8793160</v>
      </c>
      <c r="J260" s="329">
        <f>-K2416/0.0833333333333333</f>
        <v>0</v>
      </c>
      <c r="K260" s="329"/>
      <c r="L260" s="312">
        <v>43894</v>
      </c>
      <c r="M260" s="312">
        <v>43628</v>
      </c>
      <c r="N260" s="312">
        <v>44561</v>
      </c>
      <c r="O260" s="330">
        <f>YEAR(N260)</f>
        <v>2021</v>
      </c>
      <c r="P260" s="318">
        <f>MONTH(N260)</f>
        <v>12</v>
      </c>
      <c r="Q260" s="331" t="str">
        <f>IF(P260&gt;9,CONCATENATE(O260,P260),CONCATENATE(O260,"0",P260))</f>
        <v>202112</v>
      </c>
      <c r="R260" s="305">
        <v>0</v>
      </c>
      <c r="S260" s="332">
        <v>0.04</v>
      </c>
      <c r="T260" s="332">
        <v>0.03</v>
      </c>
      <c r="U260" s="395"/>
      <c r="V260" s="300"/>
      <c r="W260" s="299"/>
      <c r="X260" s="300"/>
      <c r="Y26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46"/>
      <c r="AA260" s="300"/>
      <c r="AB260" s="300"/>
      <c r="AC260" s="300"/>
      <c r="AD260" s="300"/>
      <c r="AE260" s="300"/>
      <c r="AF260" s="300"/>
      <c r="AG260" s="300"/>
      <c r="AH260" s="300"/>
      <c r="AI260" s="300"/>
      <c r="AJ260" s="300"/>
      <c r="AK260" s="300"/>
      <c r="AL260" s="300"/>
      <c r="AM260" s="300"/>
      <c r="AN260" s="300"/>
      <c r="AO260" s="300"/>
      <c r="AP260" s="300"/>
      <c r="AQ260" s="300"/>
      <c r="AR260" s="299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</row>
    <row r="261" spans="1:100" s="7" customFormat="1" ht="38.25" customHeight="1" x14ac:dyDescent="0.2">
      <c r="A261" s="308" t="s">
        <v>42</v>
      </c>
      <c r="B261" s="313" t="s">
        <v>258</v>
      </c>
      <c r="C261" s="334" t="s">
        <v>263</v>
      </c>
      <c r="D261" s="308" t="s">
        <v>323</v>
      </c>
      <c r="E261" s="308" t="s">
        <v>103</v>
      </c>
      <c r="F261" s="266" t="s">
        <v>19</v>
      </c>
      <c r="G261" s="397" t="s">
        <v>324</v>
      </c>
      <c r="H261" s="397" t="s">
        <v>83</v>
      </c>
      <c r="I261" s="371">
        <v>215626.37</v>
      </c>
      <c r="J261" s="268">
        <f>-K2213/0.0833333333333333</f>
        <v>0</v>
      </c>
      <c r="K261" s="268"/>
      <c r="L261" s="312">
        <v>43838</v>
      </c>
      <c r="M261" s="269">
        <v>43838</v>
      </c>
      <c r="N261" s="269">
        <v>44530</v>
      </c>
      <c r="O261" s="290">
        <f>YEAR(N261)</f>
        <v>2021</v>
      </c>
      <c r="P261" s="289">
        <f>MONTH(N261)</f>
        <v>11</v>
      </c>
      <c r="Q261" s="286" t="str">
        <f>IF(P261&gt;9,CONCATENATE(O261,P261),CONCATENATE(O261,"0",P261))</f>
        <v>202111</v>
      </c>
      <c r="R261" s="305" t="s">
        <v>735</v>
      </c>
      <c r="S261" s="271">
        <v>0</v>
      </c>
      <c r="T261" s="271">
        <v>0</v>
      </c>
      <c r="U261" s="397"/>
      <c r="V261" s="309"/>
      <c r="W261" s="307"/>
      <c r="X261" s="309"/>
      <c r="Y26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346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</row>
    <row r="262" spans="1:100" s="7" customFormat="1" ht="38.25" customHeight="1" x14ac:dyDescent="0.2">
      <c r="A262" s="308" t="s">
        <v>42</v>
      </c>
      <c r="B262" s="323"/>
      <c r="C262" s="314"/>
      <c r="D262" s="323" t="s">
        <v>1015</v>
      </c>
      <c r="E262" s="323" t="s">
        <v>90</v>
      </c>
      <c r="F262" s="311" t="s">
        <v>24</v>
      </c>
      <c r="G262" s="399" t="s">
        <v>1016</v>
      </c>
      <c r="H262" s="399" t="s">
        <v>1017</v>
      </c>
      <c r="I262" s="372">
        <v>4705269.1100000003</v>
      </c>
      <c r="J262" s="329">
        <f>-K2179/0.0833333333333333</f>
        <v>0</v>
      </c>
      <c r="K262" s="329"/>
      <c r="L262" s="312">
        <v>44216</v>
      </c>
      <c r="M262" s="312">
        <v>42956</v>
      </c>
      <c r="N262" s="312">
        <v>44469</v>
      </c>
      <c r="O262" s="330">
        <f>YEAR(N262)</f>
        <v>2021</v>
      </c>
      <c r="P262" s="318">
        <f>MONTH(N262)</f>
        <v>9</v>
      </c>
      <c r="Q262" s="331" t="str">
        <f>IF(P262&gt;9,CONCATENATE(O262,P262),CONCATENATE(O262,"0",P262))</f>
        <v>202109</v>
      </c>
      <c r="R262" s="270" t="s">
        <v>130</v>
      </c>
      <c r="S262" s="332">
        <v>0</v>
      </c>
      <c r="T262" s="332">
        <v>0</v>
      </c>
      <c r="U262" s="399"/>
      <c r="V262" s="299"/>
      <c r="W262" s="299"/>
      <c r="X262" s="299"/>
      <c r="Y2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46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299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</row>
    <row r="263" spans="1:100" s="7" customFormat="1" ht="38.25" customHeight="1" x14ac:dyDescent="0.2">
      <c r="A263" s="323" t="s">
        <v>42</v>
      </c>
      <c r="B263" s="323"/>
      <c r="C263" s="314"/>
      <c r="D263" s="321" t="s">
        <v>928</v>
      </c>
      <c r="E263" s="323" t="s">
        <v>102</v>
      </c>
      <c r="F263" s="311" t="s">
        <v>24</v>
      </c>
      <c r="G263" s="399" t="s">
        <v>929</v>
      </c>
      <c r="H263" s="399" t="s">
        <v>930</v>
      </c>
      <c r="I263" s="372">
        <v>1891385</v>
      </c>
      <c r="J263" s="329">
        <f>-K1846/0.0833333333333333</f>
        <v>0</v>
      </c>
      <c r="K263" s="329"/>
      <c r="L263" s="312">
        <v>42644</v>
      </c>
      <c r="M263" s="312">
        <v>42644</v>
      </c>
      <c r="N263" s="312">
        <v>44469</v>
      </c>
      <c r="O263" s="330">
        <f>YEAR(N263)</f>
        <v>2021</v>
      </c>
      <c r="P263" s="318">
        <f>MONTH(N263)</f>
        <v>9</v>
      </c>
      <c r="Q263" s="331" t="str">
        <f>IF(P263&gt;9,CONCATENATE(O263,P263),CONCATENATE(O263,"0",P263))</f>
        <v>202109</v>
      </c>
      <c r="R263" s="305" t="s">
        <v>736</v>
      </c>
      <c r="S263" s="332">
        <v>0</v>
      </c>
      <c r="T263" s="332">
        <v>0</v>
      </c>
      <c r="U263" s="399"/>
      <c r="V263" s="299"/>
      <c r="W263" s="299"/>
      <c r="X263" s="299"/>
      <c r="Y26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46"/>
      <c r="AA263" s="300"/>
      <c r="AB263" s="300"/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  <c r="AQ263" s="300"/>
      <c r="AR263" s="300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</row>
    <row r="264" spans="1:100" s="7" customFormat="1" ht="38.25" customHeight="1" x14ac:dyDescent="0.2">
      <c r="A264" s="313" t="s">
        <v>42</v>
      </c>
      <c r="B264" s="322"/>
      <c r="C264" s="314"/>
      <c r="D264" s="321" t="s">
        <v>1331</v>
      </c>
      <c r="E264" s="322" t="s">
        <v>92</v>
      </c>
      <c r="F264" s="306" t="s">
        <v>24</v>
      </c>
      <c r="G264" s="395" t="s">
        <v>1332</v>
      </c>
      <c r="H264" s="395" t="s">
        <v>1960</v>
      </c>
      <c r="I264" s="368">
        <v>1425822.42</v>
      </c>
      <c r="J264" s="315">
        <f>-K2221/0.0833333333333333</f>
        <v>0</v>
      </c>
      <c r="K264" s="315"/>
      <c r="L264" s="316">
        <v>44076</v>
      </c>
      <c r="M264" s="316">
        <v>44075</v>
      </c>
      <c r="N264" s="317">
        <v>44439</v>
      </c>
      <c r="O264" s="318">
        <f>YEAR(N264)</f>
        <v>2021</v>
      </c>
      <c r="P264" s="318">
        <f>MONTH(N264)</f>
        <v>8</v>
      </c>
      <c r="Q264" s="319" t="str">
        <f>IF(P264&gt;9,CONCATENATE(O264,P264),CONCATENATE(O264,"0",P264))</f>
        <v>202108</v>
      </c>
      <c r="R264" s="305" t="s">
        <v>130</v>
      </c>
      <c r="S264" s="320">
        <v>0</v>
      </c>
      <c r="T264" s="320">
        <v>0</v>
      </c>
      <c r="U264" s="399"/>
      <c r="V264" s="299"/>
      <c r="W264" s="299"/>
      <c r="X264" s="299"/>
      <c r="Y26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346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299"/>
      <c r="AO264" s="299"/>
      <c r="AP264" s="299"/>
      <c r="AQ264" s="299"/>
      <c r="AR264" s="300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</row>
    <row r="265" spans="1:100" s="7" customFormat="1" ht="38.25" customHeight="1" thickBot="1" x14ac:dyDescent="0.25">
      <c r="A265" s="313" t="s">
        <v>42</v>
      </c>
      <c r="B265" s="322"/>
      <c r="C265" s="314"/>
      <c r="D265" s="417" t="s">
        <v>872</v>
      </c>
      <c r="E265" s="322" t="s">
        <v>93</v>
      </c>
      <c r="F265" s="306" t="s">
        <v>19</v>
      </c>
      <c r="G265" s="395" t="s">
        <v>873</v>
      </c>
      <c r="H265" s="395" t="s">
        <v>715</v>
      </c>
      <c r="I265" s="368">
        <v>7560711.5599999996</v>
      </c>
      <c r="J265" s="315">
        <f>-K2157/0.0833333333333333</f>
        <v>0</v>
      </c>
      <c r="K265" s="315"/>
      <c r="L265" s="316">
        <v>42585</v>
      </c>
      <c r="M265" s="316">
        <v>42585</v>
      </c>
      <c r="N265" s="317">
        <v>44437</v>
      </c>
      <c r="O265" s="318">
        <f>YEAR(N265)</f>
        <v>2021</v>
      </c>
      <c r="P265" s="318">
        <f>MONTH(N265)</f>
        <v>8</v>
      </c>
      <c r="Q265" s="319" t="str">
        <f>IF(P265&gt;9,CONCATENATE(O265,P265),CONCATENATE(O265,"0",P265))</f>
        <v>202108</v>
      </c>
      <c r="R265" s="337">
        <v>0</v>
      </c>
      <c r="S265" s="276">
        <v>0</v>
      </c>
      <c r="T265" s="276">
        <v>0</v>
      </c>
      <c r="U265" s="399"/>
      <c r="V265" s="300"/>
      <c r="W265" s="299"/>
      <c r="X265" s="300"/>
      <c r="Y26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46"/>
      <c r="AA265" s="300"/>
      <c r="AB265" s="300"/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  <c r="AQ265" s="300"/>
      <c r="AR265" s="300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</row>
    <row r="266" spans="1:100" s="7" customFormat="1" ht="38.25" customHeight="1" x14ac:dyDescent="0.2">
      <c r="A266" s="323" t="s">
        <v>42</v>
      </c>
      <c r="B266" s="322" t="s">
        <v>258</v>
      </c>
      <c r="C266" s="314" t="s">
        <v>263</v>
      </c>
      <c r="D266" s="323" t="s">
        <v>783</v>
      </c>
      <c r="E266" s="308" t="s">
        <v>90</v>
      </c>
      <c r="F266" s="266" t="s">
        <v>520</v>
      </c>
      <c r="G266" s="397" t="s">
        <v>521</v>
      </c>
      <c r="H266" s="399" t="s">
        <v>2370</v>
      </c>
      <c r="I266" s="372">
        <v>4404492.08</v>
      </c>
      <c r="J266" s="329">
        <f>-K2201/0.0833333333333333</f>
        <v>0</v>
      </c>
      <c r="K266" s="329"/>
      <c r="L266" s="312">
        <v>43733</v>
      </c>
      <c r="M266" s="269">
        <v>42599</v>
      </c>
      <c r="N266" s="312">
        <v>44424</v>
      </c>
      <c r="O266" s="330">
        <f>YEAR(N266)</f>
        <v>2021</v>
      </c>
      <c r="P266" s="318">
        <f>MONTH(N266)</f>
        <v>8</v>
      </c>
      <c r="Q266" s="331" t="str">
        <f>IF(P266&gt;9,CONCATENATE(O266,P266),CONCATENATE(O266,"0",P266))</f>
        <v>202108</v>
      </c>
      <c r="R266" s="305" t="s">
        <v>171</v>
      </c>
      <c r="S266" s="332">
        <v>0</v>
      </c>
      <c r="T266" s="332">
        <v>0</v>
      </c>
      <c r="U266" s="399"/>
      <c r="V266" s="300"/>
      <c r="W266" s="299"/>
      <c r="X266" s="300"/>
      <c r="Y26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46"/>
      <c r="AA266" s="300"/>
      <c r="AB266" s="300"/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  <c r="AQ266" s="300"/>
      <c r="AR266" s="300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</row>
    <row r="267" spans="1:100" s="7" customFormat="1" ht="38.25" customHeight="1" x14ac:dyDescent="0.2">
      <c r="A267" s="313" t="s">
        <v>42</v>
      </c>
      <c r="B267" s="313" t="s">
        <v>258</v>
      </c>
      <c r="C267" s="334" t="s">
        <v>263</v>
      </c>
      <c r="D267" s="322" t="s">
        <v>775</v>
      </c>
      <c r="E267" s="308" t="s">
        <v>90</v>
      </c>
      <c r="F267" s="266" t="s">
        <v>520</v>
      </c>
      <c r="G267" s="397" t="s">
        <v>521</v>
      </c>
      <c r="H267" s="397" t="s">
        <v>424</v>
      </c>
      <c r="I267" s="371">
        <v>3900000</v>
      </c>
      <c r="J267" s="268">
        <f>-K2196/0.0833333333333333</f>
        <v>0</v>
      </c>
      <c r="K267" s="268"/>
      <c r="L267" s="312">
        <v>43733</v>
      </c>
      <c r="M267" s="269">
        <v>42599</v>
      </c>
      <c r="N267" s="269">
        <v>44424</v>
      </c>
      <c r="O267" s="290">
        <f>YEAR(N267)</f>
        <v>2021</v>
      </c>
      <c r="P267" s="289">
        <f>MONTH(N267)</f>
        <v>8</v>
      </c>
      <c r="Q267" s="286" t="str">
        <f>IF(P267&gt;9,CONCATENATE(O267,P267),CONCATENATE(O267,"0",P267))</f>
        <v>202108</v>
      </c>
      <c r="R267" s="305" t="s">
        <v>171</v>
      </c>
      <c r="S267" s="271">
        <v>0</v>
      </c>
      <c r="T267" s="271">
        <v>0</v>
      </c>
      <c r="U267" s="396"/>
      <c r="V267" s="309"/>
      <c r="W267" s="307"/>
      <c r="X267" s="309"/>
      <c r="Y26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26"/>
      <c r="AA267" s="309"/>
      <c r="AB267" s="309"/>
      <c r="AC267" s="309"/>
      <c r="AD267" s="309"/>
      <c r="AE267" s="309"/>
      <c r="AF267" s="309"/>
      <c r="AG267" s="309"/>
      <c r="AH267" s="309"/>
      <c r="AI267" s="309"/>
      <c r="AJ267" s="309"/>
      <c r="AK267" s="309"/>
      <c r="AL267" s="309"/>
      <c r="AM267" s="309"/>
      <c r="AN267" s="309"/>
      <c r="AO267" s="309"/>
      <c r="AP267" s="309"/>
      <c r="AQ267" s="309"/>
      <c r="AR267" s="299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</row>
    <row r="268" spans="1:100" s="7" customFormat="1" ht="38.25" customHeight="1" x14ac:dyDescent="0.2">
      <c r="A268" s="313" t="s">
        <v>42</v>
      </c>
      <c r="B268" s="313" t="s">
        <v>258</v>
      </c>
      <c r="C268" s="334" t="s">
        <v>263</v>
      </c>
      <c r="D268" s="322" t="s">
        <v>776</v>
      </c>
      <c r="E268" s="308" t="s">
        <v>90</v>
      </c>
      <c r="F268" s="266" t="s">
        <v>520</v>
      </c>
      <c r="G268" s="397" t="s">
        <v>521</v>
      </c>
      <c r="H268" s="397" t="s">
        <v>522</v>
      </c>
      <c r="I268" s="371">
        <v>130000</v>
      </c>
      <c r="J268" s="268">
        <f>-K2197/0.0833333333333333</f>
        <v>0</v>
      </c>
      <c r="K268" s="268"/>
      <c r="L268" s="312">
        <v>43733</v>
      </c>
      <c r="M268" s="269">
        <v>42599</v>
      </c>
      <c r="N268" s="269">
        <v>44424</v>
      </c>
      <c r="O268" s="290">
        <f>YEAR(N268)</f>
        <v>2021</v>
      </c>
      <c r="P268" s="289">
        <f>MONTH(N268)</f>
        <v>8</v>
      </c>
      <c r="Q268" s="286" t="str">
        <f>IF(P268&gt;9,CONCATENATE(O268,P268),CONCATENATE(O268,"0",P268))</f>
        <v>202108</v>
      </c>
      <c r="R268" s="305" t="s">
        <v>171</v>
      </c>
      <c r="S268" s="271">
        <v>0</v>
      </c>
      <c r="T268" s="271">
        <v>0</v>
      </c>
      <c r="U268" s="396"/>
      <c r="V268" s="309"/>
      <c r="W268" s="307"/>
      <c r="X268" s="309"/>
      <c r="Y26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26"/>
      <c r="AA268" s="309"/>
      <c r="AB268" s="309"/>
      <c r="AC268" s="309"/>
      <c r="AD268" s="309"/>
      <c r="AE268" s="309"/>
      <c r="AF268" s="309"/>
      <c r="AG268" s="309"/>
      <c r="AH268" s="309"/>
      <c r="AI268" s="309"/>
      <c r="AJ268" s="309"/>
      <c r="AK268" s="309"/>
      <c r="AL268" s="309"/>
      <c r="AM268" s="309"/>
      <c r="AN268" s="309"/>
      <c r="AO268" s="309"/>
      <c r="AP268" s="309"/>
      <c r="AQ268" s="309"/>
      <c r="AR268" s="299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</row>
    <row r="269" spans="1:100" s="7" customFormat="1" ht="38.25" customHeight="1" x14ac:dyDescent="0.2">
      <c r="A269" s="313" t="s">
        <v>42</v>
      </c>
      <c r="B269" s="313" t="s">
        <v>258</v>
      </c>
      <c r="C269" s="334" t="s">
        <v>263</v>
      </c>
      <c r="D269" s="322" t="s">
        <v>777</v>
      </c>
      <c r="E269" s="308" t="s">
        <v>90</v>
      </c>
      <c r="F269" s="266" t="s">
        <v>520</v>
      </c>
      <c r="G269" s="397" t="s">
        <v>521</v>
      </c>
      <c r="H269" s="397" t="s">
        <v>83</v>
      </c>
      <c r="I269" s="371">
        <v>3300000</v>
      </c>
      <c r="J269" s="268">
        <f>-K2196/0.0833333333333333</f>
        <v>0</v>
      </c>
      <c r="K269" s="268"/>
      <c r="L269" s="312">
        <v>43733</v>
      </c>
      <c r="M269" s="269">
        <v>42599</v>
      </c>
      <c r="N269" s="269">
        <v>44424</v>
      </c>
      <c r="O269" s="290">
        <f>YEAR(N269)</f>
        <v>2021</v>
      </c>
      <c r="P269" s="289">
        <f>MONTH(N269)</f>
        <v>8</v>
      </c>
      <c r="Q269" s="286" t="str">
        <f>IF(P269&gt;9,CONCATENATE(O269,P269),CONCATENATE(O269,"0",P269))</f>
        <v>202108</v>
      </c>
      <c r="R269" s="305" t="s">
        <v>171</v>
      </c>
      <c r="S269" s="271">
        <v>0</v>
      </c>
      <c r="T269" s="271">
        <v>0</v>
      </c>
      <c r="U269" s="396"/>
      <c r="V269" s="309"/>
      <c r="W269" s="307"/>
      <c r="X269" s="309"/>
      <c r="Y26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326"/>
      <c r="AA269" s="309"/>
      <c r="AB269" s="309"/>
      <c r="AC269" s="309"/>
      <c r="AD269" s="309"/>
      <c r="AE269" s="309"/>
      <c r="AF269" s="309"/>
      <c r="AG269" s="309"/>
      <c r="AH269" s="309"/>
      <c r="AI269" s="309"/>
      <c r="AJ269" s="309"/>
      <c r="AK269" s="309"/>
      <c r="AL269" s="309"/>
      <c r="AM269" s="309"/>
      <c r="AN269" s="309"/>
      <c r="AO269" s="309"/>
      <c r="AP269" s="309"/>
      <c r="AQ269" s="309"/>
      <c r="AR269" s="300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</row>
    <row r="270" spans="1:100" s="7" customFormat="1" ht="38.25" customHeight="1" x14ac:dyDescent="0.2">
      <c r="A270" s="313" t="s">
        <v>42</v>
      </c>
      <c r="B270" s="313" t="s">
        <v>258</v>
      </c>
      <c r="C270" s="334" t="s">
        <v>263</v>
      </c>
      <c r="D270" s="322" t="s">
        <v>778</v>
      </c>
      <c r="E270" s="308" t="s">
        <v>90</v>
      </c>
      <c r="F270" s="266" t="s">
        <v>520</v>
      </c>
      <c r="G270" s="397" t="s">
        <v>521</v>
      </c>
      <c r="H270" s="397" t="s">
        <v>523</v>
      </c>
      <c r="I270" s="371">
        <v>20000</v>
      </c>
      <c r="J270" s="268">
        <f>-K2197/0.0833333333333333</f>
        <v>0</v>
      </c>
      <c r="K270" s="268"/>
      <c r="L270" s="312">
        <v>43733</v>
      </c>
      <c r="M270" s="269">
        <v>42599</v>
      </c>
      <c r="N270" s="269">
        <v>44424</v>
      </c>
      <c r="O270" s="290">
        <f>YEAR(N270)</f>
        <v>2021</v>
      </c>
      <c r="P270" s="289">
        <f>MONTH(N270)</f>
        <v>8</v>
      </c>
      <c r="Q270" s="286" t="str">
        <f>IF(P270&gt;9,CONCATENATE(O270,P270),CONCATENATE(O270,"0",P270))</f>
        <v>202108</v>
      </c>
      <c r="R270" s="305" t="s">
        <v>171</v>
      </c>
      <c r="S270" s="271">
        <v>0</v>
      </c>
      <c r="T270" s="271">
        <v>0</v>
      </c>
      <c r="U270" s="396"/>
      <c r="V270" s="309"/>
      <c r="W270" s="307"/>
      <c r="X270" s="309"/>
      <c r="Y27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26"/>
      <c r="AA270" s="309"/>
      <c r="AB270" s="309"/>
      <c r="AC270" s="309"/>
      <c r="AD270" s="309"/>
      <c r="AE270" s="309"/>
      <c r="AF270" s="309"/>
      <c r="AG270" s="309"/>
      <c r="AH270" s="309"/>
      <c r="AI270" s="309"/>
      <c r="AJ270" s="309"/>
      <c r="AK270" s="309"/>
      <c r="AL270" s="309"/>
      <c r="AM270" s="309"/>
      <c r="AN270" s="309"/>
      <c r="AO270" s="309"/>
      <c r="AP270" s="309"/>
      <c r="AQ270" s="309"/>
      <c r="AR270" s="299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</row>
    <row r="271" spans="1:100" s="7" customFormat="1" ht="38.25" customHeight="1" x14ac:dyDescent="0.2">
      <c r="A271" s="313" t="s">
        <v>42</v>
      </c>
      <c r="B271" s="313" t="s">
        <v>258</v>
      </c>
      <c r="C271" s="334" t="s">
        <v>263</v>
      </c>
      <c r="D271" s="322" t="s">
        <v>779</v>
      </c>
      <c r="E271" s="308" t="s">
        <v>90</v>
      </c>
      <c r="F271" s="266" t="s">
        <v>520</v>
      </c>
      <c r="G271" s="397" t="s">
        <v>521</v>
      </c>
      <c r="H271" s="397" t="s">
        <v>422</v>
      </c>
      <c r="I271" s="371">
        <v>2200000</v>
      </c>
      <c r="J271" s="268">
        <f>-K2197/0.0833333333333333</f>
        <v>0</v>
      </c>
      <c r="K271" s="268"/>
      <c r="L271" s="312">
        <v>43733</v>
      </c>
      <c r="M271" s="269">
        <v>42599</v>
      </c>
      <c r="N271" s="269">
        <v>44424</v>
      </c>
      <c r="O271" s="290">
        <f>YEAR(N271)</f>
        <v>2021</v>
      </c>
      <c r="P271" s="289">
        <f>MONTH(N271)</f>
        <v>8</v>
      </c>
      <c r="Q271" s="286" t="str">
        <f>IF(P271&gt;9,CONCATENATE(O271,P271),CONCATENATE(O271,"0",P271))</f>
        <v>202108</v>
      </c>
      <c r="R271" s="305" t="s">
        <v>171</v>
      </c>
      <c r="S271" s="271">
        <v>0</v>
      </c>
      <c r="T271" s="271">
        <v>0</v>
      </c>
      <c r="U271" s="396"/>
      <c r="V271" s="309"/>
      <c r="W271" s="307"/>
      <c r="X271" s="309"/>
      <c r="Y27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326"/>
      <c r="AA271" s="309"/>
      <c r="AB271" s="309"/>
      <c r="AC271" s="309"/>
      <c r="AD271" s="309"/>
      <c r="AE271" s="309"/>
      <c r="AF271" s="309"/>
      <c r="AG271" s="309"/>
      <c r="AH271" s="309"/>
      <c r="AI271" s="309"/>
      <c r="AJ271" s="309"/>
      <c r="AK271" s="309"/>
      <c r="AL271" s="309"/>
      <c r="AM271" s="309"/>
      <c r="AN271" s="309"/>
      <c r="AO271" s="309"/>
      <c r="AP271" s="309"/>
      <c r="AQ271" s="309"/>
      <c r="AR271" s="299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</row>
    <row r="272" spans="1:100" s="8" customFormat="1" ht="38.25" customHeight="1" x14ac:dyDescent="0.2">
      <c r="A272" s="313" t="s">
        <v>42</v>
      </c>
      <c r="B272" s="313" t="s">
        <v>258</v>
      </c>
      <c r="C272" s="334" t="s">
        <v>263</v>
      </c>
      <c r="D272" s="321" t="s">
        <v>780</v>
      </c>
      <c r="E272" s="308" t="s">
        <v>90</v>
      </c>
      <c r="F272" s="266" t="s">
        <v>520</v>
      </c>
      <c r="G272" s="397" t="s">
        <v>521</v>
      </c>
      <c r="H272" s="397" t="s">
        <v>524</v>
      </c>
      <c r="I272" s="371">
        <v>17030000</v>
      </c>
      <c r="J272" s="268">
        <f>-K2198/0.0833333333333333</f>
        <v>0</v>
      </c>
      <c r="K272" s="268"/>
      <c r="L272" s="312">
        <v>43733</v>
      </c>
      <c r="M272" s="269">
        <v>42599</v>
      </c>
      <c r="N272" s="269">
        <v>44424</v>
      </c>
      <c r="O272" s="290">
        <f>YEAR(N272)</f>
        <v>2021</v>
      </c>
      <c r="P272" s="289">
        <f>MONTH(N272)</f>
        <v>8</v>
      </c>
      <c r="Q272" s="286" t="str">
        <f>IF(P272&gt;9,CONCATENATE(O272,P272),CONCATENATE(O272,"0",P272))</f>
        <v>202108</v>
      </c>
      <c r="R272" s="305" t="s">
        <v>171</v>
      </c>
      <c r="S272" s="271">
        <v>0</v>
      </c>
      <c r="T272" s="271">
        <v>0</v>
      </c>
      <c r="U272" s="396"/>
      <c r="V272" s="309"/>
      <c r="W272" s="307"/>
      <c r="X272" s="309"/>
      <c r="Y27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26"/>
      <c r="AA272" s="309"/>
      <c r="AB272" s="309"/>
      <c r="AC272" s="309"/>
      <c r="AD272" s="309"/>
      <c r="AE272" s="309"/>
      <c r="AF272" s="309"/>
      <c r="AG272" s="309"/>
      <c r="AH272" s="309"/>
      <c r="AI272" s="309"/>
      <c r="AJ272" s="309"/>
      <c r="AK272" s="309"/>
      <c r="AL272" s="309"/>
      <c r="AM272" s="309"/>
      <c r="AN272" s="309"/>
      <c r="AO272" s="309"/>
      <c r="AP272" s="309"/>
      <c r="AQ272" s="309"/>
      <c r="AR272" s="299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</row>
    <row r="273" spans="1:100" s="8" customFormat="1" ht="38.25" customHeight="1" x14ac:dyDescent="0.2">
      <c r="A273" s="313" t="s">
        <v>42</v>
      </c>
      <c r="B273" s="313" t="s">
        <v>258</v>
      </c>
      <c r="C273" s="334" t="s">
        <v>263</v>
      </c>
      <c r="D273" s="313" t="s">
        <v>781</v>
      </c>
      <c r="E273" s="308" t="s">
        <v>90</v>
      </c>
      <c r="F273" s="266" t="s">
        <v>520</v>
      </c>
      <c r="G273" s="397" t="s">
        <v>521</v>
      </c>
      <c r="H273" s="397" t="s">
        <v>525</v>
      </c>
      <c r="I273" s="371">
        <v>150000</v>
      </c>
      <c r="J273" s="268">
        <f>-K2199/0.0833333333333333</f>
        <v>0</v>
      </c>
      <c r="K273" s="268"/>
      <c r="L273" s="312">
        <v>43733</v>
      </c>
      <c r="M273" s="269">
        <v>42599</v>
      </c>
      <c r="N273" s="269">
        <v>44424</v>
      </c>
      <c r="O273" s="290">
        <f>YEAR(N273)</f>
        <v>2021</v>
      </c>
      <c r="P273" s="289">
        <f>MONTH(N273)</f>
        <v>8</v>
      </c>
      <c r="Q273" s="286" t="str">
        <f>IF(P273&gt;9,CONCATENATE(O273,P273),CONCATENATE(O273,"0",P273))</f>
        <v>202108</v>
      </c>
      <c r="R273" s="305" t="s">
        <v>171</v>
      </c>
      <c r="S273" s="271">
        <v>0</v>
      </c>
      <c r="T273" s="271">
        <v>0</v>
      </c>
      <c r="U273" s="396"/>
      <c r="V273" s="309"/>
      <c r="W273" s="307"/>
      <c r="X273" s="309"/>
      <c r="Y27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26"/>
      <c r="AA273" s="309"/>
      <c r="AB273" s="309"/>
      <c r="AC273" s="309"/>
      <c r="AD273" s="309"/>
      <c r="AE273" s="309"/>
      <c r="AF273" s="309"/>
      <c r="AG273" s="309"/>
      <c r="AH273" s="309"/>
      <c r="AI273" s="309"/>
      <c r="AJ273" s="309"/>
      <c r="AK273" s="309"/>
      <c r="AL273" s="309"/>
      <c r="AM273" s="309"/>
      <c r="AN273" s="309"/>
      <c r="AO273" s="309"/>
      <c r="AP273" s="309"/>
      <c r="AQ273" s="309"/>
      <c r="AR273" s="299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</row>
    <row r="274" spans="1:100" s="8" customFormat="1" ht="38.25" customHeight="1" x14ac:dyDescent="0.2">
      <c r="A274" s="313" t="s">
        <v>42</v>
      </c>
      <c r="B274" s="313" t="s">
        <v>258</v>
      </c>
      <c r="C274" s="334" t="s">
        <v>263</v>
      </c>
      <c r="D274" s="322" t="s">
        <v>782</v>
      </c>
      <c r="E274" s="308" t="s">
        <v>90</v>
      </c>
      <c r="F274" s="266" t="s">
        <v>520</v>
      </c>
      <c r="G274" s="397" t="s">
        <v>521</v>
      </c>
      <c r="H274" s="397" t="s">
        <v>526</v>
      </c>
      <c r="I274" s="371">
        <v>3300000</v>
      </c>
      <c r="J274" s="268">
        <f>-K2199/0.0833333333333333</f>
        <v>0</v>
      </c>
      <c r="K274" s="268"/>
      <c r="L274" s="312">
        <v>43733</v>
      </c>
      <c r="M274" s="269">
        <v>42599</v>
      </c>
      <c r="N274" s="269">
        <v>44424</v>
      </c>
      <c r="O274" s="290">
        <f>YEAR(N274)</f>
        <v>2021</v>
      </c>
      <c r="P274" s="289">
        <f>MONTH(N274)</f>
        <v>8</v>
      </c>
      <c r="Q274" s="286" t="str">
        <f>IF(P274&gt;9,CONCATENATE(O274,P274),CONCATENATE(O274,"0",P274))</f>
        <v>202108</v>
      </c>
      <c r="R274" s="305" t="s">
        <v>171</v>
      </c>
      <c r="S274" s="271">
        <v>0</v>
      </c>
      <c r="T274" s="271">
        <v>0</v>
      </c>
      <c r="U274" s="396"/>
      <c r="V274" s="309"/>
      <c r="W274" s="307"/>
      <c r="X274" s="309"/>
      <c r="Y27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26"/>
      <c r="AA274" s="309"/>
      <c r="AB274" s="309"/>
      <c r="AC274" s="309"/>
      <c r="AD274" s="309"/>
      <c r="AE274" s="309"/>
      <c r="AF274" s="309"/>
      <c r="AG274" s="309"/>
      <c r="AH274" s="309"/>
      <c r="AI274" s="309"/>
      <c r="AJ274" s="309"/>
      <c r="AK274" s="309"/>
      <c r="AL274" s="309"/>
      <c r="AM274" s="309"/>
      <c r="AN274" s="309"/>
      <c r="AO274" s="309"/>
      <c r="AP274" s="309"/>
      <c r="AQ274" s="309"/>
      <c r="AR274" s="299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</row>
    <row r="275" spans="1:100" s="7" customFormat="1" ht="38.25" customHeight="1" x14ac:dyDescent="0.2">
      <c r="A275" s="313" t="s">
        <v>42</v>
      </c>
      <c r="B275" s="313" t="s">
        <v>258</v>
      </c>
      <c r="C275" s="334" t="s">
        <v>263</v>
      </c>
      <c r="D275" s="313" t="s">
        <v>784</v>
      </c>
      <c r="E275" s="308" t="s">
        <v>90</v>
      </c>
      <c r="F275" s="266" t="s">
        <v>520</v>
      </c>
      <c r="G275" s="397" t="s">
        <v>521</v>
      </c>
      <c r="H275" s="397" t="s">
        <v>425</v>
      </c>
      <c r="I275" s="371">
        <v>2470000</v>
      </c>
      <c r="J275" s="268">
        <f>-K2192/0.0833333333333333</f>
        <v>0</v>
      </c>
      <c r="K275" s="268"/>
      <c r="L275" s="312">
        <v>43733</v>
      </c>
      <c r="M275" s="269">
        <v>42599</v>
      </c>
      <c r="N275" s="269">
        <v>44424</v>
      </c>
      <c r="O275" s="290">
        <f>YEAR(N275)</f>
        <v>2021</v>
      </c>
      <c r="P275" s="289">
        <f>MONTH(N275)</f>
        <v>8</v>
      </c>
      <c r="Q275" s="286" t="str">
        <f>IF(P275&gt;9,CONCATENATE(O275,P275),CONCATENATE(O275,"0",P275))</f>
        <v>202108</v>
      </c>
      <c r="R275" s="305" t="s">
        <v>171</v>
      </c>
      <c r="S275" s="271">
        <v>0</v>
      </c>
      <c r="T275" s="271">
        <v>0</v>
      </c>
      <c r="U275" s="396"/>
      <c r="V275" s="309"/>
      <c r="W275" s="307"/>
      <c r="X275" s="309"/>
      <c r="Y27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26"/>
      <c r="AA275" s="309"/>
      <c r="AB275" s="309"/>
      <c r="AC275" s="309"/>
      <c r="AD275" s="309"/>
      <c r="AE275" s="309"/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299"/>
    </row>
    <row r="276" spans="1:100" s="7" customFormat="1" ht="38.25" customHeight="1" x14ac:dyDescent="0.2">
      <c r="A276" s="313" t="s">
        <v>42</v>
      </c>
      <c r="B276" s="313" t="s">
        <v>258</v>
      </c>
      <c r="C276" s="334" t="s">
        <v>263</v>
      </c>
      <c r="D276" s="322" t="s">
        <v>785</v>
      </c>
      <c r="E276" s="308" t="s">
        <v>90</v>
      </c>
      <c r="F276" s="266" t="s">
        <v>520</v>
      </c>
      <c r="G276" s="397" t="s">
        <v>521</v>
      </c>
      <c r="H276" s="397" t="s">
        <v>527</v>
      </c>
      <c r="I276" s="371">
        <v>800000</v>
      </c>
      <c r="J276" s="268">
        <f>-K2193/0.0833333333333333</f>
        <v>0</v>
      </c>
      <c r="K276" s="268"/>
      <c r="L276" s="312">
        <v>43733</v>
      </c>
      <c r="M276" s="269">
        <v>42599</v>
      </c>
      <c r="N276" s="269">
        <v>44424</v>
      </c>
      <c r="O276" s="290">
        <f>YEAR(N276)</f>
        <v>2021</v>
      </c>
      <c r="P276" s="289">
        <f>MONTH(N276)</f>
        <v>8</v>
      </c>
      <c r="Q276" s="286" t="str">
        <f>IF(P276&gt;9,CONCATENATE(O276,P276),CONCATENATE(O276,"0",P276))</f>
        <v>202108</v>
      </c>
      <c r="R276" s="305" t="s">
        <v>171</v>
      </c>
      <c r="S276" s="271">
        <v>0</v>
      </c>
      <c r="T276" s="271">
        <v>0</v>
      </c>
      <c r="U276" s="396"/>
      <c r="V276" s="309"/>
      <c r="W276" s="307"/>
      <c r="X276" s="309"/>
      <c r="Y27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26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299"/>
    </row>
    <row r="277" spans="1:100" s="7" customFormat="1" ht="38.25" customHeight="1" x14ac:dyDescent="0.2">
      <c r="A277" s="313" t="s">
        <v>42</v>
      </c>
      <c r="B277" s="313" t="s">
        <v>258</v>
      </c>
      <c r="C277" s="334" t="s">
        <v>263</v>
      </c>
      <c r="D277" s="321" t="s">
        <v>786</v>
      </c>
      <c r="E277" s="308" t="s">
        <v>90</v>
      </c>
      <c r="F277" s="266" t="s">
        <v>520</v>
      </c>
      <c r="G277" s="397" t="s">
        <v>521</v>
      </c>
      <c r="H277" s="397" t="s">
        <v>528</v>
      </c>
      <c r="I277" s="371">
        <v>30000</v>
      </c>
      <c r="J277" s="268">
        <f>-K2194/0.0833333333333333</f>
        <v>0</v>
      </c>
      <c r="K277" s="268"/>
      <c r="L277" s="312">
        <v>43733</v>
      </c>
      <c r="M277" s="269">
        <v>42599</v>
      </c>
      <c r="N277" s="269">
        <v>44424</v>
      </c>
      <c r="O277" s="290">
        <f>YEAR(N277)</f>
        <v>2021</v>
      </c>
      <c r="P277" s="289">
        <f>MONTH(N277)</f>
        <v>8</v>
      </c>
      <c r="Q277" s="286" t="str">
        <f>IF(P277&gt;9,CONCATENATE(O277,P277),CONCATENATE(O277,"0",P277))</f>
        <v>202108</v>
      </c>
      <c r="R277" s="305" t="s">
        <v>171</v>
      </c>
      <c r="S277" s="271">
        <v>0</v>
      </c>
      <c r="T277" s="271">
        <v>0</v>
      </c>
      <c r="U277" s="396"/>
      <c r="V277" s="309"/>
      <c r="W277" s="307"/>
      <c r="X277" s="309"/>
      <c r="Y27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26"/>
      <c r="AA277" s="309"/>
      <c r="AB277" s="309"/>
      <c r="AC277" s="309"/>
      <c r="AD277" s="309"/>
      <c r="AE277" s="309"/>
      <c r="AF277" s="309"/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299"/>
    </row>
    <row r="278" spans="1:100" s="7" customFormat="1" ht="38.25" customHeight="1" x14ac:dyDescent="0.2">
      <c r="A278" s="313" t="s">
        <v>42</v>
      </c>
      <c r="B278" s="313" t="s">
        <v>258</v>
      </c>
      <c r="C278" s="334" t="s">
        <v>263</v>
      </c>
      <c r="D278" s="321" t="s">
        <v>787</v>
      </c>
      <c r="E278" s="308" t="s">
        <v>90</v>
      </c>
      <c r="F278" s="266" t="s">
        <v>520</v>
      </c>
      <c r="G278" s="397" t="s">
        <v>521</v>
      </c>
      <c r="H278" s="397" t="s">
        <v>423</v>
      </c>
      <c r="I278" s="371">
        <v>700000</v>
      </c>
      <c r="J278" s="268">
        <f>-K2194/0.0833333333333333</f>
        <v>0</v>
      </c>
      <c r="K278" s="268"/>
      <c r="L278" s="312">
        <v>43733</v>
      </c>
      <c r="M278" s="269">
        <v>42599</v>
      </c>
      <c r="N278" s="269">
        <v>44424</v>
      </c>
      <c r="O278" s="290">
        <f>YEAR(N278)</f>
        <v>2021</v>
      </c>
      <c r="P278" s="289">
        <f>MONTH(N278)</f>
        <v>8</v>
      </c>
      <c r="Q278" s="286" t="str">
        <f>IF(P278&gt;9,CONCATENATE(O278,P278),CONCATENATE(O278,"0",P278))</f>
        <v>202108</v>
      </c>
      <c r="R278" s="305" t="s">
        <v>171</v>
      </c>
      <c r="S278" s="271">
        <v>0</v>
      </c>
      <c r="T278" s="271">
        <v>0</v>
      </c>
      <c r="U278" s="396"/>
      <c r="V278" s="309"/>
      <c r="W278" s="307"/>
      <c r="X278" s="309"/>
      <c r="Y27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326"/>
      <c r="AA278" s="309"/>
      <c r="AB278" s="309"/>
      <c r="AC278" s="309"/>
      <c r="AD278" s="309"/>
      <c r="AE278" s="309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299"/>
    </row>
    <row r="279" spans="1:100" s="7" customFormat="1" ht="38.25" customHeight="1" x14ac:dyDescent="0.2">
      <c r="A279" s="313" t="s">
        <v>42</v>
      </c>
      <c r="B279" s="313" t="s">
        <v>258</v>
      </c>
      <c r="C279" s="334" t="s">
        <v>263</v>
      </c>
      <c r="D279" s="321" t="s">
        <v>515</v>
      </c>
      <c r="E279" s="322" t="s">
        <v>2226</v>
      </c>
      <c r="F279" s="306" t="s">
        <v>19</v>
      </c>
      <c r="G279" s="395" t="s">
        <v>514</v>
      </c>
      <c r="H279" s="396" t="s">
        <v>292</v>
      </c>
      <c r="I279" s="370">
        <v>2495100</v>
      </c>
      <c r="J279" s="273">
        <f>-K2224/0.0833333333333333</f>
        <v>0</v>
      </c>
      <c r="K279" s="273"/>
      <c r="L279" s="316">
        <v>44076</v>
      </c>
      <c r="M279" s="274">
        <v>44076</v>
      </c>
      <c r="N279" s="275">
        <v>44408</v>
      </c>
      <c r="O279" s="289">
        <f>YEAR(N279)</f>
        <v>2021</v>
      </c>
      <c r="P279" s="289">
        <f>MONTH(N279)</f>
        <v>7</v>
      </c>
      <c r="Q279" s="281" t="str">
        <f>IF(P279&gt;9,CONCATENATE(O279,P279),CONCATENATE(O279,"0",P279))</f>
        <v>202107</v>
      </c>
      <c r="R279" s="345" t="s">
        <v>130</v>
      </c>
      <c r="S279" s="276">
        <v>0</v>
      </c>
      <c r="T279" s="276">
        <v>0</v>
      </c>
      <c r="U279" s="399" t="s">
        <v>384</v>
      </c>
      <c r="V279" s="309"/>
      <c r="W279" s="307"/>
      <c r="X279" s="309"/>
      <c r="Y27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46"/>
      <c r="AA279" s="300"/>
      <c r="AB279" s="300"/>
      <c r="AC279" s="300"/>
      <c r="AD279" s="300"/>
      <c r="AE279" s="300"/>
      <c r="AF279" s="300"/>
      <c r="AG279" s="300"/>
      <c r="AH279" s="300"/>
      <c r="AI279" s="300"/>
      <c r="AJ279" s="300"/>
      <c r="AK279" s="300"/>
      <c r="AL279" s="300"/>
      <c r="AM279" s="300"/>
      <c r="AN279" s="300"/>
      <c r="AO279" s="300"/>
      <c r="AP279" s="300"/>
      <c r="AQ279" s="300"/>
      <c r="AR279" s="300"/>
    </row>
    <row r="280" spans="1:100" s="7" customFormat="1" ht="38.25" customHeight="1" x14ac:dyDescent="0.2">
      <c r="A280" s="322" t="s">
        <v>42</v>
      </c>
      <c r="B280" s="322" t="s">
        <v>258</v>
      </c>
      <c r="C280" s="314" t="s">
        <v>263</v>
      </c>
      <c r="D280" s="321" t="s">
        <v>788</v>
      </c>
      <c r="E280" s="322" t="s">
        <v>1207</v>
      </c>
      <c r="F280" s="306" t="s">
        <v>511</v>
      </c>
      <c r="G280" s="395" t="s">
        <v>512</v>
      </c>
      <c r="H280" s="395" t="s">
        <v>513</v>
      </c>
      <c r="I280" s="368">
        <v>4556455.95</v>
      </c>
      <c r="J280" s="315">
        <f>-K2211/0.0833333333333333</f>
        <v>0</v>
      </c>
      <c r="K280" s="315"/>
      <c r="L280" s="316">
        <v>43698</v>
      </c>
      <c r="M280" s="316">
        <v>43673</v>
      </c>
      <c r="N280" s="317">
        <v>44403</v>
      </c>
      <c r="O280" s="318">
        <f>YEAR(N280)</f>
        <v>2021</v>
      </c>
      <c r="P280" s="318">
        <f>MONTH(N280)</f>
        <v>7</v>
      </c>
      <c r="Q280" s="319" t="str">
        <f>IF(P280&gt;9,CONCATENATE(O280,P280),CONCATENATE(O280,"0",P280))</f>
        <v>202107</v>
      </c>
      <c r="R280" s="305" t="s">
        <v>171</v>
      </c>
      <c r="S280" s="320">
        <v>0.03</v>
      </c>
      <c r="T280" s="320">
        <v>0.01</v>
      </c>
      <c r="U280" s="406"/>
      <c r="V280" s="300"/>
      <c r="W280" s="299"/>
      <c r="X280" s="300"/>
      <c r="Y28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46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</row>
    <row r="281" spans="1:100" s="7" customFormat="1" ht="38.25" customHeight="1" x14ac:dyDescent="0.2">
      <c r="A281" s="313" t="s">
        <v>42</v>
      </c>
      <c r="B281" s="322"/>
      <c r="C281" s="314"/>
      <c r="D281" s="321" t="s">
        <v>1385</v>
      </c>
      <c r="E281" s="322" t="s">
        <v>104</v>
      </c>
      <c r="F281" s="306" t="s">
        <v>24</v>
      </c>
      <c r="G281" s="395" t="s">
        <v>1386</v>
      </c>
      <c r="H281" s="406" t="s">
        <v>1387</v>
      </c>
      <c r="I281" s="368">
        <v>589775</v>
      </c>
      <c r="J281" s="315">
        <f>-K2257/0.0833333333333333</f>
        <v>0</v>
      </c>
      <c r="K281" s="315"/>
      <c r="L281" s="316">
        <v>44048</v>
      </c>
      <c r="M281" s="316">
        <v>44031</v>
      </c>
      <c r="N281" s="316">
        <v>44395</v>
      </c>
      <c r="O281" s="327">
        <f>YEAR(N281)</f>
        <v>2021</v>
      </c>
      <c r="P281" s="318">
        <f>MONTH(N281)</f>
        <v>7</v>
      </c>
      <c r="Q281" s="328" t="str">
        <f>IF(P281&gt;9,CONCATENATE(O281,P281),CONCATENATE(O281,"0",P281))</f>
        <v>202107</v>
      </c>
      <c r="R281" s="305" t="s">
        <v>130</v>
      </c>
      <c r="S281" s="320">
        <v>0</v>
      </c>
      <c r="T281" s="320">
        <v>0</v>
      </c>
      <c r="U281" s="399"/>
      <c r="V281" s="300"/>
      <c r="W281" s="299"/>
      <c r="X281" s="300"/>
      <c r="Y28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46"/>
      <c r="AA281" s="300"/>
      <c r="AB281" s="300"/>
      <c r="AC281" s="300"/>
      <c r="AD281" s="300"/>
      <c r="AE281" s="300"/>
      <c r="AF281" s="300"/>
      <c r="AG281" s="300"/>
      <c r="AH281" s="300"/>
      <c r="AI281" s="300"/>
      <c r="AJ281" s="300"/>
      <c r="AK281" s="300"/>
      <c r="AL281" s="300"/>
      <c r="AM281" s="300"/>
      <c r="AN281" s="300"/>
      <c r="AO281" s="300"/>
      <c r="AP281" s="300"/>
      <c r="AQ281" s="300"/>
      <c r="AR281" s="299"/>
    </row>
    <row r="282" spans="1:100" s="7" customFormat="1" ht="38.25" customHeight="1" x14ac:dyDescent="0.2">
      <c r="A282" s="322" t="s">
        <v>42</v>
      </c>
      <c r="B282" s="322" t="s">
        <v>258</v>
      </c>
      <c r="C282" s="314" t="s">
        <v>263</v>
      </c>
      <c r="D282" s="322" t="s">
        <v>742</v>
      </c>
      <c r="E282" s="322" t="s">
        <v>91</v>
      </c>
      <c r="F282" s="306" t="s">
        <v>508</v>
      </c>
      <c r="G282" s="395" t="s">
        <v>509</v>
      </c>
      <c r="H282" s="395" t="s">
        <v>510</v>
      </c>
      <c r="I282" s="368">
        <v>4132000</v>
      </c>
      <c r="J282" s="315">
        <f>-K2191/0.0833333333333333</f>
        <v>0</v>
      </c>
      <c r="K282" s="315"/>
      <c r="L282" s="316">
        <v>44041</v>
      </c>
      <c r="M282" s="316">
        <v>44025</v>
      </c>
      <c r="N282" s="316">
        <v>44389</v>
      </c>
      <c r="O282" s="327">
        <f>YEAR(N282)</f>
        <v>2021</v>
      </c>
      <c r="P282" s="318">
        <f>MONTH(N282)</f>
        <v>7</v>
      </c>
      <c r="Q282" s="328" t="str">
        <f>IF(P282&gt;9,CONCATENATE(O282,P282),CONCATENATE(O282,"0",P282))</f>
        <v>202107</v>
      </c>
      <c r="R282" s="305">
        <v>0</v>
      </c>
      <c r="S282" s="320">
        <v>0.02</v>
      </c>
      <c r="T282" s="320">
        <v>0</v>
      </c>
      <c r="U282" s="395"/>
      <c r="V282" s="346"/>
      <c r="W282" s="299"/>
      <c r="X282" s="346"/>
      <c r="Y28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299"/>
      <c r="AN282" s="299"/>
      <c r="AO282" s="299"/>
      <c r="AP282" s="299"/>
      <c r="AQ282" s="299"/>
      <c r="AR282" s="300"/>
    </row>
    <row r="283" spans="1:100" s="233" customFormat="1" ht="38.25" customHeight="1" x14ac:dyDescent="0.2">
      <c r="A283" s="322" t="s">
        <v>42</v>
      </c>
      <c r="B283" s="322"/>
      <c r="C283" s="314"/>
      <c r="D283" s="322" t="s">
        <v>1358</v>
      </c>
      <c r="E283" s="322" t="s">
        <v>328</v>
      </c>
      <c r="F283" s="306" t="s">
        <v>24</v>
      </c>
      <c r="G283" s="395" t="s">
        <v>1359</v>
      </c>
      <c r="H283" s="406" t="s">
        <v>1360</v>
      </c>
      <c r="I283" s="368">
        <v>361315</v>
      </c>
      <c r="J283" s="315">
        <f>-K2263/0.0833333333333333</f>
        <v>0</v>
      </c>
      <c r="K283" s="315"/>
      <c r="L283" s="316">
        <v>44034</v>
      </c>
      <c r="M283" s="316">
        <v>44013</v>
      </c>
      <c r="N283" s="317">
        <v>44377</v>
      </c>
      <c r="O283" s="318">
        <f>YEAR(N283)</f>
        <v>2021</v>
      </c>
      <c r="P283" s="318">
        <f>MONTH(N283)</f>
        <v>6</v>
      </c>
      <c r="Q283" s="319" t="str">
        <f>IF(P283&gt;9,CONCATENATE(O283,P283),CONCATENATE(O283,"0",P283))</f>
        <v>202106</v>
      </c>
      <c r="R283" s="305" t="s">
        <v>130</v>
      </c>
      <c r="S283" s="320">
        <v>0</v>
      </c>
      <c r="T283" s="320">
        <v>0</v>
      </c>
      <c r="U283" s="399"/>
      <c r="V283" s="300"/>
      <c r="W283" s="299"/>
      <c r="X283" s="346"/>
      <c r="Y28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46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299"/>
      <c r="AN283" s="299"/>
      <c r="AO283" s="299"/>
      <c r="AP283" s="299"/>
      <c r="AQ283" s="299"/>
      <c r="AR283" s="300"/>
    </row>
    <row r="284" spans="1:100" s="233" customFormat="1" ht="38.25" customHeight="1" x14ac:dyDescent="0.2">
      <c r="A284" s="313" t="s">
        <v>42</v>
      </c>
      <c r="B284" s="313" t="s">
        <v>258</v>
      </c>
      <c r="C284" s="334" t="s">
        <v>263</v>
      </c>
      <c r="D284" s="310" t="s">
        <v>402</v>
      </c>
      <c r="E284" s="322" t="s">
        <v>1944</v>
      </c>
      <c r="F284" s="272" t="s">
        <v>24</v>
      </c>
      <c r="G284" s="396" t="s">
        <v>403</v>
      </c>
      <c r="H284" s="396" t="s">
        <v>493</v>
      </c>
      <c r="I284" s="370">
        <v>1470000</v>
      </c>
      <c r="J284" s="273">
        <f>-K2222/0.0833333333333333</f>
        <v>0</v>
      </c>
      <c r="K284" s="273"/>
      <c r="L284" s="274">
        <v>44013</v>
      </c>
      <c r="M284" s="274">
        <v>44013</v>
      </c>
      <c r="N284" s="274">
        <v>44377</v>
      </c>
      <c r="O284" s="291">
        <f>YEAR(N284)</f>
        <v>2021</v>
      </c>
      <c r="P284" s="289">
        <f>MONTH(N284)</f>
        <v>6</v>
      </c>
      <c r="Q284" s="287" t="str">
        <f>IF(P284&gt;9,CONCATENATE(O284,P284),CONCATENATE(O284,"0",P284))</f>
        <v>202106</v>
      </c>
      <c r="R284" s="305">
        <v>0</v>
      </c>
      <c r="S284" s="276">
        <v>0</v>
      </c>
      <c r="T284" s="276">
        <v>0</v>
      </c>
      <c r="U284" s="396"/>
      <c r="V284" s="326"/>
      <c r="W284" s="307"/>
      <c r="X284" s="326"/>
      <c r="Y28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  <c r="AO284" s="307"/>
      <c r="AP284" s="307"/>
      <c r="AQ284" s="307"/>
      <c r="AR284" s="300"/>
    </row>
    <row r="285" spans="1:100" s="233" customFormat="1" ht="38.25" customHeight="1" x14ac:dyDescent="0.2">
      <c r="A285" s="322" t="s">
        <v>42</v>
      </c>
      <c r="B285" s="313"/>
      <c r="C285" s="334"/>
      <c r="D285" s="321" t="s">
        <v>1945</v>
      </c>
      <c r="E285" s="322" t="s">
        <v>104</v>
      </c>
      <c r="F285" s="306" t="s">
        <v>24</v>
      </c>
      <c r="G285" s="396" t="s">
        <v>1946</v>
      </c>
      <c r="H285" s="398" t="s">
        <v>1947</v>
      </c>
      <c r="I285" s="370">
        <v>6872195</v>
      </c>
      <c r="J285" s="273">
        <f>-K2387/0.0833333333333333</f>
        <v>0</v>
      </c>
      <c r="K285" s="273"/>
      <c r="L285" s="274">
        <v>44013</v>
      </c>
      <c r="M285" s="274">
        <v>44013</v>
      </c>
      <c r="N285" s="275">
        <v>44377</v>
      </c>
      <c r="O285" s="289">
        <f>YEAR(N285)</f>
        <v>2021</v>
      </c>
      <c r="P285" s="289">
        <f>MONTH(N285)</f>
        <v>6</v>
      </c>
      <c r="Q285" s="281" t="str">
        <f>IF(P285&gt;9,CONCATENATE(O285,P285),CONCATENATE(O285,"0",P285))</f>
        <v>202106</v>
      </c>
      <c r="R285" s="305">
        <v>0</v>
      </c>
      <c r="S285" s="276">
        <v>0</v>
      </c>
      <c r="T285" s="276">
        <v>0</v>
      </c>
      <c r="U285" s="396"/>
      <c r="V285" s="307"/>
      <c r="W285" s="307"/>
      <c r="X285" s="307"/>
      <c r="Y2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46"/>
      <c r="AA285" s="300"/>
      <c r="AB285" s="300"/>
      <c r="AC285" s="300"/>
      <c r="AD285" s="300"/>
      <c r="AE285" s="300"/>
      <c r="AF285" s="300"/>
      <c r="AG285" s="300"/>
      <c r="AH285" s="300"/>
      <c r="AI285" s="300"/>
      <c r="AJ285" s="300"/>
      <c r="AK285" s="300"/>
      <c r="AL285" s="300"/>
      <c r="AM285" s="300"/>
      <c r="AN285" s="300"/>
      <c r="AO285" s="300"/>
      <c r="AP285" s="300"/>
      <c r="AQ285" s="300"/>
      <c r="AR285" s="300"/>
    </row>
    <row r="286" spans="1:100" s="233" customFormat="1" ht="38.25" customHeight="1" x14ac:dyDescent="0.2">
      <c r="A286" s="313" t="s">
        <v>42</v>
      </c>
      <c r="B286" s="313" t="s">
        <v>258</v>
      </c>
      <c r="C286" s="334" t="s">
        <v>263</v>
      </c>
      <c r="D286" s="322" t="s">
        <v>789</v>
      </c>
      <c r="E286" s="313" t="s">
        <v>90</v>
      </c>
      <c r="F286" s="272" t="s">
        <v>24</v>
      </c>
      <c r="G286" s="396" t="s">
        <v>325</v>
      </c>
      <c r="H286" s="396" t="s">
        <v>50</v>
      </c>
      <c r="I286" s="370">
        <v>15000000</v>
      </c>
      <c r="J286" s="273">
        <f>-K2251/0.0833333333333333</f>
        <v>0</v>
      </c>
      <c r="K286" s="273"/>
      <c r="L286" s="274">
        <v>42550</v>
      </c>
      <c r="M286" s="274">
        <v>42550</v>
      </c>
      <c r="N286" s="275">
        <v>44375</v>
      </c>
      <c r="O286" s="289">
        <f>YEAR(N286)</f>
        <v>2021</v>
      </c>
      <c r="P286" s="289">
        <f>MONTH(N286)</f>
        <v>6</v>
      </c>
      <c r="Q286" s="281" t="str">
        <f>IF(P286&gt;9,CONCATENATE(O286,P286),CONCATENATE(O286,"0",P286))</f>
        <v>202106</v>
      </c>
      <c r="R286" s="270">
        <v>0</v>
      </c>
      <c r="S286" s="276">
        <v>0</v>
      </c>
      <c r="T286" s="276">
        <v>0</v>
      </c>
      <c r="U286" s="396"/>
      <c r="V286" s="307"/>
      <c r="W286" s="307"/>
      <c r="X286" s="307"/>
      <c r="Y28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46"/>
      <c r="AA286" s="300"/>
      <c r="AB286" s="300"/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  <c r="AP286" s="300"/>
      <c r="AQ286" s="300"/>
      <c r="AR286" s="299"/>
    </row>
    <row r="287" spans="1:100" s="233" customFormat="1" ht="38.25" customHeight="1" x14ac:dyDescent="0.2">
      <c r="A287" s="313" t="s">
        <v>42</v>
      </c>
      <c r="B287" s="313" t="s">
        <v>258</v>
      </c>
      <c r="C287" s="334" t="s">
        <v>263</v>
      </c>
      <c r="D287" s="310" t="s">
        <v>545</v>
      </c>
      <c r="E287" s="313" t="s">
        <v>95</v>
      </c>
      <c r="F287" s="306" t="s">
        <v>24</v>
      </c>
      <c r="G287" s="396" t="s">
        <v>1964</v>
      </c>
      <c r="H287" s="398" t="s">
        <v>1965</v>
      </c>
      <c r="I287" s="370">
        <v>377400.52</v>
      </c>
      <c r="J287" s="273">
        <f>-K2234/0.0833333333333333</f>
        <v>0</v>
      </c>
      <c r="K287" s="273"/>
      <c r="L287" s="274">
        <v>44041</v>
      </c>
      <c r="M287" s="274">
        <v>44011</v>
      </c>
      <c r="N287" s="274">
        <v>44375</v>
      </c>
      <c r="O287" s="291">
        <f>YEAR(N287)</f>
        <v>2021</v>
      </c>
      <c r="P287" s="289">
        <f>MONTH(N287)</f>
        <v>6</v>
      </c>
      <c r="Q287" s="287" t="str">
        <f>IF(P287&gt;9,CONCATENATE(O287,P287),CONCATENATE(O287,"0",P287))</f>
        <v>202106</v>
      </c>
      <c r="R287" s="305">
        <v>0</v>
      </c>
      <c r="S287" s="276">
        <v>0</v>
      </c>
      <c r="T287" s="276">
        <v>0</v>
      </c>
      <c r="U287" s="397"/>
      <c r="V287" s="309"/>
      <c r="W287" s="307"/>
      <c r="X287" s="309"/>
      <c r="Y28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26"/>
      <c r="AA287" s="309"/>
      <c r="AB287" s="309"/>
      <c r="AC287" s="309"/>
      <c r="AD287" s="309"/>
      <c r="AE287" s="309"/>
      <c r="AF287" s="309"/>
      <c r="AG287" s="309"/>
      <c r="AH287" s="309"/>
      <c r="AI287" s="309"/>
      <c r="AJ287" s="309"/>
      <c r="AK287" s="309"/>
      <c r="AL287" s="309"/>
      <c r="AM287" s="309"/>
      <c r="AN287" s="309"/>
      <c r="AO287" s="309"/>
      <c r="AP287" s="309"/>
      <c r="AQ287" s="309"/>
      <c r="AR287" s="299"/>
    </row>
    <row r="288" spans="1:100" s="233" customFormat="1" ht="38.25" customHeight="1" x14ac:dyDescent="0.2">
      <c r="A288" s="313" t="s">
        <v>42</v>
      </c>
      <c r="B288" s="313"/>
      <c r="C288" s="334"/>
      <c r="D288" s="313" t="s">
        <v>1206</v>
      </c>
      <c r="E288" s="313" t="s">
        <v>1207</v>
      </c>
      <c r="F288" s="272" t="s">
        <v>24</v>
      </c>
      <c r="G288" s="396" t="s">
        <v>1208</v>
      </c>
      <c r="H288" s="396" t="s">
        <v>1209</v>
      </c>
      <c r="I288" s="370">
        <v>200000</v>
      </c>
      <c r="J288" s="273">
        <f>-K2222/0.0833333333333333</f>
        <v>0</v>
      </c>
      <c r="K288" s="273"/>
      <c r="L288" s="274">
        <v>43278</v>
      </c>
      <c r="M288" s="274">
        <v>43278</v>
      </c>
      <c r="N288" s="274">
        <v>44373</v>
      </c>
      <c r="O288" s="291">
        <f>YEAR(N288)</f>
        <v>2021</v>
      </c>
      <c r="P288" s="289">
        <f>MONTH(N288)</f>
        <v>6</v>
      </c>
      <c r="Q288" s="287" t="str">
        <f>IF(P288&gt;9,CONCATENATE(O288,P288),CONCATENATE(O288,"0",P288))</f>
        <v>202106</v>
      </c>
      <c r="R288" s="270">
        <v>0</v>
      </c>
      <c r="S288" s="276">
        <v>0</v>
      </c>
      <c r="T288" s="276">
        <v>0</v>
      </c>
      <c r="U288" s="396"/>
      <c r="V288" s="326"/>
      <c r="W288" s="307"/>
      <c r="X288" s="326"/>
      <c r="Y28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07"/>
      <c r="AA288" s="307"/>
      <c r="AB288" s="307"/>
      <c r="AC288" s="307"/>
      <c r="AD288" s="307"/>
      <c r="AE288" s="307"/>
      <c r="AF288" s="307"/>
      <c r="AG288" s="307"/>
      <c r="AH288" s="307"/>
      <c r="AI288" s="307"/>
      <c r="AJ288" s="307"/>
      <c r="AK288" s="307"/>
      <c r="AL288" s="307"/>
      <c r="AM288" s="307"/>
      <c r="AN288" s="307"/>
      <c r="AO288" s="307"/>
      <c r="AP288" s="307"/>
      <c r="AQ288" s="307"/>
      <c r="AR288" s="309"/>
    </row>
    <row r="289" spans="1:44" s="233" customFormat="1" ht="38.25" customHeight="1" x14ac:dyDescent="0.2">
      <c r="A289" s="322" t="s">
        <v>42</v>
      </c>
      <c r="B289" s="322" t="s">
        <v>258</v>
      </c>
      <c r="C289" s="314" t="s">
        <v>263</v>
      </c>
      <c r="D289" s="322" t="s">
        <v>390</v>
      </c>
      <c r="E289" s="322" t="s">
        <v>391</v>
      </c>
      <c r="F289" s="306" t="s">
        <v>19</v>
      </c>
      <c r="G289" s="395" t="s">
        <v>392</v>
      </c>
      <c r="H289" s="406" t="s">
        <v>393</v>
      </c>
      <c r="I289" s="368">
        <v>252033.6</v>
      </c>
      <c r="J289" s="315">
        <f>-K2223/0.0833333333333333</f>
        <v>0</v>
      </c>
      <c r="K289" s="315"/>
      <c r="L289" s="316">
        <v>44055</v>
      </c>
      <c r="M289" s="316">
        <v>44055</v>
      </c>
      <c r="N289" s="316">
        <v>44363</v>
      </c>
      <c r="O289" s="327">
        <f>YEAR(N289)</f>
        <v>2021</v>
      </c>
      <c r="P289" s="318">
        <f>MONTH(N289)</f>
        <v>6</v>
      </c>
      <c r="Q289" s="328" t="str">
        <f>IF(P289&gt;9,CONCATENATE(O289,P289),CONCATENATE(O289,"0",P289))</f>
        <v>202106</v>
      </c>
      <c r="R289" s="305">
        <v>0</v>
      </c>
      <c r="S289" s="320">
        <v>0</v>
      </c>
      <c r="T289" s="320">
        <v>0</v>
      </c>
      <c r="U289" s="395"/>
      <c r="V289" s="346"/>
      <c r="W289" s="299"/>
      <c r="X289" s="346"/>
      <c r="Y28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  <c r="AM289" s="299"/>
      <c r="AN289" s="299"/>
      <c r="AO289" s="299"/>
      <c r="AP289" s="299"/>
      <c r="AQ289" s="299"/>
      <c r="AR289" s="299"/>
    </row>
    <row r="290" spans="1:44" s="7" customFormat="1" ht="38.25" customHeight="1" x14ac:dyDescent="0.2">
      <c r="A290" s="308" t="s">
        <v>42</v>
      </c>
      <c r="B290" s="308"/>
      <c r="C290" s="334"/>
      <c r="D290" s="323" t="s">
        <v>1700</v>
      </c>
      <c r="E290" s="322" t="s">
        <v>1207</v>
      </c>
      <c r="F290" s="311" t="s">
        <v>1701</v>
      </c>
      <c r="G290" s="397" t="s">
        <v>1702</v>
      </c>
      <c r="H290" s="397" t="s">
        <v>1703</v>
      </c>
      <c r="I290" s="371">
        <v>1799497</v>
      </c>
      <c r="J290" s="268">
        <f>-K2347/0.0833333333333333</f>
        <v>0</v>
      </c>
      <c r="K290" s="268"/>
      <c r="L290" s="269">
        <v>44007</v>
      </c>
      <c r="M290" s="269">
        <v>43998</v>
      </c>
      <c r="N290" s="269">
        <v>44362</v>
      </c>
      <c r="O290" s="290">
        <f>YEAR(N290)</f>
        <v>2021</v>
      </c>
      <c r="P290" s="289">
        <f>MONTH(N290)</f>
        <v>6</v>
      </c>
      <c r="Q290" s="286" t="str">
        <f>IF(P290&gt;9,CONCATENATE(O290,P290),CONCATENATE(O290,"0",P290))</f>
        <v>202106</v>
      </c>
      <c r="R290" s="305" t="s">
        <v>130</v>
      </c>
      <c r="S290" s="271">
        <v>0</v>
      </c>
      <c r="T290" s="271">
        <v>0</v>
      </c>
      <c r="U290" s="397"/>
      <c r="V290" s="307"/>
      <c r="W290" s="307"/>
      <c r="X290" s="307"/>
      <c r="Y29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26"/>
      <c r="AA290" s="309"/>
      <c r="AB290" s="309"/>
      <c r="AC290" s="309"/>
      <c r="AD290" s="309"/>
      <c r="AE290" s="309"/>
      <c r="AF290" s="309"/>
      <c r="AG290" s="309"/>
      <c r="AH290" s="309"/>
      <c r="AI290" s="309"/>
      <c r="AJ290" s="309"/>
      <c r="AK290" s="309"/>
      <c r="AL290" s="309"/>
      <c r="AM290" s="309"/>
      <c r="AN290" s="309"/>
      <c r="AO290" s="309"/>
      <c r="AP290" s="309"/>
      <c r="AQ290" s="309"/>
      <c r="AR290" s="300"/>
    </row>
    <row r="291" spans="1:44" s="7" customFormat="1" ht="38.25" customHeight="1" x14ac:dyDescent="0.2">
      <c r="A291" s="313" t="s">
        <v>42</v>
      </c>
      <c r="B291" s="313"/>
      <c r="C291" s="334"/>
      <c r="D291" s="310" t="s">
        <v>901</v>
      </c>
      <c r="E291" s="313" t="s">
        <v>328</v>
      </c>
      <c r="F291" s="306" t="s">
        <v>24</v>
      </c>
      <c r="G291" s="396" t="s">
        <v>902</v>
      </c>
      <c r="H291" s="396" t="s">
        <v>903</v>
      </c>
      <c r="I291" s="370">
        <v>1307379.46</v>
      </c>
      <c r="J291" s="273">
        <f>-K2193/0.0833333333333333</f>
        <v>0</v>
      </c>
      <c r="K291" s="273"/>
      <c r="L291" s="274">
        <v>40269</v>
      </c>
      <c r="M291" s="274">
        <v>40269</v>
      </c>
      <c r="N291" s="275">
        <v>44347</v>
      </c>
      <c r="O291" s="289">
        <f>YEAR(N291)</f>
        <v>2021</v>
      </c>
      <c r="P291" s="289">
        <f>MONTH(N291)</f>
        <v>5</v>
      </c>
      <c r="Q291" s="281" t="str">
        <f>IF(P291&gt;9,CONCATENATE(O291,P291),CONCATENATE(O291,"0",P291))</f>
        <v>202105</v>
      </c>
      <c r="R291" s="270">
        <v>0</v>
      </c>
      <c r="S291" s="276">
        <v>0</v>
      </c>
      <c r="T291" s="276">
        <v>0</v>
      </c>
      <c r="U291" s="396"/>
      <c r="V291" s="307"/>
      <c r="W291" s="307"/>
      <c r="X291" s="307"/>
      <c r="Y29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307"/>
      <c r="AA291" s="307"/>
      <c r="AB291" s="307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307"/>
      <c r="AN291" s="307"/>
      <c r="AO291" s="307"/>
      <c r="AP291" s="307"/>
      <c r="AQ291" s="307"/>
      <c r="AR291" s="309"/>
    </row>
    <row r="292" spans="1:44" s="7" customFormat="1" ht="38.25" customHeight="1" x14ac:dyDescent="0.2">
      <c r="A292" s="322" t="s">
        <v>42</v>
      </c>
      <c r="B292" s="322"/>
      <c r="C292" s="314"/>
      <c r="D292" s="322" t="s">
        <v>1351</v>
      </c>
      <c r="E292" s="322" t="s">
        <v>92</v>
      </c>
      <c r="F292" s="306" t="s">
        <v>24</v>
      </c>
      <c r="G292" s="395" t="s">
        <v>1352</v>
      </c>
      <c r="H292" s="406" t="s">
        <v>1353</v>
      </c>
      <c r="I292" s="368">
        <v>120000</v>
      </c>
      <c r="J292" s="315">
        <f>-K2259/0.0833333333333333</f>
        <v>0</v>
      </c>
      <c r="K292" s="315"/>
      <c r="L292" s="316">
        <v>44027</v>
      </c>
      <c r="M292" s="316">
        <v>44027</v>
      </c>
      <c r="N292" s="317">
        <v>44320</v>
      </c>
      <c r="O292" s="318">
        <f>YEAR(N292)</f>
        <v>2021</v>
      </c>
      <c r="P292" s="318">
        <f>MONTH(N292)</f>
        <v>5</v>
      </c>
      <c r="Q292" s="319" t="str">
        <f>IF(P292&gt;9,CONCATENATE(O292,P292),CONCATENATE(O292,"0",P292))</f>
        <v>202105</v>
      </c>
      <c r="R292" s="305">
        <v>0</v>
      </c>
      <c r="S292" s="320">
        <v>0</v>
      </c>
      <c r="T292" s="320">
        <v>0</v>
      </c>
      <c r="U292" s="399"/>
      <c r="V292" s="300"/>
      <c r="W292" s="299"/>
      <c r="X292" s="346"/>
      <c r="Y29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46"/>
      <c r="AA292" s="299"/>
      <c r="AB292" s="299"/>
      <c r="AC292" s="299"/>
      <c r="AD292" s="299"/>
      <c r="AE292" s="299"/>
      <c r="AF292" s="299"/>
      <c r="AG292" s="299"/>
      <c r="AH292" s="299"/>
      <c r="AI292" s="299"/>
      <c r="AJ292" s="299"/>
      <c r="AK292" s="299"/>
      <c r="AL292" s="299"/>
      <c r="AM292" s="299"/>
      <c r="AN292" s="299"/>
      <c r="AO292" s="299"/>
      <c r="AP292" s="299"/>
      <c r="AQ292" s="299"/>
      <c r="AR292" s="300"/>
    </row>
    <row r="293" spans="1:44" s="7" customFormat="1" ht="38.25" customHeight="1" x14ac:dyDescent="0.2">
      <c r="A293" s="308" t="s">
        <v>42</v>
      </c>
      <c r="B293" s="323"/>
      <c r="C293" s="314"/>
      <c r="D293" s="323" t="s">
        <v>2396</v>
      </c>
      <c r="E293" s="323" t="s">
        <v>2255</v>
      </c>
      <c r="F293" s="311" t="s">
        <v>2397</v>
      </c>
      <c r="G293" s="399" t="s">
        <v>2398</v>
      </c>
      <c r="H293" s="399" t="s">
        <v>2399</v>
      </c>
      <c r="I293" s="372">
        <v>644000</v>
      </c>
      <c r="J293" s="329">
        <f>-K2493/0.0833333333333333</f>
        <v>0</v>
      </c>
      <c r="K293" s="329"/>
      <c r="L293" s="312">
        <v>44041</v>
      </c>
      <c r="M293" s="312">
        <v>44044</v>
      </c>
      <c r="N293" s="312">
        <v>44316</v>
      </c>
      <c r="O293" s="330">
        <f>YEAR(N293)</f>
        <v>2021</v>
      </c>
      <c r="P293" s="318">
        <f>MONTH(N293)</f>
        <v>4</v>
      </c>
      <c r="Q293" s="331" t="str">
        <f>IF(P293&gt;9,CONCATENATE(O293,P293),CONCATENATE(O293,"0",P293))</f>
        <v>202104</v>
      </c>
      <c r="R293" s="305">
        <v>0</v>
      </c>
      <c r="S293" s="332">
        <v>0</v>
      </c>
      <c r="T293" s="332">
        <v>0</v>
      </c>
      <c r="U293" s="399"/>
      <c r="V293" s="299"/>
      <c r="W293" s="299"/>
      <c r="X293" s="299"/>
      <c r="Y29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346"/>
      <c r="AA293" s="300"/>
      <c r="AB293" s="300"/>
      <c r="AC293" s="300"/>
      <c r="AD293" s="300"/>
      <c r="AE293" s="300"/>
      <c r="AF293" s="300"/>
      <c r="AG293" s="300"/>
      <c r="AH293" s="300"/>
      <c r="AI293" s="300"/>
      <c r="AJ293" s="300"/>
      <c r="AK293" s="300"/>
      <c r="AL293" s="300"/>
      <c r="AM293" s="300"/>
      <c r="AN293" s="300"/>
      <c r="AO293" s="300"/>
      <c r="AP293" s="300"/>
      <c r="AQ293" s="300"/>
      <c r="AR293" s="300"/>
    </row>
    <row r="294" spans="1:44" s="7" customFormat="1" ht="38.25" customHeight="1" x14ac:dyDescent="0.2">
      <c r="A294" s="322" t="s">
        <v>42</v>
      </c>
      <c r="B294" s="313" t="s">
        <v>262</v>
      </c>
      <c r="C294" s="334" t="s">
        <v>263</v>
      </c>
      <c r="D294" s="322" t="s">
        <v>458</v>
      </c>
      <c r="E294" s="322" t="s">
        <v>404</v>
      </c>
      <c r="F294" s="272" t="s">
        <v>289</v>
      </c>
      <c r="G294" s="396" t="s">
        <v>290</v>
      </c>
      <c r="H294" s="396" t="s">
        <v>291</v>
      </c>
      <c r="I294" s="370">
        <v>1077750</v>
      </c>
      <c r="J294" s="273">
        <f>-K2187/0.0833333333333333</f>
        <v>0</v>
      </c>
      <c r="K294" s="273"/>
      <c r="L294" s="274">
        <v>44188</v>
      </c>
      <c r="M294" s="274">
        <v>43931</v>
      </c>
      <c r="N294" s="274">
        <v>44295</v>
      </c>
      <c r="O294" s="291">
        <f>YEAR(N294)</f>
        <v>2021</v>
      </c>
      <c r="P294" s="289">
        <f>MONTH(N294)</f>
        <v>4</v>
      </c>
      <c r="Q294" s="287" t="str">
        <f>IF(P294&gt;9,CONCATENATE(O294,P294),CONCATENATE(O294,"0",P294))</f>
        <v>202104</v>
      </c>
      <c r="R294" s="305">
        <v>0</v>
      </c>
      <c r="S294" s="276">
        <v>0</v>
      </c>
      <c r="T294" s="276">
        <v>0</v>
      </c>
      <c r="U294" s="397"/>
      <c r="V294" s="309"/>
      <c r="W294" s="307"/>
      <c r="X294" s="326"/>
      <c r="Y29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46"/>
      <c r="AA294" s="300"/>
      <c r="AB294" s="300"/>
      <c r="AC294" s="300"/>
      <c r="AD294" s="300"/>
      <c r="AE294" s="300"/>
      <c r="AF294" s="300"/>
      <c r="AG294" s="300"/>
      <c r="AH294" s="300"/>
      <c r="AI294" s="300"/>
      <c r="AJ294" s="300"/>
      <c r="AK294" s="300"/>
      <c r="AL294" s="300"/>
      <c r="AM294" s="300"/>
      <c r="AN294" s="300"/>
      <c r="AO294" s="300"/>
      <c r="AP294" s="300"/>
      <c r="AQ294" s="300"/>
      <c r="AR294" s="300"/>
    </row>
    <row r="295" spans="1:44" s="7" customFormat="1" ht="38.25" customHeight="1" x14ac:dyDescent="0.2">
      <c r="A295" s="323" t="s">
        <v>42</v>
      </c>
      <c r="B295" s="323"/>
      <c r="C295" s="314"/>
      <c r="D295" s="323" t="s">
        <v>1267</v>
      </c>
      <c r="E295" s="322" t="s">
        <v>1207</v>
      </c>
      <c r="F295" s="311" t="s">
        <v>374</v>
      </c>
      <c r="G295" s="399" t="s">
        <v>898</v>
      </c>
      <c r="H295" s="399" t="s">
        <v>899</v>
      </c>
      <c r="I295" s="372">
        <v>3355532</v>
      </c>
      <c r="J295" s="329">
        <f>-K2208/0.0833333333333333</f>
        <v>0</v>
      </c>
      <c r="K295" s="329"/>
      <c r="L295" s="312">
        <v>43964</v>
      </c>
      <c r="M295" s="312">
        <v>43930</v>
      </c>
      <c r="N295" s="312">
        <v>44294</v>
      </c>
      <c r="O295" s="330">
        <f>YEAR(N295)</f>
        <v>2021</v>
      </c>
      <c r="P295" s="318">
        <f>MONTH(N295)</f>
        <v>4</v>
      </c>
      <c r="Q295" s="331" t="str">
        <f>IF(P295&gt;9,CONCATENATE(O295,P295),CONCATENATE(O295,"0",P295))</f>
        <v>202104</v>
      </c>
      <c r="R295" s="305">
        <v>0</v>
      </c>
      <c r="S295" s="332">
        <v>0</v>
      </c>
      <c r="T295" s="332">
        <v>0</v>
      </c>
      <c r="U295" s="406"/>
      <c r="V295" s="300"/>
      <c r="W295" s="299"/>
      <c r="X295" s="300"/>
      <c r="Y29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  <c r="AM295" s="299"/>
      <c r="AN295" s="299"/>
      <c r="AO295" s="299"/>
      <c r="AP295" s="299"/>
      <c r="AQ295" s="299"/>
      <c r="AR295" s="299"/>
    </row>
    <row r="296" spans="1:44" s="7" customFormat="1" ht="38.25" customHeight="1" x14ac:dyDescent="0.2">
      <c r="A296" s="323" t="s">
        <v>42</v>
      </c>
      <c r="B296" s="323"/>
      <c r="C296" s="314"/>
      <c r="D296" s="323" t="s">
        <v>1799</v>
      </c>
      <c r="E296" s="323" t="s">
        <v>104</v>
      </c>
      <c r="F296" s="311" t="s">
        <v>1800</v>
      </c>
      <c r="G296" s="399" t="s">
        <v>1801</v>
      </c>
      <c r="H296" s="399" t="s">
        <v>1802</v>
      </c>
      <c r="I296" s="372">
        <v>1470000</v>
      </c>
      <c r="J296" s="329">
        <f>-K2332/0.0833333333333333</f>
        <v>0</v>
      </c>
      <c r="K296" s="329"/>
      <c r="L296" s="312">
        <v>44013</v>
      </c>
      <c r="M296" s="312">
        <v>43918</v>
      </c>
      <c r="N296" s="312">
        <v>44282</v>
      </c>
      <c r="O296" s="330">
        <f>YEAR(N296)</f>
        <v>2021</v>
      </c>
      <c r="P296" s="318">
        <f>MONTH(N296)</f>
        <v>3</v>
      </c>
      <c r="Q296" s="331" t="str">
        <f>IF(P296&gt;9,CONCATENATE(O296,P296),CONCATENATE(O296,"0",P296))</f>
        <v>202103</v>
      </c>
      <c r="R296" s="270">
        <v>0</v>
      </c>
      <c r="S296" s="332">
        <v>0.15</v>
      </c>
      <c r="T296" s="332">
        <v>0.05</v>
      </c>
      <c r="U296" s="395"/>
      <c r="V296" s="300"/>
      <c r="W296" s="299"/>
      <c r="X296" s="300"/>
      <c r="Y296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346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  <c r="AM296" s="299"/>
      <c r="AN296" s="299"/>
      <c r="AO296" s="299"/>
      <c r="AP296" s="299"/>
      <c r="AQ296" s="299"/>
      <c r="AR296" s="299"/>
    </row>
    <row r="297" spans="1:44" s="7" customFormat="1" ht="38.25" customHeight="1" x14ac:dyDescent="0.2">
      <c r="A297" s="322" t="s">
        <v>42</v>
      </c>
      <c r="B297" s="313"/>
      <c r="C297" s="334"/>
      <c r="D297" s="321" t="s">
        <v>1849</v>
      </c>
      <c r="E297" s="322" t="s">
        <v>91</v>
      </c>
      <c r="F297" s="306" t="s">
        <v>1850</v>
      </c>
      <c r="G297" s="396" t="s">
        <v>1851</v>
      </c>
      <c r="H297" s="398" t="s">
        <v>1852</v>
      </c>
      <c r="I297" s="370">
        <v>540319</v>
      </c>
      <c r="J297" s="273">
        <f>-K2386/0.0833333333333333</f>
        <v>0</v>
      </c>
      <c r="K297" s="273"/>
      <c r="L297" s="274">
        <v>43992</v>
      </c>
      <c r="M297" s="274">
        <v>44093</v>
      </c>
      <c r="N297" s="275">
        <v>44276</v>
      </c>
      <c r="O297" s="289">
        <f>YEAR(N297)</f>
        <v>2021</v>
      </c>
      <c r="P297" s="289">
        <f>MONTH(N297)</f>
        <v>3</v>
      </c>
      <c r="Q297" s="281" t="str">
        <f>IF(P297&gt;9,CONCATENATE(O297,P297),CONCATENATE(O297,"0",P297))</f>
        <v>202103</v>
      </c>
      <c r="R297" s="305">
        <v>0</v>
      </c>
      <c r="S297" s="276">
        <v>0.05</v>
      </c>
      <c r="T297" s="276">
        <v>0.02</v>
      </c>
      <c r="U297" s="396"/>
      <c r="V297" s="307"/>
      <c r="W297" s="307"/>
      <c r="X297" s="307"/>
      <c r="Y29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346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</row>
    <row r="298" spans="1:44" s="7" customFormat="1" ht="38.25" customHeight="1" x14ac:dyDescent="0.2">
      <c r="A298" s="313" t="s">
        <v>42</v>
      </c>
      <c r="B298" s="322"/>
      <c r="C298" s="314"/>
      <c r="D298" s="321" t="s">
        <v>916</v>
      </c>
      <c r="E298" s="313" t="s">
        <v>91</v>
      </c>
      <c r="F298" s="306" t="s">
        <v>24</v>
      </c>
      <c r="G298" s="395" t="s">
        <v>917</v>
      </c>
      <c r="H298" s="395" t="s">
        <v>918</v>
      </c>
      <c r="I298" s="368">
        <v>350000</v>
      </c>
      <c r="J298" s="315">
        <f>-K2197/0.0833333333333333</f>
        <v>0</v>
      </c>
      <c r="K298" s="315"/>
      <c r="L298" s="316">
        <v>43187</v>
      </c>
      <c r="M298" s="316">
        <v>42438</v>
      </c>
      <c r="N298" s="317">
        <v>44263</v>
      </c>
      <c r="O298" s="318">
        <f>YEAR(N298)</f>
        <v>2021</v>
      </c>
      <c r="P298" s="318">
        <f>MONTH(N298)</f>
        <v>3</v>
      </c>
      <c r="Q298" s="319" t="str">
        <f>IF(P298&gt;9,CONCATENATE(O298,P298),CONCATENATE(O298,"0",P298))</f>
        <v>202103</v>
      </c>
      <c r="R298" s="305" t="s">
        <v>248</v>
      </c>
      <c r="S298" s="320">
        <v>0</v>
      </c>
      <c r="T298" s="320">
        <v>0</v>
      </c>
      <c r="U298" s="395"/>
      <c r="V298" s="299"/>
      <c r="W298" s="299"/>
      <c r="X298" s="299"/>
      <c r="Y29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  <c r="AM298" s="299"/>
      <c r="AN298" s="299"/>
      <c r="AO298" s="299"/>
      <c r="AP298" s="299"/>
      <c r="AQ298" s="299"/>
      <c r="AR298" s="300"/>
    </row>
    <row r="299" spans="1:44" s="7" customFormat="1" ht="38.25" customHeight="1" x14ac:dyDescent="0.2">
      <c r="A299" s="313" t="s">
        <v>42</v>
      </c>
      <c r="B299" s="322"/>
      <c r="C299" s="314"/>
      <c r="D299" s="321" t="s">
        <v>2279</v>
      </c>
      <c r="E299" s="322" t="s">
        <v>92</v>
      </c>
      <c r="F299" s="306" t="s">
        <v>24</v>
      </c>
      <c r="G299" s="395" t="s">
        <v>1649</v>
      </c>
      <c r="H299" s="395" t="s">
        <v>1650</v>
      </c>
      <c r="I299" s="368">
        <v>292583.46000000002</v>
      </c>
      <c r="J299" s="315">
        <f>-K2470/0.0833333333333333</f>
        <v>0</v>
      </c>
      <c r="K299" s="315"/>
      <c r="L299" s="316">
        <v>43936</v>
      </c>
      <c r="M299" s="316">
        <v>43936</v>
      </c>
      <c r="N299" s="316">
        <v>44250</v>
      </c>
      <c r="O299" s="327">
        <f>YEAR(N299)</f>
        <v>2021</v>
      </c>
      <c r="P299" s="318">
        <f>MONTH(N299)</f>
        <v>2</v>
      </c>
      <c r="Q299" s="328" t="str">
        <f>IF(P299&gt;9,CONCATENATE(O299,P299),CONCATENATE(O299,"0",P299))</f>
        <v>202102</v>
      </c>
      <c r="R299" s="305">
        <v>0</v>
      </c>
      <c r="S299" s="320">
        <v>0</v>
      </c>
      <c r="T299" s="320">
        <v>0</v>
      </c>
      <c r="U299" s="395"/>
      <c r="V299" s="346"/>
      <c r="W299" s="299"/>
      <c r="X299" s="346"/>
      <c r="Y2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  <c r="AM299" s="299"/>
      <c r="AN299" s="299"/>
      <c r="AO299" s="299"/>
      <c r="AP299" s="299"/>
      <c r="AQ299" s="299"/>
      <c r="AR299" s="300"/>
    </row>
    <row r="300" spans="1:44" s="7" customFormat="1" ht="38.25" customHeight="1" x14ac:dyDescent="0.2">
      <c r="A300" s="313" t="s">
        <v>42</v>
      </c>
      <c r="B300" s="313" t="s">
        <v>258</v>
      </c>
      <c r="C300" s="334" t="s">
        <v>263</v>
      </c>
      <c r="D300" s="322" t="s">
        <v>790</v>
      </c>
      <c r="E300" s="313" t="s">
        <v>90</v>
      </c>
      <c r="F300" s="272" t="s">
        <v>24</v>
      </c>
      <c r="G300" s="396" t="s">
        <v>436</v>
      </c>
      <c r="H300" s="396" t="s">
        <v>50</v>
      </c>
      <c r="I300" s="370">
        <v>35117085.530000001</v>
      </c>
      <c r="J300" s="273">
        <f>-K2884/0.0833333333333333</f>
        <v>0</v>
      </c>
      <c r="K300" s="273"/>
      <c r="L300" s="274">
        <v>43964</v>
      </c>
      <c r="M300" s="274">
        <v>42402</v>
      </c>
      <c r="N300" s="275">
        <v>44228</v>
      </c>
      <c r="O300" s="289">
        <f>YEAR(N300)</f>
        <v>2021</v>
      </c>
      <c r="P300" s="289">
        <f>MONTH(N300)</f>
        <v>2</v>
      </c>
      <c r="Q300" s="281" t="str">
        <f>IF(P300&gt;9,CONCATENATE(O300,P300),CONCATENATE(O300,"0",P300))</f>
        <v>202102</v>
      </c>
      <c r="R300" s="305" t="s">
        <v>171</v>
      </c>
      <c r="S300" s="276">
        <v>0</v>
      </c>
      <c r="T300" s="276">
        <v>0</v>
      </c>
      <c r="U300" s="396"/>
      <c r="V300" s="309"/>
      <c r="W300" s="307"/>
      <c r="X300" s="309"/>
      <c r="Y30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46"/>
      <c r="AA300" s="300"/>
      <c r="AB300" s="300"/>
      <c r="AC300" s="300"/>
      <c r="AD300" s="300"/>
      <c r="AE300" s="300"/>
      <c r="AF300" s="300"/>
      <c r="AG300" s="300"/>
      <c r="AH300" s="300"/>
      <c r="AI300" s="300"/>
      <c r="AJ300" s="300"/>
      <c r="AK300" s="300"/>
      <c r="AL300" s="300"/>
      <c r="AM300" s="300"/>
      <c r="AN300" s="300"/>
      <c r="AO300" s="300"/>
      <c r="AP300" s="300"/>
      <c r="AQ300" s="300"/>
      <c r="AR300" s="299"/>
    </row>
    <row r="301" spans="1:44" s="7" customFormat="1" ht="38.25" customHeight="1" x14ac:dyDescent="0.2">
      <c r="A301" s="308" t="s">
        <v>42</v>
      </c>
      <c r="B301" s="308"/>
      <c r="C301" s="334"/>
      <c r="D301" s="323" t="s">
        <v>1687</v>
      </c>
      <c r="E301" s="323" t="s">
        <v>90</v>
      </c>
      <c r="F301" s="311" t="s">
        <v>24</v>
      </c>
      <c r="G301" s="397" t="s">
        <v>1688</v>
      </c>
      <c r="H301" s="397" t="s">
        <v>1689</v>
      </c>
      <c r="I301" s="371">
        <v>5000000</v>
      </c>
      <c r="J301" s="268">
        <f>-K2342/0.0833333333333333</f>
        <v>0</v>
      </c>
      <c r="K301" s="268"/>
      <c r="L301" s="269">
        <v>43852</v>
      </c>
      <c r="M301" s="269">
        <v>44007</v>
      </c>
      <c r="N301" s="269">
        <v>44220</v>
      </c>
      <c r="O301" s="290">
        <f>YEAR(N301)</f>
        <v>2021</v>
      </c>
      <c r="P301" s="289">
        <f>MONTH(N301)</f>
        <v>1</v>
      </c>
      <c r="Q301" s="286" t="str">
        <f>IF(P301&gt;9,CONCATENATE(O301,P301),CONCATENATE(O301,"0",P301))</f>
        <v>202101</v>
      </c>
      <c r="R301" s="305">
        <v>0</v>
      </c>
      <c r="S301" s="271">
        <v>0</v>
      </c>
      <c r="T301" s="271">
        <v>0</v>
      </c>
      <c r="U301" s="397"/>
      <c r="V301" s="307"/>
      <c r="W301" s="307"/>
      <c r="X301" s="307"/>
      <c r="Y30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326"/>
      <c r="AA301" s="309"/>
      <c r="AB301" s="309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09"/>
      <c r="AR301" s="300"/>
    </row>
    <row r="302" spans="1:44" s="7" customFormat="1" ht="38.25" customHeight="1" x14ac:dyDescent="0.2">
      <c r="A302" s="321" t="s">
        <v>42</v>
      </c>
      <c r="B302" s="322" t="s">
        <v>262</v>
      </c>
      <c r="C302" s="314" t="s">
        <v>263</v>
      </c>
      <c r="D302" s="321" t="s">
        <v>625</v>
      </c>
      <c r="E302" s="322" t="s">
        <v>92</v>
      </c>
      <c r="F302" s="306" t="s">
        <v>351</v>
      </c>
      <c r="G302" s="395" t="s">
        <v>352</v>
      </c>
      <c r="H302" s="406" t="s">
        <v>353</v>
      </c>
      <c r="I302" s="368">
        <v>970080</v>
      </c>
      <c r="J302" s="315">
        <f>-K2210/0.0833333333333333</f>
        <v>0</v>
      </c>
      <c r="K302" s="315"/>
      <c r="L302" s="316">
        <v>44006</v>
      </c>
      <c r="M302" s="316">
        <v>43851</v>
      </c>
      <c r="N302" s="317">
        <v>44216</v>
      </c>
      <c r="O302" s="318">
        <f>YEAR(N302)</f>
        <v>2021</v>
      </c>
      <c r="P302" s="318">
        <f>MONTH(N302)</f>
        <v>1</v>
      </c>
      <c r="Q302" s="319" t="str">
        <f>IF(P302&gt;9,CONCATENATE(O302,P302),CONCATENATE(O302,"0",P302))</f>
        <v>202101</v>
      </c>
      <c r="R302" s="305" t="s">
        <v>248</v>
      </c>
      <c r="S302" s="320">
        <v>0</v>
      </c>
      <c r="T302" s="320">
        <v>0</v>
      </c>
      <c r="U302" s="399"/>
      <c r="V302" s="300"/>
      <c r="W302" s="299"/>
      <c r="X302" s="346"/>
      <c r="Y30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46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  <c r="AM302" s="299"/>
      <c r="AN302" s="299"/>
      <c r="AO302" s="299"/>
      <c r="AP302" s="299"/>
      <c r="AQ302" s="299"/>
      <c r="AR302" s="300"/>
    </row>
    <row r="303" spans="1:44" s="7" customFormat="1" ht="38.25" customHeight="1" x14ac:dyDescent="0.2">
      <c r="A303" s="308" t="s">
        <v>42</v>
      </c>
      <c r="B303" s="323"/>
      <c r="C303" s="314"/>
      <c r="D303" s="323" t="s">
        <v>1624</v>
      </c>
      <c r="E303" s="308" t="s">
        <v>91</v>
      </c>
      <c r="F303" s="306" t="s">
        <v>24</v>
      </c>
      <c r="G303" s="396" t="s">
        <v>1625</v>
      </c>
      <c r="H303" s="396" t="s">
        <v>1626</v>
      </c>
      <c r="I303" s="370">
        <v>142319.04999999999</v>
      </c>
      <c r="J303" s="329">
        <f>-K2331/0.0833333333333333</f>
        <v>0</v>
      </c>
      <c r="K303" s="329"/>
      <c r="L303" s="274">
        <v>43845</v>
      </c>
      <c r="M303" s="274">
        <v>43845</v>
      </c>
      <c r="N303" s="275">
        <v>44210</v>
      </c>
      <c r="O303" s="330">
        <f>YEAR(N303)</f>
        <v>2021</v>
      </c>
      <c r="P303" s="318">
        <f>MONTH(N303)</f>
        <v>1</v>
      </c>
      <c r="Q303" s="331" t="str">
        <f>IF(P303&gt;9,CONCATENATE(O303,P303),CONCATENATE(O303,"0",P303))</f>
        <v>202101</v>
      </c>
      <c r="R303" s="305" t="s">
        <v>130</v>
      </c>
      <c r="S303" s="332">
        <v>0</v>
      </c>
      <c r="T303" s="332">
        <v>0</v>
      </c>
      <c r="U303" s="399"/>
      <c r="V303" s="299"/>
      <c r="W303" s="299"/>
      <c r="X303" s="299"/>
      <c r="Y30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346"/>
      <c r="AA303" s="300"/>
      <c r="AB303" s="300"/>
      <c r="AC303" s="300"/>
      <c r="AD303" s="300"/>
      <c r="AE303" s="300"/>
      <c r="AF303" s="300"/>
      <c r="AG303" s="300"/>
      <c r="AH303" s="300"/>
      <c r="AI303" s="300"/>
      <c r="AJ303" s="300"/>
      <c r="AK303" s="300"/>
      <c r="AL303" s="300"/>
      <c r="AM303" s="300"/>
      <c r="AN303" s="300"/>
      <c r="AO303" s="300"/>
      <c r="AP303" s="300"/>
      <c r="AQ303" s="300"/>
      <c r="AR303" s="300"/>
    </row>
    <row r="304" spans="1:44" s="7" customFormat="1" ht="38.25" customHeight="1" x14ac:dyDescent="0.2">
      <c r="A304" s="322" t="s">
        <v>42</v>
      </c>
      <c r="B304" s="313"/>
      <c r="C304" s="334"/>
      <c r="D304" s="321" t="s">
        <v>1884</v>
      </c>
      <c r="E304" s="322" t="s">
        <v>104</v>
      </c>
      <c r="F304" s="306" t="s">
        <v>24</v>
      </c>
      <c r="G304" s="396" t="s">
        <v>1885</v>
      </c>
      <c r="H304" s="406" t="s">
        <v>1886</v>
      </c>
      <c r="I304" s="370">
        <v>49563.5</v>
      </c>
      <c r="J304" s="273">
        <f>-K2403/0.0833333333333333</f>
        <v>0</v>
      </c>
      <c r="K304" s="273"/>
      <c r="L304" s="274">
        <v>43894</v>
      </c>
      <c r="M304" s="274">
        <v>43838</v>
      </c>
      <c r="N304" s="275">
        <v>44203</v>
      </c>
      <c r="O304" s="289">
        <f>YEAR(N304)</f>
        <v>2021</v>
      </c>
      <c r="P304" s="289">
        <f>MONTH(N304)</f>
        <v>1</v>
      </c>
      <c r="Q304" s="281" t="str">
        <f>IF(P304&gt;9,CONCATENATE(O304,P304),CONCATENATE(O304,"0",P304))</f>
        <v>202101</v>
      </c>
      <c r="R304" s="305" t="s">
        <v>1887</v>
      </c>
      <c r="S304" s="276">
        <v>0</v>
      </c>
      <c r="T304" s="276">
        <v>0</v>
      </c>
      <c r="U304" s="396"/>
      <c r="V304" s="307"/>
      <c r="W304" s="307"/>
      <c r="X304" s="307"/>
      <c r="Y30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346"/>
      <c r="AA304" s="300"/>
      <c r="AB304" s="300"/>
      <c r="AC304" s="300"/>
      <c r="AD304" s="300"/>
      <c r="AE304" s="300"/>
      <c r="AF304" s="300"/>
      <c r="AG304" s="300"/>
      <c r="AH304" s="300"/>
      <c r="AI304" s="300"/>
      <c r="AJ304" s="300"/>
      <c r="AK304" s="300"/>
      <c r="AL304" s="300"/>
      <c r="AM304" s="300"/>
      <c r="AN304" s="300"/>
      <c r="AO304" s="300"/>
      <c r="AP304" s="300"/>
      <c r="AQ304" s="300"/>
      <c r="AR304" s="300"/>
    </row>
    <row r="305" spans="1:430" s="7" customFormat="1" ht="38.25" customHeight="1" x14ac:dyDescent="0.2">
      <c r="A305" s="313" t="s">
        <v>42</v>
      </c>
      <c r="B305" s="313" t="s">
        <v>258</v>
      </c>
      <c r="C305" s="334" t="s">
        <v>263</v>
      </c>
      <c r="D305" s="310" t="s">
        <v>293</v>
      </c>
      <c r="E305" s="322" t="s">
        <v>1207</v>
      </c>
      <c r="F305" s="272" t="s">
        <v>19</v>
      </c>
      <c r="G305" s="396" t="s">
        <v>306</v>
      </c>
      <c r="H305" s="396" t="s">
        <v>250</v>
      </c>
      <c r="I305" s="370">
        <v>1045295</v>
      </c>
      <c r="J305" s="273">
        <f>-K2264/0.0833333333333333</f>
        <v>0</v>
      </c>
      <c r="K305" s="273"/>
      <c r="L305" s="274">
        <v>43929</v>
      </c>
      <c r="M305" s="274">
        <v>43988</v>
      </c>
      <c r="N305" s="275">
        <v>44196</v>
      </c>
      <c r="O305" s="289">
        <f>YEAR(N305)</f>
        <v>2020</v>
      </c>
      <c r="P305" s="289">
        <f>MONTH(N305)</f>
        <v>12</v>
      </c>
      <c r="Q305" s="281" t="str">
        <f>IF(P305&gt;9,CONCATENATE(O305,P305),CONCATENATE(O305,"0",P305))</f>
        <v>202012</v>
      </c>
      <c r="R305" s="305">
        <v>0</v>
      </c>
      <c r="S305" s="276">
        <v>0</v>
      </c>
      <c r="T305" s="276">
        <v>0</v>
      </c>
      <c r="U305" s="413"/>
      <c r="V305" s="326"/>
      <c r="W305" s="307"/>
      <c r="X305" s="326"/>
      <c r="Y30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299"/>
      <c r="AA305" s="300"/>
      <c r="AB305" s="300"/>
      <c r="AC305" s="300"/>
      <c r="AD305" s="300"/>
      <c r="AE305" s="300"/>
      <c r="AF305" s="300"/>
      <c r="AG305" s="300"/>
      <c r="AH305" s="300"/>
      <c r="AI305" s="300"/>
      <c r="AJ305" s="300"/>
      <c r="AK305" s="300"/>
      <c r="AL305" s="300"/>
      <c r="AM305" s="300"/>
      <c r="AN305" s="300"/>
      <c r="AO305" s="300"/>
      <c r="AP305" s="300"/>
      <c r="AQ305" s="300"/>
      <c r="AR305" s="300"/>
    </row>
    <row r="306" spans="1:430" s="7" customFormat="1" ht="38.25" customHeight="1" x14ac:dyDescent="0.2">
      <c r="A306" s="323" t="s">
        <v>42</v>
      </c>
      <c r="B306" s="323"/>
      <c r="C306" s="314"/>
      <c r="D306" s="321" t="s">
        <v>2054</v>
      </c>
      <c r="E306" s="293" t="s">
        <v>95</v>
      </c>
      <c r="F306" s="306" t="s">
        <v>19</v>
      </c>
      <c r="G306" s="399" t="s">
        <v>1371</v>
      </c>
      <c r="H306" s="399" t="s">
        <v>2055</v>
      </c>
      <c r="I306" s="372">
        <v>3611016.93</v>
      </c>
      <c r="J306" s="329">
        <f>-K2417/0.0833333333333333</f>
        <v>0</v>
      </c>
      <c r="K306" s="329"/>
      <c r="L306" s="312">
        <v>43782</v>
      </c>
      <c r="M306" s="312">
        <v>43790</v>
      </c>
      <c r="N306" s="312">
        <v>44196</v>
      </c>
      <c r="O306" s="330">
        <f>YEAR(N306)</f>
        <v>2020</v>
      </c>
      <c r="P306" s="318">
        <f>MONTH(N306)</f>
        <v>12</v>
      </c>
      <c r="Q306" s="331" t="str">
        <f>IF(P306&gt;9,CONCATENATE(O306,P306),CONCATENATE(O306,"0",P306))</f>
        <v>202012</v>
      </c>
      <c r="R306" s="305">
        <v>0</v>
      </c>
      <c r="S306" s="332">
        <v>0</v>
      </c>
      <c r="T306" s="332">
        <v>0</v>
      </c>
      <c r="U306" s="395"/>
      <c r="V306" s="300"/>
      <c r="W306" s="299"/>
      <c r="X306" s="346"/>
      <c r="Y30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346"/>
      <c r="AA306" s="300"/>
      <c r="AB306" s="300"/>
      <c r="AC306" s="300"/>
      <c r="AD306" s="300"/>
      <c r="AE306" s="300"/>
      <c r="AF306" s="300"/>
      <c r="AG306" s="300"/>
      <c r="AH306" s="300"/>
      <c r="AI306" s="300"/>
      <c r="AJ306" s="300"/>
      <c r="AK306" s="300"/>
      <c r="AL306" s="300"/>
      <c r="AM306" s="300"/>
      <c r="AN306" s="300"/>
      <c r="AO306" s="300"/>
      <c r="AP306" s="300"/>
      <c r="AQ306" s="300"/>
      <c r="AR306" s="300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</row>
    <row r="307" spans="1:430" s="7" customFormat="1" ht="38.25" customHeight="1" x14ac:dyDescent="0.2">
      <c r="A307" s="322" t="s">
        <v>2177</v>
      </c>
      <c r="B307" s="313"/>
      <c r="C307" s="334"/>
      <c r="D307" s="310" t="s">
        <v>2476</v>
      </c>
      <c r="E307" s="313" t="s">
        <v>94</v>
      </c>
      <c r="F307" s="272" t="s">
        <v>19</v>
      </c>
      <c r="G307" s="397" t="s">
        <v>2477</v>
      </c>
      <c r="H307" s="396" t="s">
        <v>2478</v>
      </c>
      <c r="I307" s="370">
        <v>5000000</v>
      </c>
      <c r="J307" s="273">
        <f>-K2523/0.0833333333333333</f>
        <v>0</v>
      </c>
      <c r="K307" s="273"/>
      <c r="L307" s="274">
        <v>44946</v>
      </c>
      <c r="M307" s="274">
        <v>44216</v>
      </c>
      <c r="N307" s="275">
        <v>45382</v>
      </c>
      <c r="O307" s="289">
        <f>YEAR(N307)</f>
        <v>2024</v>
      </c>
      <c r="P307" s="289">
        <f>MONTH(N307)</f>
        <v>3</v>
      </c>
      <c r="Q307" s="281" t="str">
        <f>IF(P307&gt;9,CONCATENATE(O307,P307),CONCATENATE(O307,"0",P307))</f>
        <v>202403</v>
      </c>
      <c r="R307" s="270">
        <v>0</v>
      </c>
      <c r="S307" s="276">
        <v>0</v>
      </c>
      <c r="T307" s="276">
        <v>0</v>
      </c>
      <c r="U307" s="396"/>
      <c r="V307" s="309"/>
      <c r="W307" s="307"/>
      <c r="X307" s="326"/>
      <c r="Y30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326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/>
      <c r="AM307" s="307"/>
      <c r="AN307" s="307"/>
      <c r="AO307" s="307"/>
      <c r="AP307" s="307"/>
      <c r="AQ307" s="307"/>
      <c r="AR307" s="309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1:430" s="7" customFormat="1" ht="38.25" customHeight="1" x14ac:dyDescent="0.2">
      <c r="A308" s="322" t="s">
        <v>2177</v>
      </c>
      <c r="B308" s="322"/>
      <c r="C308" s="314"/>
      <c r="D308" s="321" t="s">
        <v>2463</v>
      </c>
      <c r="E308" s="322" t="s">
        <v>104</v>
      </c>
      <c r="F308" s="306" t="s">
        <v>24</v>
      </c>
      <c r="G308" s="399" t="s">
        <v>2464</v>
      </c>
      <c r="H308" s="395" t="s">
        <v>941</v>
      </c>
      <c r="I308" s="368">
        <v>205000</v>
      </c>
      <c r="J308" s="315">
        <f>-K2524/0.0833333333333333</f>
        <v>0</v>
      </c>
      <c r="K308" s="315"/>
      <c r="L308" s="316">
        <v>44188</v>
      </c>
      <c r="M308" s="316">
        <v>44171</v>
      </c>
      <c r="N308" s="317">
        <v>45275</v>
      </c>
      <c r="O308" s="318">
        <f>YEAR(N308)</f>
        <v>2023</v>
      </c>
      <c r="P308" s="318">
        <f>MONTH(N308)</f>
        <v>12</v>
      </c>
      <c r="Q308" s="319" t="str">
        <f>IF(P308&gt;9,CONCATENATE(O308,P308),CONCATENATE(O308,"0",P308))</f>
        <v>202312</v>
      </c>
      <c r="R308" s="305" t="s">
        <v>147</v>
      </c>
      <c r="S308" s="320">
        <v>0</v>
      </c>
      <c r="T308" s="320">
        <v>0</v>
      </c>
      <c r="U308" s="395"/>
      <c r="V308" s="300"/>
      <c r="W308" s="299"/>
      <c r="X308" s="346"/>
      <c r="Y30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346"/>
      <c r="AA308" s="299"/>
      <c r="AB308" s="299"/>
      <c r="AC308" s="299"/>
      <c r="AD308" s="299"/>
      <c r="AE308" s="299"/>
      <c r="AF308" s="299"/>
      <c r="AG308" s="299"/>
      <c r="AH308" s="299"/>
      <c r="AI308" s="299"/>
      <c r="AJ308" s="299"/>
      <c r="AK308" s="299"/>
      <c r="AL308" s="299"/>
      <c r="AM308" s="299"/>
      <c r="AN308" s="299"/>
      <c r="AO308" s="299"/>
      <c r="AP308" s="299"/>
      <c r="AQ308" s="299"/>
      <c r="AR308" s="300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</row>
    <row r="309" spans="1:430" s="7" customFormat="1" ht="38.25" customHeight="1" x14ac:dyDescent="0.2">
      <c r="A309" s="322" t="s">
        <v>2177</v>
      </c>
      <c r="B309" s="322"/>
      <c r="C309" s="314"/>
      <c r="D309" s="321" t="s">
        <v>2482</v>
      </c>
      <c r="E309" s="322" t="s">
        <v>94</v>
      </c>
      <c r="F309" s="306" t="s">
        <v>19</v>
      </c>
      <c r="G309" s="399" t="s">
        <v>2483</v>
      </c>
      <c r="H309" s="395" t="s">
        <v>1134</v>
      </c>
      <c r="I309" s="368">
        <v>800000</v>
      </c>
      <c r="J309" s="315">
        <f>-K2527/0.0833333333333333</f>
        <v>0</v>
      </c>
      <c r="K309" s="315"/>
      <c r="L309" s="316">
        <v>44181</v>
      </c>
      <c r="M309" s="316">
        <v>44181</v>
      </c>
      <c r="N309" s="317">
        <v>44545</v>
      </c>
      <c r="O309" s="318">
        <f>YEAR(N309)</f>
        <v>2021</v>
      </c>
      <c r="P309" s="318">
        <f>MONTH(N309)</f>
        <v>12</v>
      </c>
      <c r="Q309" s="319" t="str">
        <f>IF(P309&gt;9,CONCATENATE(O309,P309),CONCATENATE(O309,"0",P309))</f>
        <v>202112</v>
      </c>
      <c r="R309" s="305">
        <v>0</v>
      </c>
      <c r="S309" s="320">
        <v>0</v>
      </c>
      <c r="T309" s="320">
        <v>0</v>
      </c>
      <c r="U309" s="395"/>
      <c r="V309" s="300"/>
      <c r="W309" s="299"/>
      <c r="X309" s="346"/>
      <c r="Y30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46"/>
      <c r="AA309" s="299"/>
      <c r="AB309" s="299"/>
      <c r="AC309" s="299"/>
      <c r="AD309" s="299"/>
      <c r="AE309" s="299"/>
      <c r="AF309" s="299"/>
      <c r="AG309" s="299"/>
      <c r="AH309" s="299"/>
      <c r="AI309" s="299"/>
      <c r="AJ309" s="299"/>
      <c r="AK309" s="299"/>
      <c r="AL309" s="299"/>
      <c r="AM309" s="299"/>
      <c r="AN309" s="299"/>
      <c r="AO309" s="299"/>
      <c r="AP309" s="299"/>
      <c r="AQ309" s="299"/>
      <c r="AR309" s="300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</row>
    <row r="310" spans="1:430" s="236" customFormat="1" ht="38.25" customHeight="1" x14ac:dyDescent="0.2">
      <c r="A310" s="322" t="s">
        <v>2177</v>
      </c>
      <c r="B310" s="313" t="s">
        <v>275</v>
      </c>
      <c r="C310" s="334" t="s">
        <v>263</v>
      </c>
      <c r="D310" s="321" t="s">
        <v>684</v>
      </c>
      <c r="E310" s="313" t="s">
        <v>95</v>
      </c>
      <c r="F310" s="272" t="s">
        <v>582</v>
      </c>
      <c r="G310" s="397" t="s">
        <v>1977</v>
      </c>
      <c r="H310" s="396" t="s">
        <v>583</v>
      </c>
      <c r="I310" s="370">
        <v>100000</v>
      </c>
      <c r="J310" s="273">
        <f>-K1995/0.0833333333333333</f>
        <v>0</v>
      </c>
      <c r="K310" s="273"/>
      <c r="L310" s="274">
        <v>44181</v>
      </c>
      <c r="M310" s="274">
        <v>44144</v>
      </c>
      <c r="N310" s="275">
        <v>44508</v>
      </c>
      <c r="O310" s="289">
        <f>YEAR(N310)</f>
        <v>2021</v>
      </c>
      <c r="P310" s="289">
        <f>MONTH(N310)</f>
        <v>11</v>
      </c>
      <c r="Q310" s="281" t="str">
        <f>IF(P310&gt;9,CONCATENATE(O310,P310),CONCATENATE(O310,"0",P310))</f>
        <v>202111</v>
      </c>
      <c r="R310" s="270">
        <v>0</v>
      </c>
      <c r="S310" s="276">
        <v>0</v>
      </c>
      <c r="T310" s="276">
        <v>0</v>
      </c>
      <c r="U310" s="396"/>
      <c r="V310" s="309"/>
      <c r="W310" s="307"/>
      <c r="X310" s="326"/>
      <c r="Y31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326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/>
      <c r="AO310" s="307"/>
      <c r="AP310" s="307"/>
      <c r="AQ310" s="307"/>
      <c r="AR310" s="300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</row>
    <row r="311" spans="1:430" s="238" customFormat="1" ht="38.25" customHeight="1" x14ac:dyDescent="0.2">
      <c r="A311" s="323" t="s">
        <v>2177</v>
      </c>
      <c r="B311" s="323"/>
      <c r="C311" s="314"/>
      <c r="D311" s="323" t="s">
        <v>1652</v>
      </c>
      <c r="E311" s="323" t="s">
        <v>95</v>
      </c>
      <c r="F311" s="311" t="s">
        <v>19</v>
      </c>
      <c r="G311" s="399" t="s">
        <v>379</v>
      </c>
      <c r="H311" s="399" t="s">
        <v>1653</v>
      </c>
      <c r="I311" s="372">
        <v>91125</v>
      </c>
      <c r="J311" s="329">
        <f>-K2309/0.0833333333333333</f>
        <v>0</v>
      </c>
      <c r="K311" s="329"/>
      <c r="L311" s="312">
        <v>43964</v>
      </c>
      <c r="M311" s="312">
        <v>44013</v>
      </c>
      <c r="N311" s="312">
        <v>44377</v>
      </c>
      <c r="O311" s="330">
        <f>YEAR(N311)</f>
        <v>2021</v>
      </c>
      <c r="P311" s="318">
        <f>MONTH(N311)</f>
        <v>6</v>
      </c>
      <c r="Q311" s="331" t="str">
        <f>IF(P311&gt;9,CONCATENATE(O311,P311),CONCATENATE(O311,"0",P311))</f>
        <v>202106</v>
      </c>
      <c r="R311" s="305" t="s">
        <v>130</v>
      </c>
      <c r="S311" s="332">
        <v>0</v>
      </c>
      <c r="T311" s="332">
        <v>0</v>
      </c>
      <c r="U311" s="395"/>
      <c r="V311" s="300"/>
      <c r="W311" s="299"/>
      <c r="X311" s="300"/>
      <c r="Y311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346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  <c r="AM311" s="299"/>
      <c r="AN311" s="299"/>
      <c r="AO311" s="299"/>
      <c r="AP311" s="299"/>
      <c r="AQ311" s="299"/>
      <c r="AR311" s="299"/>
      <c r="AS311" s="232"/>
      <c r="AT311" s="232"/>
      <c r="AU311" s="232"/>
      <c r="AV311" s="232"/>
      <c r="AW311" s="232"/>
      <c r="AX311" s="232"/>
      <c r="AY311" s="232"/>
      <c r="AZ311" s="232"/>
      <c r="BA311" s="232"/>
      <c r="BB311" s="232"/>
      <c r="BC311" s="232"/>
      <c r="BD311" s="232"/>
      <c r="BE311" s="232"/>
      <c r="BF311" s="232"/>
      <c r="BG311" s="232"/>
      <c r="BH311" s="232"/>
      <c r="BI311" s="232"/>
      <c r="BJ311" s="232"/>
      <c r="BK311" s="232"/>
      <c r="BL311" s="232"/>
      <c r="BM311" s="232"/>
      <c r="BN311" s="232"/>
      <c r="BO311" s="232"/>
      <c r="BP311" s="232"/>
      <c r="BQ311" s="232"/>
      <c r="BR311" s="232"/>
      <c r="BS311" s="232"/>
      <c r="BT311" s="232"/>
      <c r="BU311" s="232"/>
      <c r="BV311" s="232"/>
      <c r="BW311" s="232"/>
      <c r="BX311" s="232"/>
      <c r="BY311" s="232"/>
      <c r="BZ311" s="232"/>
      <c r="CA311" s="232"/>
      <c r="CB311" s="232"/>
      <c r="CC311" s="232"/>
      <c r="CD311" s="232"/>
      <c r="CE311" s="232"/>
      <c r="CF311" s="232"/>
      <c r="CG311" s="232"/>
      <c r="CH311" s="232"/>
      <c r="CI311" s="232"/>
      <c r="CJ311" s="232"/>
      <c r="CK311" s="232"/>
      <c r="CL311" s="232"/>
      <c r="CM311" s="232"/>
      <c r="CN311" s="232"/>
      <c r="CO311" s="232"/>
      <c r="CP311" s="232"/>
      <c r="CQ311" s="232"/>
      <c r="CR311" s="232"/>
      <c r="CS311" s="232"/>
      <c r="CT311" s="232"/>
      <c r="CU311" s="232"/>
      <c r="CV311" s="232"/>
      <c r="CW311" s="234"/>
      <c r="CX311" s="234"/>
      <c r="CY311" s="234"/>
      <c r="CZ311" s="234"/>
      <c r="DA311" s="234"/>
      <c r="DB311" s="234"/>
      <c r="DC311" s="234"/>
      <c r="DD311" s="234"/>
      <c r="DE311" s="234"/>
      <c r="DF311" s="234"/>
      <c r="DG311" s="234"/>
      <c r="DH311" s="234"/>
      <c r="DI311" s="234"/>
      <c r="DJ311" s="234"/>
      <c r="DK311" s="234"/>
      <c r="DL311" s="234"/>
      <c r="DM311" s="234"/>
      <c r="DN311" s="234"/>
      <c r="DO311" s="234"/>
      <c r="DP311" s="234"/>
      <c r="DQ311" s="234"/>
      <c r="DR311" s="234"/>
      <c r="DS311" s="234"/>
      <c r="DT311" s="234"/>
      <c r="DU311" s="234"/>
      <c r="DV311" s="234"/>
      <c r="DW311" s="234"/>
      <c r="DX311" s="234"/>
      <c r="DY311" s="234"/>
      <c r="DZ311" s="234"/>
      <c r="EA311" s="234"/>
      <c r="EB311" s="234"/>
      <c r="EC311" s="234"/>
      <c r="ED311" s="234"/>
      <c r="EE311" s="234"/>
      <c r="EF311" s="234"/>
      <c r="EG311" s="234"/>
      <c r="EH311" s="234"/>
      <c r="EI311" s="234"/>
      <c r="EJ311" s="234"/>
      <c r="EK311" s="234"/>
      <c r="EL311" s="234"/>
      <c r="EM311" s="234"/>
      <c r="EN311" s="234"/>
      <c r="EO311" s="234"/>
      <c r="EP311" s="234"/>
      <c r="EQ311" s="234"/>
      <c r="ER311" s="234"/>
      <c r="ES311" s="234"/>
      <c r="ET311" s="234"/>
      <c r="EU311" s="234"/>
      <c r="EV311" s="234"/>
      <c r="EW311" s="234"/>
      <c r="EX311" s="234"/>
      <c r="EY311" s="234"/>
      <c r="EZ311" s="234"/>
      <c r="FA311" s="234"/>
      <c r="FB311" s="234"/>
      <c r="FC311" s="234"/>
      <c r="FD311" s="234"/>
      <c r="FE311" s="234"/>
      <c r="FF311" s="234"/>
      <c r="FG311" s="234"/>
      <c r="FH311" s="234"/>
      <c r="FI311" s="234"/>
      <c r="FJ311" s="234"/>
      <c r="FK311" s="234"/>
      <c r="FL311" s="234"/>
      <c r="FM311" s="234"/>
      <c r="FN311" s="234"/>
      <c r="FO311" s="234"/>
      <c r="FP311" s="234"/>
      <c r="FQ311" s="234"/>
      <c r="FR311" s="234"/>
      <c r="FS311" s="234"/>
      <c r="FT311" s="234"/>
      <c r="FU311" s="234"/>
      <c r="FV311" s="234"/>
      <c r="FW311" s="234"/>
      <c r="FX311" s="234"/>
      <c r="FY311" s="234"/>
      <c r="FZ311" s="234"/>
      <c r="GA311" s="234"/>
      <c r="GB311" s="234"/>
      <c r="GC311" s="234"/>
      <c r="GD311" s="234"/>
      <c r="GE311" s="234"/>
      <c r="GF311" s="234"/>
      <c r="GG311" s="234"/>
      <c r="GH311" s="234"/>
      <c r="GI311" s="234"/>
      <c r="GJ311" s="234"/>
      <c r="GK311" s="234"/>
      <c r="GL311" s="234"/>
      <c r="GM311" s="234"/>
      <c r="GN311" s="234"/>
      <c r="GO311" s="234"/>
      <c r="GP311" s="234"/>
      <c r="GQ311" s="234"/>
      <c r="GR311" s="234"/>
      <c r="GS311" s="234"/>
      <c r="GT311" s="234"/>
      <c r="GU311" s="234"/>
      <c r="GV311" s="234"/>
      <c r="GW311" s="234"/>
      <c r="GX311" s="234"/>
      <c r="GY311" s="234"/>
      <c r="GZ311" s="234"/>
      <c r="HA311" s="234"/>
      <c r="HB311" s="234"/>
      <c r="HC311" s="234"/>
      <c r="HD311" s="234"/>
      <c r="HE311" s="234"/>
      <c r="HF311" s="234"/>
      <c r="HG311" s="234"/>
      <c r="HH311" s="234"/>
      <c r="HI311" s="234"/>
      <c r="HJ311" s="234"/>
      <c r="HK311" s="234"/>
      <c r="HL311" s="234"/>
      <c r="HM311" s="234"/>
      <c r="HN311" s="234"/>
      <c r="HO311" s="234"/>
      <c r="HP311" s="234"/>
      <c r="HQ311" s="234"/>
      <c r="HR311" s="234"/>
      <c r="HS311" s="234"/>
      <c r="HT311" s="234"/>
      <c r="HU311" s="234"/>
      <c r="HV311" s="234"/>
      <c r="HW311" s="234"/>
      <c r="HX311" s="234"/>
      <c r="HY311" s="234"/>
      <c r="HZ311" s="234"/>
      <c r="IA311" s="234"/>
      <c r="IB311" s="234"/>
      <c r="IC311" s="234"/>
      <c r="ID311" s="234"/>
      <c r="IE311" s="234"/>
      <c r="IF311" s="234"/>
      <c r="IG311" s="234"/>
      <c r="IH311" s="234"/>
      <c r="II311" s="234"/>
      <c r="IJ311" s="234"/>
      <c r="IK311" s="234"/>
      <c r="IL311" s="234"/>
      <c r="IM311" s="234"/>
      <c r="IN311" s="234"/>
      <c r="IO311" s="234"/>
      <c r="IP311" s="234"/>
      <c r="IQ311" s="234"/>
      <c r="IR311" s="234"/>
      <c r="IS311" s="234"/>
      <c r="IT311" s="234"/>
      <c r="IU311" s="234"/>
      <c r="IV311" s="234"/>
      <c r="IW311" s="234"/>
      <c r="IX311" s="234"/>
      <c r="IY311" s="234"/>
      <c r="IZ311" s="234"/>
      <c r="JA311" s="234"/>
      <c r="JB311" s="234"/>
      <c r="JC311" s="234"/>
      <c r="JD311" s="234"/>
      <c r="JE311" s="234"/>
      <c r="JF311" s="234"/>
      <c r="JG311" s="234"/>
      <c r="JH311" s="234"/>
      <c r="JI311" s="234"/>
      <c r="JJ311" s="234"/>
      <c r="JK311" s="234"/>
      <c r="JL311" s="234"/>
      <c r="JM311" s="234"/>
      <c r="JN311" s="234"/>
      <c r="JO311" s="234"/>
      <c r="JP311" s="234"/>
      <c r="JQ311" s="234"/>
      <c r="JR311" s="234"/>
      <c r="JS311" s="234"/>
      <c r="JT311" s="234"/>
      <c r="JU311" s="234"/>
      <c r="JV311" s="234"/>
      <c r="JW311" s="234"/>
      <c r="JX311" s="234"/>
      <c r="JY311" s="234"/>
      <c r="JZ311" s="234"/>
      <c r="KA311" s="234"/>
      <c r="KB311" s="234"/>
      <c r="KC311" s="234"/>
      <c r="KD311" s="234"/>
      <c r="KE311" s="234"/>
      <c r="KF311" s="234"/>
      <c r="KG311" s="234"/>
      <c r="KH311" s="234"/>
      <c r="KI311" s="234"/>
      <c r="KJ311" s="234"/>
      <c r="KK311" s="234"/>
      <c r="KL311" s="234"/>
      <c r="KM311" s="234"/>
      <c r="KN311" s="234"/>
      <c r="KO311" s="234"/>
      <c r="KP311" s="234"/>
      <c r="KQ311" s="234"/>
      <c r="KR311" s="234"/>
      <c r="KS311" s="234"/>
      <c r="KT311" s="234"/>
      <c r="KU311" s="234"/>
      <c r="KV311" s="234"/>
      <c r="KW311" s="234"/>
      <c r="KX311" s="234"/>
      <c r="KY311" s="234"/>
      <c r="KZ311" s="234"/>
      <c r="LA311" s="234"/>
      <c r="LB311" s="234"/>
      <c r="LC311" s="234"/>
      <c r="LD311" s="234"/>
      <c r="LE311" s="234"/>
      <c r="LF311" s="234"/>
      <c r="LG311" s="234"/>
      <c r="LH311" s="234"/>
      <c r="LI311" s="234"/>
      <c r="LJ311" s="234"/>
      <c r="LK311" s="234"/>
      <c r="LL311" s="234"/>
      <c r="LM311" s="234"/>
      <c r="LN311" s="234"/>
      <c r="LO311" s="234"/>
      <c r="LP311" s="234"/>
      <c r="LQ311" s="234"/>
      <c r="LR311" s="234"/>
      <c r="LS311" s="234"/>
      <c r="LT311" s="234"/>
      <c r="LU311" s="234"/>
      <c r="LV311" s="234"/>
      <c r="LW311" s="234"/>
      <c r="LX311" s="234"/>
      <c r="LY311" s="234"/>
      <c r="LZ311" s="234"/>
      <c r="MA311" s="234"/>
      <c r="MB311" s="234"/>
      <c r="MC311" s="234"/>
      <c r="MD311" s="234"/>
      <c r="ME311" s="234"/>
      <c r="MF311" s="234"/>
      <c r="MG311" s="234"/>
      <c r="MH311" s="234"/>
      <c r="MI311" s="234"/>
      <c r="MJ311" s="234"/>
      <c r="MK311" s="234"/>
      <c r="ML311" s="234"/>
      <c r="MM311" s="234"/>
      <c r="MN311" s="234"/>
      <c r="MO311" s="234"/>
      <c r="MP311" s="234"/>
      <c r="MQ311" s="234"/>
      <c r="MR311" s="234"/>
      <c r="MS311" s="234"/>
      <c r="MT311" s="234"/>
      <c r="MU311" s="234"/>
      <c r="MV311" s="234"/>
      <c r="MW311" s="234"/>
      <c r="MX311" s="234"/>
      <c r="MY311" s="234"/>
      <c r="MZ311" s="234"/>
      <c r="NA311" s="234"/>
      <c r="NB311" s="234"/>
      <c r="NC311" s="234"/>
      <c r="ND311" s="234"/>
      <c r="NE311" s="234"/>
      <c r="NF311" s="234"/>
      <c r="NG311" s="234"/>
      <c r="NH311" s="234"/>
      <c r="NI311" s="234"/>
      <c r="NJ311" s="234"/>
      <c r="NK311" s="234"/>
      <c r="NL311" s="234"/>
      <c r="NM311" s="234"/>
      <c r="NN311" s="234"/>
      <c r="NO311" s="234"/>
      <c r="NP311" s="234"/>
      <c r="NQ311" s="234"/>
      <c r="NR311" s="234"/>
      <c r="NS311" s="234"/>
      <c r="NT311" s="234"/>
      <c r="NU311" s="234"/>
      <c r="NV311" s="234"/>
      <c r="NW311" s="234"/>
      <c r="NX311" s="234"/>
      <c r="NY311" s="234"/>
      <c r="NZ311" s="234"/>
      <c r="OA311" s="234"/>
      <c r="OB311" s="234"/>
      <c r="OC311" s="234"/>
      <c r="OD311" s="234"/>
      <c r="OE311" s="234"/>
      <c r="OF311" s="234"/>
      <c r="OG311" s="234"/>
      <c r="OH311" s="234"/>
      <c r="OI311" s="234"/>
      <c r="OJ311" s="234"/>
      <c r="OK311" s="234"/>
      <c r="OL311" s="234"/>
      <c r="OM311" s="234"/>
      <c r="ON311" s="234"/>
      <c r="OO311" s="234"/>
      <c r="OP311" s="234"/>
      <c r="OQ311" s="234"/>
      <c r="OR311" s="234"/>
      <c r="OS311" s="234"/>
      <c r="OT311" s="234"/>
      <c r="OU311" s="234"/>
      <c r="OV311" s="234"/>
      <c r="OW311" s="234"/>
      <c r="OX311" s="234"/>
      <c r="OY311" s="234"/>
      <c r="OZ311" s="234"/>
      <c r="PA311" s="234"/>
      <c r="PB311" s="234"/>
      <c r="PC311" s="234"/>
      <c r="PD311" s="234"/>
      <c r="PE311" s="234"/>
      <c r="PF311" s="234"/>
      <c r="PG311" s="234"/>
      <c r="PH311" s="234"/>
      <c r="PI311" s="234"/>
      <c r="PJ311" s="234"/>
      <c r="PK311" s="234"/>
      <c r="PL311" s="234"/>
      <c r="PM311" s="234"/>
      <c r="PN311" s="234"/>
    </row>
    <row r="312" spans="1:430" s="238" customFormat="1" ht="38.25" customHeight="1" x14ac:dyDescent="0.2">
      <c r="A312" s="322" t="s">
        <v>2177</v>
      </c>
      <c r="B312" s="322"/>
      <c r="C312" s="314"/>
      <c r="D312" s="321" t="s">
        <v>2390</v>
      </c>
      <c r="E312" s="322" t="s">
        <v>104</v>
      </c>
      <c r="F312" s="306" t="s">
        <v>19</v>
      </c>
      <c r="G312" s="399" t="s">
        <v>2391</v>
      </c>
      <c r="H312" s="395" t="s">
        <v>1679</v>
      </c>
      <c r="I312" s="368">
        <v>600000</v>
      </c>
      <c r="J312" s="315">
        <f>-K2506/0.0833333333333333</f>
        <v>0</v>
      </c>
      <c r="K312" s="315"/>
      <c r="L312" s="316">
        <v>44055</v>
      </c>
      <c r="M312" s="316">
        <v>44055</v>
      </c>
      <c r="N312" s="317">
        <v>44191</v>
      </c>
      <c r="O312" s="318">
        <f>YEAR(N312)</f>
        <v>2020</v>
      </c>
      <c r="P312" s="318">
        <f>MONTH(N312)</f>
        <v>12</v>
      </c>
      <c r="Q312" s="319" t="str">
        <f>IF(P312&gt;9,CONCATENATE(O312,P312),CONCATENATE(O312,"0",P312))</f>
        <v>202012</v>
      </c>
      <c r="R312" s="305">
        <v>0</v>
      </c>
      <c r="S312" s="320">
        <v>0</v>
      </c>
      <c r="T312" s="320">
        <v>0</v>
      </c>
      <c r="U312" s="395"/>
      <c r="V312" s="300"/>
      <c r="W312" s="299"/>
      <c r="X312" s="346"/>
      <c r="Y31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46"/>
      <c r="AA312" s="299"/>
      <c r="AB312" s="299"/>
      <c r="AC312" s="299"/>
      <c r="AD312" s="299"/>
      <c r="AE312" s="299"/>
      <c r="AF312" s="299"/>
      <c r="AG312" s="299"/>
      <c r="AH312" s="299"/>
      <c r="AI312" s="299"/>
      <c r="AJ312" s="299"/>
      <c r="AK312" s="299"/>
      <c r="AL312" s="299"/>
      <c r="AM312" s="299"/>
      <c r="AN312" s="299"/>
      <c r="AO312" s="299"/>
      <c r="AP312" s="299"/>
      <c r="AQ312" s="299"/>
      <c r="AR312" s="300"/>
      <c r="AS312" s="232"/>
      <c r="AT312" s="232"/>
      <c r="AU312" s="232"/>
      <c r="AV312" s="232"/>
      <c r="AW312" s="232"/>
      <c r="AX312" s="232"/>
      <c r="AY312" s="232"/>
      <c r="AZ312" s="232"/>
      <c r="BA312" s="232"/>
      <c r="BB312" s="232"/>
      <c r="BC312" s="232"/>
      <c r="BD312" s="232"/>
      <c r="BE312" s="232"/>
      <c r="BF312" s="232"/>
      <c r="BG312" s="232"/>
      <c r="BH312" s="232"/>
      <c r="BI312" s="232"/>
      <c r="BJ312" s="232"/>
      <c r="BK312" s="232"/>
      <c r="BL312" s="232"/>
      <c r="BM312" s="232"/>
      <c r="BN312" s="232"/>
      <c r="BO312" s="232"/>
      <c r="BP312" s="232"/>
      <c r="BQ312" s="232"/>
      <c r="BR312" s="232"/>
      <c r="BS312" s="232"/>
      <c r="BT312" s="232"/>
      <c r="BU312" s="232"/>
      <c r="BV312" s="232"/>
      <c r="BW312" s="232"/>
      <c r="BX312" s="232"/>
      <c r="BY312" s="232"/>
      <c r="BZ312" s="232"/>
      <c r="CA312" s="232"/>
      <c r="CB312" s="232"/>
      <c r="CC312" s="232"/>
      <c r="CD312" s="232"/>
      <c r="CE312" s="232"/>
      <c r="CF312" s="232"/>
      <c r="CG312" s="232"/>
      <c r="CH312" s="232"/>
      <c r="CI312" s="232"/>
      <c r="CJ312" s="232"/>
      <c r="CK312" s="232"/>
      <c r="CL312" s="232"/>
      <c r="CM312" s="232"/>
      <c r="CN312" s="232"/>
      <c r="CO312" s="232"/>
      <c r="CP312" s="232"/>
      <c r="CQ312" s="232"/>
      <c r="CR312" s="232"/>
      <c r="CS312" s="232"/>
      <c r="CT312" s="232"/>
      <c r="CU312" s="232"/>
      <c r="CV312" s="232"/>
      <c r="CW312" s="234"/>
      <c r="CX312" s="234"/>
      <c r="CY312" s="234"/>
      <c r="CZ312" s="234"/>
      <c r="DA312" s="234"/>
      <c r="DB312" s="234"/>
      <c r="DC312" s="234"/>
      <c r="DD312" s="234"/>
      <c r="DE312" s="234"/>
      <c r="DF312" s="234"/>
      <c r="DG312" s="234"/>
      <c r="DH312" s="234"/>
      <c r="DI312" s="234"/>
      <c r="DJ312" s="234"/>
      <c r="DK312" s="234"/>
      <c r="DL312" s="234"/>
      <c r="DM312" s="234"/>
      <c r="DN312" s="234"/>
      <c r="DO312" s="234"/>
      <c r="DP312" s="234"/>
      <c r="DQ312" s="234"/>
      <c r="DR312" s="234"/>
      <c r="DS312" s="234"/>
      <c r="DT312" s="234"/>
      <c r="DU312" s="234"/>
      <c r="DV312" s="234"/>
      <c r="DW312" s="234"/>
      <c r="DX312" s="234"/>
      <c r="DY312" s="234"/>
      <c r="DZ312" s="234"/>
      <c r="EA312" s="234"/>
      <c r="EB312" s="234"/>
      <c r="EC312" s="234"/>
      <c r="ED312" s="234"/>
      <c r="EE312" s="234"/>
      <c r="EF312" s="234"/>
      <c r="EG312" s="234"/>
      <c r="EH312" s="234"/>
      <c r="EI312" s="234"/>
      <c r="EJ312" s="234"/>
      <c r="EK312" s="234"/>
      <c r="EL312" s="234"/>
      <c r="EM312" s="234"/>
      <c r="EN312" s="234"/>
      <c r="EO312" s="234"/>
      <c r="EP312" s="234"/>
      <c r="EQ312" s="234"/>
      <c r="ER312" s="234"/>
      <c r="ES312" s="234"/>
      <c r="ET312" s="234"/>
      <c r="EU312" s="234"/>
      <c r="EV312" s="234"/>
      <c r="EW312" s="234"/>
      <c r="EX312" s="234"/>
      <c r="EY312" s="234"/>
      <c r="EZ312" s="234"/>
      <c r="FA312" s="234"/>
      <c r="FB312" s="234"/>
      <c r="FC312" s="234"/>
      <c r="FD312" s="234"/>
      <c r="FE312" s="234"/>
      <c r="FF312" s="234"/>
      <c r="FG312" s="234"/>
      <c r="FH312" s="234"/>
      <c r="FI312" s="234"/>
      <c r="FJ312" s="234"/>
      <c r="FK312" s="234"/>
      <c r="FL312" s="234"/>
      <c r="FM312" s="234"/>
      <c r="FN312" s="234"/>
      <c r="FO312" s="234"/>
      <c r="FP312" s="234"/>
      <c r="FQ312" s="234"/>
      <c r="FR312" s="234"/>
      <c r="FS312" s="234"/>
      <c r="FT312" s="234"/>
      <c r="FU312" s="234"/>
      <c r="FV312" s="234"/>
      <c r="FW312" s="234"/>
      <c r="FX312" s="234"/>
      <c r="FY312" s="234"/>
      <c r="FZ312" s="234"/>
      <c r="GA312" s="234"/>
      <c r="GB312" s="234"/>
      <c r="GC312" s="234"/>
      <c r="GD312" s="234"/>
      <c r="GE312" s="234"/>
      <c r="GF312" s="234"/>
      <c r="GG312" s="234"/>
      <c r="GH312" s="234"/>
      <c r="GI312" s="234"/>
      <c r="GJ312" s="234"/>
      <c r="GK312" s="234"/>
      <c r="GL312" s="234"/>
      <c r="GM312" s="234"/>
      <c r="GN312" s="234"/>
      <c r="GO312" s="234"/>
      <c r="GP312" s="234"/>
      <c r="GQ312" s="234"/>
      <c r="GR312" s="234"/>
      <c r="GS312" s="234"/>
      <c r="GT312" s="234"/>
      <c r="GU312" s="234"/>
      <c r="GV312" s="234"/>
      <c r="GW312" s="234"/>
      <c r="GX312" s="234"/>
      <c r="GY312" s="234"/>
      <c r="GZ312" s="234"/>
      <c r="HA312" s="234"/>
      <c r="HB312" s="234"/>
      <c r="HC312" s="234"/>
      <c r="HD312" s="234"/>
      <c r="HE312" s="234"/>
      <c r="HF312" s="234"/>
      <c r="HG312" s="234"/>
      <c r="HH312" s="234"/>
      <c r="HI312" s="234"/>
      <c r="HJ312" s="234"/>
      <c r="HK312" s="234"/>
      <c r="HL312" s="234"/>
      <c r="HM312" s="234"/>
      <c r="HN312" s="234"/>
      <c r="HO312" s="234"/>
      <c r="HP312" s="234"/>
      <c r="HQ312" s="234"/>
      <c r="HR312" s="234"/>
      <c r="HS312" s="234"/>
      <c r="HT312" s="234"/>
      <c r="HU312" s="234"/>
      <c r="HV312" s="234"/>
      <c r="HW312" s="234"/>
      <c r="HX312" s="234"/>
      <c r="HY312" s="234"/>
      <c r="HZ312" s="234"/>
      <c r="IA312" s="234"/>
      <c r="IB312" s="234"/>
      <c r="IC312" s="234"/>
      <c r="ID312" s="234"/>
      <c r="IE312" s="234"/>
      <c r="IF312" s="234"/>
      <c r="IG312" s="234"/>
      <c r="IH312" s="234"/>
      <c r="II312" s="234"/>
      <c r="IJ312" s="234"/>
      <c r="IK312" s="234"/>
      <c r="IL312" s="234"/>
      <c r="IM312" s="234"/>
      <c r="IN312" s="234"/>
      <c r="IO312" s="234"/>
      <c r="IP312" s="234"/>
      <c r="IQ312" s="234"/>
      <c r="IR312" s="234"/>
      <c r="IS312" s="234"/>
      <c r="IT312" s="234"/>
      <c r="IU312" s="234"/>
      <c r="IV312" s="234"/>
      <c r="IW312" s="234"/>
      <c r="IX312" s="234"/>
      <c r="IY312" s="234"/>
      <c r="IZ312" s="234"/>
      <c r="JA312" s="234"/>
      <c r="JB312" s="234"/>
      <c r="JC312" s="234"/>
      <c r="JD312" s="234"/>
      <c r="JE312" s="234"/>
      <c r="JF312" s="234"/>
      <c r="JG312" s="234"/>
      <c r="JH312" s="234"/>
      <c r="JI312" s="234"/>
      <c r="JJ312" s="234"/>
      <c r="JK312" s="234"/>
      <c r="JL312" s="234"/>
      <c r="JM312" s="234"/>
      <c r="JN312" s="234"/>
      <c r="JO312" s="234"/>
      <c r="JP312" s="234"/>
      <c r="JQ312" s="234"/>
      <c r="JR312" s="234"/>
      <c r="JS312" s="234"/>
      <c r="JT312" s="234"/>
      <c r="JU312" s="234"/>
      <c r="JV312" s="234"/>
      <c r="JW312" s="234"/>
      <c r="JX312" s="234"/>
      <c r="JY312" s="234"/>
      <c r="JZ312" s="234"/>
      <c r="KA312" s="234"/>
      <c r="KB312" s="234"/>
      <c r="KC312" s="234"/>
      <c r="KD312" s="234"/>
      <c r="KE312" s="234"/>
      <c r="KF312" s="234"/>
      <c r="KG312" s="234"/>
      <c r="KH312" s="234"/>
      <c r="KI312" s="234"/>
      <c r="KJ312" s="234"/>
      <c r="KK312" s="234"/>
      <c r="KL312" s="234"/>
      <c r="KM312" s="234"/>
      <c r="KN312" s="234"/>
      <c r="KO312" s="234"/>
      <c r="KP312" s="234"/>
      <c r="KQ312" s="234"/>
      <c r="KR312" s="234"/>
      <c r="KS312" s="234"/>
      <c r="KT312" s="234"/>
      <c r="KU312" s="234"/>
      <c r="KV312" s="234"/>
      <c r="KW312" s="234"/>
      <c r="KX312" s="234"/>
      <c r="KY312" s="234"/>
      <c r="KZ312" s="234"/>
      <c r="LA312" s="234"/>
      <c r="LB312" s="234"/>
      <c r="LC312" s="234"/>
      <c r="LD312" s="234"/>
      <c r="LE312" s="234"/>
      <c r="LF312" s="234"/>
      <c r="LG312" s="234"/>
      <c r="LH312" s="234"/>
      <c r="LI312" s="234"/>
      <c r="LJ312" s="234"/>
      <c r="LK312" s="234"/>
      <c r="LL312" s="234"/>
      <c r="LM312" s="234"/>
      <c r="LN312" s="234"/>
      <c r="LO312" s="234"/>
      <c r="LP312" s="234"/>
      <c r="LQ312" s="234"/>
      <c r="LR312" s="234"/>
      <c r="LS312" s="234"/>
      <c r="LT312" s="234"/>
      <c r="LU312" s="234"/>
      <c r="LV312" s="234"/>
      <c r="LW312" s="234"/>
      <c r="LX312" s="234"/>
      <c r="LY312" s="234"/>
      <c r="LZ312" s="234"/>
      <c r="MA312" s="234"/>
      <c r="MB312" s="234"/>
      <c r="MC312" s="234"/>
      <c r="MD312" s="234"/>
      <c r="ME312" s="234"/>
      <c r="MF312" s="234"/>
      <c r="MG312" s="234"/>
      <c r="MH312" s="234"/>
      <c r="MI312" s="234"/>
      <c r="MJ312" s="234"/>
      <c r="MK312" s="234"/>
      <c r="ML312" s="234"/>
      <c r="MM312" s="234"/>
      <c r="MN312" s="234"/>
      <c r="MO312" s="234"/>
      <c r="MP312" s="234"/>
      <c r="MQ312" s="234"/>
      <c r="MR312" s="234"/>
      <c r="MS312" s="234"/>
      <c r="MT312" s="234"/>
      <c r="MU312" s="234"/>
      <c r="MV312" s="234"/>
      <c r="MW312" s="234"/>
      <c r="MX312" s="234"/>
      <c r="MY312" s="234"/>
      <c r="MZ312" s="234"/>
      <c r="NA312" s="234"/>
      <c r="NB312" s="234"/>
      <c r="NC312" s="234"/>
      <c r="ND312" s="234"/>
      <c r="NE312" s="234"/>
      <c r="NF312" s="234"/>
      <c r="NG312" s="234"/>
      <c r="NH312" s="234"/>
      <c r="NI312" s="234"/>
      <c r="NJ312" s="234"/>
      <c r="NK312" s="234"/>
      <c r="NL312" s="234"/>
      <c r="NM312" s="234"/>
      <c r="NN312" s="234"/>
      <c r="NO312" s="234"/>
      <c r="NP312" s="234"/>
      <c r="NQ312" s="234"/>
      <c r="NR312" s="234"/>
      <c r="NS312" s="234"/>
      <c r="NT312" s="234"/>
      <c r="NU312" s="234"/>
      <c r="NV312" s="234"/>
      <c r="NW312" s="234"/>
      <c r="NX312" s="234"/>
      <c r="NY312" s="234"/>
      <c r="NZ312" s="234"/>
      <c r="OA312" s="234"/>
      <c r="OB312" s="234"/>
      <c r="OC312" s="234"/>
      <c r="OD312" s="234"/>
      <c r="OE312" s="234"/>
      <c r="OF312" s="234"/>
      <c r="OG312" s="234"/>
      <c r="OH312" s="234"/>
      <c r="OI312" s="234"/>
      <c r="OJ312" s="234"/>
      <c r="OK312" s="234"/>
      <c r="OL312" s="234"/>
      <c r="OM312" s="234"/>
      <c r="ON312" s="234"/>
      <c r="OO312" s="234"/>
      <c r="OP312" s="234"/>
      <c r="OQ312" s="234"/>
      <c r="OR312" s="234"/>
      <c r="OS312" s="234"/>
      <c r="OT312" s="234"/>
      <c r="OU312" s="234"/>
      <c r="OV312" s="234"/>
      <c r="OW312" s="234"/>
      <c r="OX312" s="234"/>
      <c r="OY312" s="234"/>
      <c r="OZ312" s="234"/>
      <c r="PA312" s="234"/>
      <c r="PB312" s="234"/>
      <c r="PC312" s="234"/>
      <c r="PD312" s="234"/>
      <c r="PE312" s="234"/>
      <c r="PF312" s="234"/>
      <c r="PG312" s="234"/>
      <c r="PH312" s="234"/>
      <c r="PI312" s="234"/>
      <c r="PJ312" s="234"/>
      <c r="PK312" s="234"/>
      <c r="PL312" s="234"/>
      <c r="PM312" s="234"/>
      <c r="PN312" s="234"/>
    </row>
    <row r="313" spans="1:430" s="238" customFormat="1" ht="38.25" customHeight="1" x14ac:dyDescent="0.2">
      <c r="A313" s="308" t="s">
        <v>125</v>
      </c>
      <c r="B313" s="308" t="s">
        <v>275</v>
      </c>
      <c r="C313" s="334" t="s">
        <v>263</v>
      </c>
      <c r="D313" s="308" t="s">
        <v>501</v>
      </c>
      <c r="E313" s="308" t="s">
        <v>93</v>
      </c>
      <c r="F313" s="266" t="s">
        <v>19</v>
      </c>
      <c r="G313" s="397" t="s">
        <v>314</v>
      </c>
      <c r="H313" s="397" t="s">
        <v>315</v>
      </c>
      <c r="I313" s="371">
        <v>16296</v>
      </c>
      <c r="J313" s="268">
        <f>-K2186/0.0833333333333333</f>
        <v>0</v>
      </c>
      <c r="K313" s="268"/>
      <c r="L313" s="269">
        <v>42552</v>
      </c>
      <c r="M313" s="269">
        <v>42552</v>
      </c>
      <c r="N313" s="269">
        <v>47057</v>
      </c>
      <c r="O313" s="290">
        <f>YEAR(N313)</f>
        <v>2028</v>
      </c>
      <c r="P313" s="289">
        <f>MONTH(N313)</f>
        <v>10</v>
      </c>
      <c r="Q313" s="286" t="str">
        <f>IF(P313&gt;9,CONCATENATE(O313,P313),CONCATENATE(O313,"0",P313))</f>
        <v>202810</v>
      </c>
      <c r="R313" s="270">
        <v>0</v>
      </c>
      <c r="S313" s="271">
        <v>0</v>
      </c>
      <c r="T313" s="271">
        <v>0</v>
      </c>
      <c r="U313" s="395"/>
      <c r="V313" s="309"/>
      <c r="W313" s="307"/>
      <c r="X313" s="309"/>
      <c r="Y313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46"/>
      <c r="AA313" s="299"/>
      <c r="AB313" s="299"/>
      <c r="AC313" s="299"/>
      <c r="AD313" s="299"/>
      <c r="AE313" s="299"/>
      <c r="AF313" s="299"/>
      <c r="AG313" s="299"/>
      <c r="AH313" s="299"/>
      <c r="AI313" s="299"/>
      <c r="AJ313" s="299"/>
      <c r="AK313" s="299"/>
      <c r="AL313" s="299"/>
      <c r="AM313" s="299"/>
      <c r="AN313" s="299"/>
      <c r="AO313" s="299"/>
      <c r="AP313" s="299"/>
      <c r="AQ313" s="299"/>
      <c r="AR313" s="299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  <c r="BC313" s="232"/>
      <c r="BD313" s="232"/>
      <c r="BE313" s="232"/>
      <c r="BF313" s="232"/>
      <c r="BG313" s="232"/>
      <c r="BH313" s="232"/>
      <c r="BI313" s="232"/>
      <c r="BJ313" s="232"/>
      <c r="BK313" s="232"/>
      <c r="BL313" s="232"/>
      <c r="BM313" s="232"/>
      <c r="BN313" s="232"/>
      <c r="BO313" s="232"/>
      <c r="BP313" s="232"/>
      <c r="BQ313" s="232"/>
      <c r="BR313" s="232"/>
      <c r="BS313" s="232"/>
      <c r="BT313" s="232"/>
      <c r="BU313" s="232"/>
      <c r="BV313" s="232"/>
      <c r="BW313" s="232"/>
      <c r="BX313" s="232"/>
      <c r="BY313" s="232"/>
      <c r="BZ313" s="232"/>
      <c r="CA313" s="232"/>
      <c r="CB313" s="232"/>
      <c r="CC313" s="232"/>
      <c r="CD313" s="232"/>
      <c r="CE313" s="232"/>
      <c r="CF313" s="232"/>
      <c r="CG313" s="232"/>
      <c r="CH313" s="232"/>
      <c r="CI313" s="232"/>
      <c r="CJ313" s="232"/>
      <c r="CK313" s="232"/>
      <c r="CL313" s="232"/>
      <c r="CM313" s="232"/>
      <c r="CN313" s="232"/>
      <c r="CO313" s="232"/>
      <c r="CP313" s="232"/>
      <c r="CQ313" s="232"/>
      <c r="CR313" s="232"/>
      <c r="CS313" s="232"/>
      <c r="CT313" s="232"/>
      <c r="CU313" s="232"/>
      <c r="CV313" s="232"/>
      <c r="CW313" s="234"/>
      <c r="CX313" s="234"/>
      <c r="CY313" s="234"/>
      <c r="CZ313" s="234"/>
      <c r="DA313" s="234"/>
      <c r="DB313" s="234"/>
      <c r="DC313" s="234"/>
      <c r="DD313" s="234"/>
      <c r="DE313" s="234"/>
      <c r="DF313" s="234"/>
      <c r="DG313" s="234"/>
      <c r="DH313" s="234"/>
      <c r="DI313" s="234"/>
      <c r="DJ313" s="234"/>
      <c r="DK313" s="234"/>
      <c r="DL313" s="234"/>
      <c r="DM313" s="234"/>
      <c r="DN313" s="234"/>
      <c r="DO313" s="234"/>
      <c r="DP313" s="234"/>
      <c r="DQ313" s="234"/>
      <c r="DR313" s="234"/>
      <c r="DS313" s="234"/>
      <c r="DT313" s="234"/>
      <c r="DU313" s="234"/>
      <c r="DV313" s="234"/>
      <c r="DW313" s="234"/>
      <c r="DX313" s="234"/>
      <c r="DY313" s="234"/>
      <c r="DZ313" s="234"/>
      <c r="EA313" s="234"/>
      <c r="EB313" s="234"/>
      <c r="EC313" s="234"/>
      <c r="ED313" s="234"/>
      <c r="EE313" s="234"/>
      <c r="EF313" s="234"/>
      <c r="EG313" s="234"/>
      <c r="EH313" s="234"/>
      <c r="EI313" s="234"/>
      <c r="EJ313" s="234"/>
      <c r="EK313" s="234"/>
      <c r="EL313" s="234"/>
      <c r="EM313" s="234"/>
      <c r="EN313" s="234"/>
      <c r="EO313" s="234"/>
      <c r="EP313" s="234"/>
      <c r="EQ313" s="234"/>
      <c r="ER313" s="234"/>
      <c r="ES313" s="234"/>
      <c r="ET313" s="234"/>
      <c r="EU313" s="234"/>
      <c r="EV313" s="234"/>
      <c r="EW313" s="234"/>
      <c r="EX313" s="234"/>
      <c r="EY313" s="234"/>
      <c r="EZ313" s="234"/>
      <c r="FA313" s="234"/>
      <c r="FB313" s="234"/>
      <c r="FC313" s="234"/>
      <c r="FD313" s="234"/>
      <c r="FE313" s="234"/>
      <c r="FF313" s="234"/>
      <c r="FG313" s="234"/>
      <c r="FH313" s="234"/>
      <c r="FI313" s="234"/>
      <c r="FJ313" s="234"/>
      <c r="FK313" s="234"/>
      <c r="FL313" s="234"/>
      <c r="FM313" s="234"/>
      <c r="FN313" s="234"/>
      <c r="FO313" s="234"/>
      <c r="FP313" s="234"/>
      <c r="FQ313" s="234"/>
      <c r="FR313" s="234"/>
      <c r="FS313" s="234"/>
      <c r="FT313" s="234"/>
      <c r="FU313" s="234"/>
      <c r="FV313" s="234"/>
      <c r="FW313" s="234"/>
      <c r="FX313" s="234"/>
      <c r="FY313" s="234"/>
      <c r="FZ313" s="234"/>
      <c r="GA313" s="234"/>
      <c r="GB313" s="234"/>
      <c r="GC313" s="234"/>
      <c r="GD313" s="234"/>
      <c r="GE313" s="234"/>
      <c r="GF313" s="234"/>
      <c r="GG313" s="234"/>
      <c r="GH313" s="234"/>
      <c r="GI313" s="234"/>
      <c r="GJ313" s="234"/>
      <c r="GK313" s="234"/>
      <c r="GL313" s="234"/>
      <c r="GM313" s="234"/>
      <c r="GN313" s="234"/>
      <c r="GO313" s="234"/>
      <c r="GP313" s="234"/>
      <c r="GQ313" s="234"/>
      <c r="GR313" s="234"/>
      <c r="GS313" s="234"/>
      <c r="GT313" s="234"/>
      <c r="GU313" s="234"/>
      <c r="GV313" s="234"/>
      <c r="GW313" s="234"/>
      <c r="GX313" s="234"/>
      <c r="GY313" s="234"/>
      <c r="GZ313" s="234"/>
      <c r="HA313" s="234"/>
      <c r="HB313" s="234"/>
      <c r="HC313" s="234"/>
      <c r="HD313" s="234"/>
      <c r="HE313" s="234"/>
      <c r="HF313" s="234"/>
      <c r="HG313" s="234"/>
      <c r="HH313" s="234"/>
      <c r="HI313" s="234"/>
      <c r="HJ313" s="234"/>
      <c r="HK313" s="234"/>
      <c r="HL313" s="234"/>
      <c r="HM313" s="234"/>
      <c r="HN313" s="234"/>
      <c r="HO313" s="234"/>
      <c r="HP313" s="234"/>
      <c r="HQ313" s="234"/>
      <c r="HR313" s="234"/>
      <c r="HS313" s="234"/>
      <c r="HT313" s="234"/>
      <c r="HU313" s="234"/>
      <c r="HV313" s="234"/>
      <c r="HW313" s="234"/>
      <c r="HX313" s="234"/>
      <c r="HY313" s="234"/>
      <c r="HZ313" s="234"/>
      <c r="IA313" s="234"/>
      <c r="IB313" s="234"/>
      <c r="IC313" s="234"/>
      <c r="ID313" s="234"/>
      <c r="IE313" s="234"/>
      <c r="IF313" s="234"/>
      <c r="IG313" s="234"/>
      <c r="IH313" s="234"/>
      <c r="II313" s="234"/>
      <c r="IJ313" s="234"/>
      <c r="IK313" s="234"/>
      <c r="IL313" s="234"/>
      <c r="IM313" s="234"/>
      <c r="IN313" s="234"/>
      <c r="IO313" s="234"/>
      <c r="IP313" s="234"/>
      <c r="IQ313" s="234"/>
      <c r="IR313" s="234"/>
      <c r="IS313" s="234"/>
      <c r="IT313" s="234"/>
      <c r="IU313" s="234"/>
      <c r="IV313" s="234"/>
      <c r="IW313" s="234"/>
      <c r="IX313" s="234"/>
      <c r="IY313" s="234"/>
      <c r="IZ313" s="234"/>
      <c r="JA313" s="234"/>
      <c r="JB313" s="234"/>
      <c r="JC313" s="234"/>
      <c r="JD313" s="234"/>
      <c r="JE313" s="234"/>
      <c r="JF313" s="234"/>
      <c r="JG313" s="234"/>
      <c r="JH313" s="234"/>
      <c r="JI313" s="234"/>
      <c r="JJ313" s="234"/>
      <c r="JK313" s="234"/>
      <c r="JL313" s="234"/>
      <c r="JM313" s="234"/>
      <c r="JN313" s="234"/>
      <c r="JO313" s="234"/>
      <c r="JP313" s="234"/>
      <c r="JQ313" s="234"/>
      <c r="JR313" s="234"/>
      <c r="JS313" s="234"/>
      <c r="JT313" s="234"/>
      <c r="JU313" s="234"/>
      <c r="JV313" s="234"/>
      <c r="JW313" s="234"/>
      <c r="JX313" s="234"/>
      <c r="JY313" s="234"/>
      <c r="JZ313" s="234"/>
      <c r="KA313" s="234"/>
      <c r="KB313" s="234"/>
      <c r="KC313" s="234"/>
      <c r="KD313" s="234"/>
      <c r="KE313" s="234"/>
      <c r="KF313" s="234"/>
      <c r="KG313" s="234"/>
      <c r="KH313" s="234"/>
      <c r="KI313" s="234"/>
      <c r="KJ313" s="234"/>
      <c r="KK313" s="234"/>
      <c r="KL313" s="234"/>
      <c r="KM313" s="234"/>
      <c r="KN313" s="234"/>
      <c r="KO313" s="234"/>
      <c r="KP313" s="234"/>
      <c r="KQ313" s="234"/>
      <c r="KR313" s="234"/>
      <c r="KS313" s="234"/>
      <c r="KT313" s="234"/>
      <c r="KU313" s="234"/>
      <c r="KV313" s="234"/>
      <c r="KW313" s="234"/>
      <c r="KX313" s="234"/>
      <c r="KY313" s="234"/>
      <c r="KZ313" s="234"/>
      <c r="LA313" s="234"/>
      <c r="LB313" s="234"/>
      <c r="LC313" s="234"/>
      <c r="LD313" s="234"/>
      <c r="LE313" s="234"/>
      <c r="LF313" s="234"/>
      <c r="LG313" s="234"/>
      <c r="LH313" s="234"/>
      <c r="LI313" s="234"/>
      <c r="LJ313" s="234"/>
      <c r="LK313" s="234"/>
      <c r="LL313" s="234"/>
      <c r="LM313" s="234"/>
      <c r="LN313" s="234"/>
      <c r="LO313" s="234"/>
      <c r="LP313" s="234"/>
      <c r="LQ313" s="234"/>
      <c r="LR313" s="234"/>
      <c r="LS313" s="234"/>
      <c r="LT313" s="234"/>
      <c r="LU313" s="234"/>
      <c r="LV313" s="234"/>
      <c r="LW313" s="234"/>
      <c r="LX313" s="234"/>
      <c r="LY313" s="234"/>
      <c r="LZ313" s="234"/>
      <c r="MA313" s="234"/>
      <c r="MB313" s="234"/>
      <c r="MC313" s="234"/>
      <c r="MD313" s="234"/>
      <c r="ME313" s="234"/>
      <c r="MF313" s="234"/>
      <c r="MG313" s="234"/>
      <c r="MH313" s="234"/>
      <c r="MI313" s="234"/>
      <c r="MJ313" s="234"/>
      <c r="MK313" s="234"/>
      <c r="ML313" s="234"/>
      <c r="MM313" s="234"/>
      <c r="MN313" s="234"/>
      <c r="MO313" s="234"/>
      <c r="MP313" s="234"/>
      <c r="MQ313" s="234"/>
      <c r="MR313" s="234"/>
      <c r="MS313" s="234"/>
      <c r="MT313" s="234"/>
      <c r="MU313" s="234"/>
      <c r="MV313" s="234"/>
      <c r="MW313" s="234"/>
      <c r="MX313" s="234"/>
      <c r="MY313" s="234"/>
      <c r="MZ313" s="234"/>
      <c r="NA313" s="234"/>
      <c r="NB313" s="234"/>
      <c r="NC313" s="234"/>
      <c r="ND313" s="234"/>
      <c r="NE313" s="234"/>
      <c r="NF313" s="234"/>
      <c r="NG313" s="234"/>
      <c r="NH313" s="234"/>
      <c r="NI313" s="234"/>
      <c r="NJ313" s="234"/>
      <c r="NK313" s="234"/>
      <c r="NL313" s="234"/>
      <c r="NM313" s="234"/>
      <c r="NN313" s="234"/>
      <c r="NO313" s="234"/>
      <c r="NP313" s="234"/>
      <c r="NQ313" s="234"/>
      <c r="NR313" s="234"/>
      <c r="NS313" s="234"/>
      <c r="NT313" s="234"/>
      <c r="NU313" s="234"/>
      <c r="NV313" s="234"/>
      <c r="NW313" s="234"/>
      <c r="NX313" s="234"/>
      <c r="NY313" s="234"/>
      <c r="NZ313" s="234"/>
      <c r="OA313" s="234"/>
      <c r="OB313" s="234"/>
      <c r="OC313" s="234"/>
      <c r="OD313" s="234"/>
      <c r="OE313" s="234"/>
      <c r="OF313" s="234"/>
      <c r="OG313" s="234"/>
      <c r="OH313" s="234"/>
      <c r="OI313" s="234"/>
      <c r="OJ313" s="234"/>
      <c r="OK313" s="234"/>
      <c r="OL313" s="234"/>
      <c r="OM313" s="234"/>
      <c r="ON313" s="234"/>
      <c r="OO313" s="234"/>
      <c r="OP313" s="234"/>
      <c r="OQ313" s="234"/>
      <c r="OR313" s="234"/>
      <c r="OS313" s="234"/>
      <c r="OT313" s="234"/>
      <c r="OU313" s="234"/>
      <c r="OV313" s="234"/>
      <c r="OW313" s="234"/>
      <c r="OX313" s="234"/>
      <c r="OY313" s="234"/>
      <c r="OZ313" s="234"/>
      <c r="PA313" s="234"/>
      <c r="PB313" s="234"/>
      <c r="PC313" s="234"/>
      <c r="PD313" s="234"/>
      <c r="PE313" s="234"/>
      <c r="PF313" s="234"/>
      <c r="PG313" s="234"/>
      <c r="PH313" s="234"/>
      <c r="PI313" s="234"/>
      <c r="PJ313" s="234"/>
      <c r="PK313" s="234"/>
      <c r="PL313" s="234"/>
      <c r="PM313" s="234"/>
      <c r="PN313" s="234"/>
    </row>
    <row r="314" spans="1:430" s="238" customFormat="1" ht="38.25" customHeight="1" x14ac:dyDescent="0.2">
      <c r="A314" s="322" t="s">
        <v>125</v>
      </c>
      <c r="B314" s="322"/>
      <c r="C314" s="314"/>
      <c r="D314" s="321" t="s">
        <v>2146</v>
      </c>
      <c r="E314" s="322" t="s">
        <v>102</v>
      </c>
      <c r="F314" s="306" t="s">
        <v>19</v>
      </c>
      <c r="G314" s="395" t="s">
        <v>2147</v>
      </c>
      <c r="H314" s="395" t="s">
        <v>1495</v>
      </c>
      <c r="I314" s="368">
        <v>6500000</v>
      </c>
      <c r="J314" s="315">
        <f>-K2443/0.0833333333333333</f>
        <v>0</v>
      </c>
      <c r="K314" s="315"/>
      <c r="L314" s="316">
        <v>43817</v>
      </c>
      <c r="M314" s="316">
        <v>43817</v>
      </c>
      <c r="N314" s="316">
        <v>44951</v>
      </c>
      <c r="O314" s="327">
        <f>YEAR(N314)</f>
        <v>2023</v>
      </c>
      <c r="P314" s="318">
        <f>MONTH(N314)</f>
        <v>1</v>
      </c>
      <c r="Q314" s="328" t="str">
        <f>IF(P314&gt;9,CONCATENATE(O314,P314),CONCATENATE(O314,"0",P314))</f>
        <v>202301</v>
      </c>
      <c r="R314" s="270" t="s">
        <v>130</v>
      </c>
      <c r="S314" s="320">
        <v>0.05</v>
      </c>
      <c r="T314" s="320">
        <v>0</v>
      </c>
      <c r="U314" s="395"/>
      <c r="V314" s="300"/>
      <c r="W314" s="299"/>
      <c r="X314" s="346"/>
      <c r="Y314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299"/>
      <c r="AA314" s="299"/>
      <c r="AB314" s="299"/>
      <c r="AC314" s="299"/>
      <c r="AD314" s="299"/>
      <c r="AE314" s="299"/>
      <c r="AF314" s="299"/>
      <c r="AG314" s="299"/>
      <c r="AH314" s="299"/>
      <c r="AI314" s="299"/>
      <c r="AJ314" s="299"/>
      <c r="AK314" s="299"/>
      <c r="AL314" s="299"/>
      <c r="AM314" s="299"/>
      <c r="AN314" s="299"/>
      <c r="AO314" s="299"/>
      <c r="AP314" s="299"/>
      <c r="AQ314" s="299"/>
      <c r="AR314" s="299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  <c r="BC314" s="232"/>
      <c r="BD314" s="232"/>
      <c r="BE314" s="232"/>
      <c r="BF314" s="232"/>
      <c r="BG314" s="232"/>
      <c r="BH314" s="232"/>
      <c r="BI314" s="232"/>
      <c r="BJ314" s="232"/>
      <c r="BK314" s="232"/>
      <c r="BL314" s="232"/>
      <c r="BM314" s="232"/>
      <c r="BN314" s="232"/>
      <c r="BO314" s="232"/>
      <c r="BP314" s="232"/>
      <c r="BQ314" s="232"/>
      <c r="BR314" s="232"/>
      <c r="BS314" s="232"/>
      <c r="BT314" s="232"/>
      <c r="BU314" s="232"/>
      <c r="BV314" s="232"/>
      <c r="BW314" s="232"/>
      <c r="BX314" s="232"/>
      <c r="BY314" s="232"/>
      <c r="BZ314" s="232"/>
      <c r="CA314" s="232"/>
      <c r="CB314" s="232"/>
      <c r="CC314" s="232"/>
      <c r="CD314" s="232"/>
      <c r="CE314" s="232"/>
      <c r="CF314" s="232"/>
      <c r="CG314" s="232"/>
      <c r="CH314" s="232"/>
      <c r="CI314" s="232"/>
      <c r="CJ314" s="232"/>
      <c r="CK314" s="232"/>
      <c r="CL314" s="232"/>
      <c r="CM314" s="232"/>
      <c r="CN314" s="232"/>
      <c r="CO314" s="232"/>
      <c r="CP314" s="232"/>
      <c r="CQ314" s="232"/>
      <c r="CR314" s="232"/>
      <c r="CS314" s="232"/>
      <c r="CT314" s="232"/>
      <c r="CU314" s="232"/>
      <c r="CV314" s="232"/>
      <c r="CW314" s="234"/>
      <c r="CX314" s="234"/>
      <c r="CY314" s="234"/>
      <c r="CZ314" s="234"/>
      <c r="DA314" s="234"/>
      <c r="DB314" s="234"/>
      <c r="DC314" s="234"/>
      <c r="DD314" s="234"/>
      <c r="DE314" s="234"/>
      <c r="DF314" s="234"/>
      <c r="DG314" s="234"/>
      <c r="DH314" s="234"/>
      <c r="DI314" s="234"/>
      <c r="DJ314" s="234"/>
      <c r="DK314" s="234"/>
      <c r="DL314" s="234"/>
      <c r="DM314" s="234"/>
      <c r="DN314" s="234"/>
      <c r="DO314" s="234"/>
      <c r="DP314" s="234"/>
      <c r="DQ314" s="234"/>
      <c r="DR314" s="234"/>
      <c r="DS314" s="234"/>
      <c r="DT314" s="234"/>
      <c r="DU314" s="234"/>
      <c r="DV314" s="234"/>
      <c r="DW314" s="234"/>
      <c r="DX314" s="234"/>
      <c r="DY314" s="234"/>
      <c r="DZ314" s="234"/>
      <c r="EA314" s="234"/>
      <c r="EB314" s="234"/>
      <c r="EC314" s="234"/>
      <c r="ED314" s="234"/>
      <c r="EE314" s="234"/>
      <c r="EF314" s="234"/>
      <c r="EG314" s="234"/>
      <c r="EH314" s="234"/>
      <c r="EI314" s="234"/>
      <c r="EJ314" s="234"/>
      <c r="EK314" s="234"/>
      <c r="EL314" s="234"/>
      <c r="EM314" s="234"/>
      <c r="EN314" s="234"/>
      <c r="EO314" s="234"/>
      <c r="EP314" s="234"/>
      <c r="EQ314" s="234"/>
      <c r="ER314" s="234"/>
      <c r="ES314" s="234"/>
      <c r="ET314" s="234"/>
      <c r="EU314" s="234"/>
      <c r="EV314" s="234"/>
      <c r="EW314" s="234"/>
      <c r="EX314" s="234"/>
      <c r="EY314" s="234"/>
      <c r="EZ314" s="234"/>
      <c r="FA314" s="234"/>
      <c r="FB314" s="234"/>
      <c r="FC314" s="234"/>
      <c r="FD314" s="234"/>
      <c r="FE314" s="234"/>
      <c r="FF314" s="234"/>
      <c r="FG314" s="234"/>
      <c r="FH314" s="234"/>
      <c r="FI314" s="234"/>
      <c r="FJ314" s="234"/>
      <c r="FK314" s="234"/>
      <c r="FL314" s="234"/>
      <c r="FM314" s="234"/>
      <c r="FN314" s="234"/>
      <c r="FO314" s="234"/>
      <c r="FP314" s="234"/>
      <c r="FQ314" s="234"/>
      <c r="FR314" s="234"/>
      <c r="FS314" s="234"/>
      <c r="FT314" s="234"/>
      <c r="FU314" s="234"/>
      <c r="FV314" s="234"/>
      <c r="FW314" s="234"/>
      <c r="FX314" s="234"/>
      <c r="FY314" s="234"/>
      <c r="FZ314" s="234"/>
      <c r="GA314" s="234"/>
      <c r="GB314" s="234"/>
      <c r="GC314" s="234"/>
      <c r="GD314" s="234"/>
      <c r="GE314" s="234"/>
      <c r="GF314" s="234"/>
      <c r="GG314" s="234"/>
      <c r="GH314" s="234"/>
      <c r="GI314" s="234"/>
      <c r="GJ314" s="234"/>
      <c r="GK314" s="234"/>
      <c r="GL314" s="234"/>
      <c r="GM314" s="234"/>
      <c r="GN314" s="234"/>
      <c r="GO314" s="234"/>
      <c r="GP314" s="234"/>
      <c r="GQ314" s="234"/>
      <c r="GR314" s="234"/>
      <c r="GS314" s="234"/>
      <c r="GT314" s="234"/>
      <c r="GU314" s="234"/>
      <c r="GV314" s="234"/>
      <c r="GW314" s="234"/>
      <c r="GX314" s="234"/>
      <c r="GY314" s="234"/>
      <c r="GZ314" s="234"/>
      <c r="HA314" s="234"/>
      <c r="HB314" s="234"/>
      <c r="HC314" s="234"/>
      <c r="HD314" s="234"/>
      <c r="HE314" s="234"/>
      <c r="HF314" s="234"/>
      <c r="HG314" s="234"/>
      <c r="HH314" s="234"/>
      <c r="HI314" s="234"/>
      <c r="HJ314" s="234"/>
      <c r="HK314" s="234"/>
      <c r="HL314" s="234"/>
      <c r="HM314" s="234"/>
      <c r="HN314" s="234"/>
      <c r="HO314" s="234"/>
      <c r="HP314" s="234"/>
      <c r="HQ314" s="234"/>
      <c r="HR314" s="234"/>
      <c r="HS314" s="234"/>
      <c r="HT314" s="234"/>
      <c r="HU314" s="234"/>
      <c r="HV314" s="234"/>
      <c r="HW314" s="234"/>
      <c r="HX314" s="234"/>
      <c r="HY314" s="234"/>
      <c r="HZ314" s="234"/>
      <c r="IA314" s="234"/>
      <c r="IB314" s="234"/>
      <c r="IC314" s="234"/>
      <c r="ID314" s="234"/>
      <c r="IE314" s="234"/>
      <c r="IF314" s="234"/>
      <c r="IG314" s="234"/>
      <c r="IH314" s="234"/>
      <c r="II314" s="234"/>
      <c r="IJ314" s="234"/>
      <c r="IK314" s="234"/>
      <c r="IL314" s="234"/>
      <c r="IM314" s="234"/>
      <c r="IN314" s="234"/>
      <c r="IO314" s="234"/>
      <c r="IP314" s="234"/>
      <c r="IQ314" s="234"/>
      <c r="IR314" s="234"/>
      <c r="IS314" s="234"/>
      <c r="IT314" s="234"/>
      <c r="IU314" s="234"/>
      <c r="IV314" s="234"/>
      <c r="IW314" s="234"/>
      <c r="IX314" s="234"/>
      <c r="IY314" s="234"/>
      <c r="IZ314" s="234"/>
      <c r="JA314" s="234"/>
      <c r="JB314" s="234"/>
      <c r="JC314" s="234"/>
      <c r="JD314" s="234"/>
      <c r="JE314" s="234"/>
      <c r="JF314" s="234"/>
      <c r="JG314" s="234"/>
      <c r="JH314" s="234"/>
      <c r="JI314" s="234"/>
      <c r="JJ314" s="234"/>
      <c r="JK314" s="234"/>
      <c r="JL314" s="234"/>
      <c r="JM314" s="234"/>
      <c r="JN314" s="234"/>
      <c r="JO314" s="234"/>
      <c r="JP314" s="234"/>
      <c r="JQ314" s="234"/>
      <c r="JR314" s="234"/>
      <c r="JS314" s="234"/>
      <c r="JT314" s="234"/>
      <c r="JU314" s="234"/>
      <c r="JV314" s="234"/>
      <c r="JW314" s="234"/>
      <c r="JX314" s="234"/>
      <c r="JY314" s="234"/>
      <c r="JZ314" s="234"/>
      <c r="KA314" s="234"/>
      <c r="KB314" s="234"/>
      <c r="KC314" s="234"/>
      <c r="KD314" s="234"/>
      <c r="KE314" s="234"/>
      <c r="KF314" s="234"/>
      <c r="KG314" s="234"/>
      <c r="KH314" s="234"/>
      <c r="KI314" s="234"/>
      <c r="KJ314" s="234"/>
      <c r="KK314" s="234"/>
      <c r="KL314" s="234"/>
      <c r="KM314" s="234"/>
      <c r="KN314" s="234"/>
      <c r="KO314" s="234"/>
      <c r="KP314" s="234"/>
      <c r="KQ314" s="234"/>
      <c r="KR314" s="234"/>
      <c r="KS314" s="234"/>
      <c r="KT314" s="234"/>
      <c r="KU314" s="234"/>
      <c r="KV314" s="234"/>
      <c r="KW314" s="234"/>
      <c r="KX314" s="234"/>
      <c r="KY314" s="234"/>
      <c r="KZ314" s="234"/>
      <c r="LA314" s="234"/>
      <c r="LB314" s="234"/>
      <c r="LC314" s="234"/>
      <c r="LD314" s="234"/>
      <c r="LE314" s="234"/>
      <c r="LF314" s="234"/>
      <c r="LG314" s="234"/>
      <c r="LH314" s="234"/>
      <c r="LI314" s="234"/>
      <c r="LJ314" s="234"/>
      <c r="LK314" s="234"/>
      <c r="LL314" s="234"/>
      <c r="LM314" s="234"/>
      <c r="LN314" s="234"/>
      <c r="LO314" s="234"/>
      <c r="LP314" s="234"/>
      <c r="LQ314" s="234"/>
      <c r="LR314" s="234"/>
      <c r="LS314" s="234"/>
      <c r="LT314" s="234"/>
      <c r="LU314" s="234"/>
      <c r="LV314" s="234"/>
      <c r="LW314" s="234"/>
      <c r="LX314" s="234"/>
      <c r="LY314" s="234"/>
      <c r="LZ314" s="234"/>
      <c r="MA314" s="234"/>
      <c r="MB314" s="234"/>
      <c r="MC314" s="234"/>
      <c r="MD314" s="234"/>
      <c r="ME314" s="234"/>
      <c r="MF314" s="234"/>
      <c r="MG314" s="234"/>
      <c r="MH314" s="234"/>
      <c r="MI314" s="234"/>
      <c r="MJ314" s="234"/>
      <c r="MK314" s="234"/>
      <c r="ML314" s="234"/>
      <c r="MM314" s="234"/>
      <c r="MN314" s="234"/>
      <c r="MO314" s="234"/>
      <c r="MP314" s="234"/>
      <c r="MQ314" s="234"/>
      <c r="MR314" s="234"/>
      <c r="MS314" s="234"/>
      <c r="MT314" s="234"/>
      <c r="MU314" s="234"/>
      <c r="MV314" s="234"/>
      <c r="MW314" s="234"/>
      <c r="MX314" s="234"/>
      <c r="MY314" s="234"/>
      <c r="MZ314" s="234"/>
      <c r="NA314" s="234"/>
      <c r="NB314" s="234"/>
      <c r="NC314" s="234"/>
      <c r="ND314" s="234"/>
      <c r="NE314" s="234"/>
      <c r="NF314" s="234"/>
      <c r="NG314" s="234"/>
      <c r="NH314" s="234"/>
      <c r="NI314" s="234"/>
      <c r="NJ314" s="234"/>
      <c r="NK314" s="234"/>
      <c r="NL314" s="234"/>
      <c r="NM314" s="234"/>
      <c r="NN314" s="234"/>
      <c r="NO314" s="234"/>
      <c r="NP314" s="234"/>
      <c r="NQ314" s="234"/>
      <c r="NR314" s="234"/>
      <c r="NS314" s="234"/>
      <c r="NT314" s="234"/>
      <c r="NU314" s="234"/>
      <c r="NV314" s="234"/>
      <c r="NW314" s="234"/>
      <c r="NX314" s="234"/>
      <c r="NY314" s="234"/>
      <c r="NZ314" s="234"/>
      <c r="OA314" s="234"/>
      <c r="OB314" s="234"/>
      <c r="OC314" s="234"/>
      <c r="OD314" s="234"/>
      <c r="OE314" s="234"/>
      <c r="OF314" s="234"/>
      <c r="OG314" s="234"/>
      <c r="OH314" s="234"/>
      <c r="OI314" s="234"/>
      <c r="OJ314" s="234"/>
      <c r="OK314" s="234"/>
      <c r="OL314" s="234"/>
      <c r="OM314" s="234"/>
      <c r="ON314" s="234"/>
      <c r="OO314" s="234"/>
      <c r="OP314" s="234"/>
      <c r="OQ314" s="234"/>
      <c r="OR314" s="234"/>
      <c r="OS314" s="234"/>
      <c r="OT314" s="234"/>
      <c r="OU314" s="234"/>
      <c r="OV314" s="234"/>
      <c r="OW314" s="234"/>
      <c r="OX314" s="234"/>
      <c r="OY314" s="234"/>
      <c r="OZ314" s="234"/>
      <c r="PA314" s="234"/>
      <c r="PB314" s="234"/>
      <c r="PC314" s="234"/>
      <c r="PD314" s="234"/>
      <c r="PE314" s="234"/>
      <c r="PF314" s="234"/>
      <c r="PG314" s="234"/>
      <c r="PH314" s="234"/>
      <c r="PI314" s="234"/>
      <c r="PJ314" s="234"/>
      <c r="PK314" s="234"/>
      <c r="PL314" s="234"/>
      <c r="PM314" s="234"/>
      <c r="PN314" s="234"/>
    </row>
    <row r="315" spans="1:430" s="238" customFormat="1" ht="38.25" customHeight="1" x14ac:dyDescent="0.2">
      <c r="A315" s="322" t="s">
        <v>125</v>
      </c>
      <c r="B315" s="322"/>
      <c r="C315" s="314"/>
      <c r="D315" s="321" t="s">
        <v>2144</v>
      </c>
      <c r="E315" s="322" t="s">
        <v>102</v>
      </c>
      <c r="F315" s="306" t="s">
        <v>19</v>
      </c>
      <c r="G315" s="395" t="s">
        <v>2145</v>
      </c>
      <c r="H315" s="395" t="s">
        <v>869</v>
      </c>
      <c r="I315" s="368">
        <v>2484630.7200000002</v>
      </c>
      <c r="J315" s="315">
        <f>-K2443/0.0833333333333333</f>
        <v>0</v>
      </c>
      <c r="K315" s="315"/>
      <c r="L315" s="316">
        <v>43817</v>
      </c>
      <c r="M315" s="316">
        <v>43800</v>
      </c>
      <c r="N315" s="316">
        <v>44895</v>
      </c>
      <c r="O315" s="327">
        <f>YEAR(N315)</f>
        <v>2022</v>
      </c>
      <c r="P315" s="318">
        <f>MONTH(N315)</f>
        <v>11</v>
      </c>
      <c r="Q315" s="328" t="str">
        <f>IF(P315&gt;9,CONCATENATE(O315,P315),CONCATENATE(O315,"0",P315))</f>
        <v>202211</v>
      </c>
      <c r="R315" s="305">
        <v>0</v>
      </c>
      <c r="S315" s="320">
        <v>0</v>
      </c>
      <c r="T315" s="320">
        <v>0</v>
      </c>
      <c r="U315" s="395"/>
      <c r="V315" s="300"/>
      <c r="W315" s="299"/>
      <c r="X315" s="346"/>
      <c r="Y315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  <c r="AM315" s="299"/>
      <c r="AN315" s="299"/>
      <c r="AO315" s="299"/>
      <c r="AP315" s="299"/>
      <c r="AQ315" s="299"/>
      <c r="AR315" s="299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  <c r="BC315" s="232"/>
      <c r="BD315" s="232"/>
      <c r="BE315" s="232"/>
      <c r="BF315" s="232"/>
      <c r="BG315" s="232"/>
      <c r="BH315" s="232"/>
      <c r="BI315" s="232"/>
      <c r="BJ315" s="232"/>
      <c r="BK315" s="232"/>
      <c r="BL315" s="232"/>
      <c r="BM315" s="232"/>
      <c r="BN315" s="232"/>
      <c r="BO315" s="232"/>
      <c r="BP315" s="232"/>
      <c r="BQ315" s="232"/>
      <c r="BR315" s="232"/>
      <c r="BS315" s="232"/>
      <c r="BT315" s="232"/>
      <c r="BU315" s="232"/>
      <c r="BV315" s="232"/>
      <c r="BW315" s="232"/>
      <c r="BX315" s="232"/>
      <c r="BY315" s="232"/>
      <c r="BZ315" s="232"/>
      <c r="CA315" s="232"/>
      <c r="CB315" s="232"/>
      <c r="CC315" s="232"/>
      <c r="CD315" s="232"/>
      <c r="CE315" s="232"/>
      <c r="CF315" s="232"/>
      <c r="CG315" s="232"/>
      <c r="CH315" s="232"/>
      <c r="CI315" s="232"/>
      <c r="CJ315" s="232"/>
      <c r="CK315" s="232"/>
      <c r="CL315" s="232"/>
      <c r="CM315" s="232"/>
      <c r="CN315" s="232"/>
      <c r="CO315" s="232"/>
      <c r="CP315" s="232"/>
      <c r="CQ315" s="232"/>
      <c r="CR315" s="232"/>
      <c r="CS315" s="232"/>
      <c r="CT315" s="232"/>
      <c r="CU315" s="232"/>
      <c r="CV315" s="232"/>
      <c r="CW315" s="234"/>
      <c r="CX315" s="234"/>
      <c r="CY315" s="234"/>
      <c r="CZ315" s="234"/>
      <c r="DA315" s="234"/>
      <c r="DB315" s="234"/>
      <c r="DC315" s="234"/>
      <c r="DD315" s="234"/>
      <c r="DE315" s="234"/>
      <c r="DF315" s="234"/>
      <c r="DG315" s="234"/>
      <c r="DH315" s="234"/>
      <c r="DI315" s="234"/>
      <c r="DJ315" s="234"/>
      <c r="DK315" s="234"/>
      <c r="DL315" s="234"/>
      <c r="DM315" s="234"/>
      <c r="DN315" s="234"/>
      <c r="DO315" s="234"/>
      <c r="DP315" s="234"/>
      <c r="DQ315" s="234"/>
      <c r="DR315" s="234"/>
      <c r="DS315" s="234"/>
      <c r="DT315" s="234"/>
      <c r="DU315" s="234"/>
      <c r="DV315" s="234"/>
      <c r="DW315" s="234"/>
      <c r="DX315" s="234"/>
      <c r="DY315" s="234"/>
      <c r="DZ315" s="234"/>
      <c r="EA315" s="234"/>
      <c r="EB315" s="234"/>
      <c r="EC315" s="234"/>
      <c r="ED315" s="234"/>
      <c r="EE315" s="234"/>
      <c r="EF315" s="234"/>
      <c r="EG315" s="234"/>
      <c r="EH315" s="234"/>
      <c r="EI315" s="234"/>
      <c r="EJ315" s="234"/>
      <c r="EK315" s="234"/>
      <c r="EL315" s="234"/>
      <c r="EM315" s="234"/>
      <c r="EN315" s="234"/>
      <c r="EO315" s="234"/>
      <c r="EP315" s="234"/>
      <c r="EQ315" s="234"/>
      <c r="ER315" s="234"/>
      <c r="ES315" s="234"/>
      <c r="ET315" s="234"/>
      <c r="EU315" s="234"/>
      <c r="EV315" s="234"/>
      <c r="EW315" s="234"/>
      <c r="EX315" s="234"/>
      <c r="EY315" s="234"/>
      <c r="EZ315" s="234"/>
      <c r="FA315" s="234"/>
      <c r="FB315" s="234"/>
      <c r="FC315" s="234"/>
      <c r="FD315" s="234"/>
      <c r="FE315" s="234"/>
      <c r="FF315" s="234"/>
      <c r="FG315" s="234"/>
      <c r="FH315" s="234"/>
      <c r="FI315" s="234"/>
      <c r="FJ315" s="234"/>
      <c r="FK315" s="234"/>
      <c r="FL315" s="234"/>
      <c r="FM315" s="234"/>
      <c r="FN315" s="234"/>
      <c r="FO315" s="234"/>
      <c r="FP315" s="234"/>
      <c r="FQ315" s="234"/>
      <c r="FR315" s="234"/>
      <c r="FS315" s="234"/>
      <c r="FT315" s="234"/>
      <c r="FU315" s="234"/>
      <c r="FV315" s="234"/>
      <c r="FW315" s="234"/>
      <c r="FX315" s="234"/>
      <c r="FY315" s="234"/>
      <c r="FZ315" s="234"/>
      <c r="GA315" s="234"/>
      <c r="GB315" s="234"/>
      <c r="GC315" s="234"/>
      <c r="GD315" s="234"/>
      <c r="GE315" s="234"/>
      <c r="GF315" s="234"/>
      <c r="GG315" s="234"/>
      <c r="GH315" s="234"/>
      <c r="GI315" s="234"/>
      <c r="GJ315" s="234"/>
      <c r="GK315" s="234"/>
      <c r="GL315" s="234"/>
      <c r="GM315" s="234"/>
      <c r="GN315" s="234"/>
      <c r="GO315" s="234"/>
      <c r="GP315" s="234"/>
      <c r="GQ315" s="234"/>
      <c r="GR315" s="234"/>
      <c r="GS315" s="234"/>
      <c r="GT315" s="234"/>
      <c r="GU315" s="234"/>
      <c r="GV315" s="234"/>
      <c r="GW315" s="234"/>
      <c r="GX315" s="234"/>
      <c r="GY315" s="234"/>
      <c r="GZ315" s="234"/>
      <c r="HA315" s="234"/>
      <c r="HB315" s="234"/>
      <c r="HC315" s="234"/>
      <c r="HD315" s="234"/>
      <c r="HE315" s="234"/>
      <c r="HF315" s="234"/>
      <c r="HG315" s="234"/>
      <c r="HH315" s="234"/>
      <c r="HI315" s="234"/>
      <c r="HJ315" s="234"/>
      <c r="HK315" s="234"/>
      <c r="HL315" s="234"/>
      <c r="HM315" s="234"/>
      <c r="HN315" s="234"/>
      <c r="HO315" s="234"/>
      <c r="HP315" s="234"/>
      <c r="HQ315" s="234"/>
      <c r="HR315" s="234"/>
      <c r="HS315" s="234"/>
      <c r="HT315" s="234"/>
      <c r="HU315" s="234"/>
      <c r="HV315" s="234"/>
      <c r="HW315" s="234"/>
      <c r="HX315" s="234"/>
      <c r="HY315" s="234"/>
      <c r="HZ315" s="234"/>
      <c r="IA315" s="234"/>
      <c r="IB315" s="234"/>
      <c r="IC315" s="234"/>
      <c r="ID315" s="234"/>
      <c r="IE315" s="234"/>
      <c r="IF315" s="234"/>
      <c r="IG315" s="234"/>
      <c r="IH315" s="234"/>
      <c r="II315" s="234"/>
      <c r="IJ315" s="234"/>
      <c r="IK315" s="234"/>
      <c r="IL315" s="234"/>
      <c r="IM315" s="234"/>
      <c r="IN315" s="234"/>
      <c r="IO315" s="234"/>
      <c r="IP315" s="234"/>
      <c r="IQ315" s="234"/>
      <c r="IR315" s="234"/>
      <c r="IS315" s="234"/>
      <c r="IT315" s="234"/>
      <c r="IU315" s="234"/>
      <c r="IV315" s="234"/>
      <c r="IW315" s="234"/>
      <c r="IX315" s="234"/>
      <c r="IY315" s="234"/>
      <c r="IZ315" s="234"/>
      <c r="JA315" s="234"/>
      <c r="JB315" s="234"/>
      <c r="JC315" s="234"/>
      <c r="JD315" s="234"/>
      <c r="JE315" s="234"/>
      <c r="JF315" s="234"/>
      <c r="JG315" s="234"/>
      <c r="JH315" s="234"/>
      <c r="JI315" s="234"/>
      <c r="JJ315" s="234"/>
      <c r="JK315" s="234"/>
      <c r="JL315" s="234"/>
      <c r="JM315" s="234"/>
      <c r="JN315" s="234"/>
      <c r="JO315" s="234"/>
      <c r="JP315" s="234"/>
      <c r="JQ315" s="234"/>
      <c r="JR315" s="234"/>
      <c r="JS315" s="234"/>
      <c r="JT315" s="234"/>
      <c r="JU315" s="234"/>
      <c r="JV315" s="234"/>
      <c r="JW315" s="234"/>
      <c r="JX315" s="234"/>
      <c r="JY315" s="234"/>
      <c r="JZ315" s="234"/>
      <c r="KA315" s="234"/>
      <c r="KB315" s="234"/>
      <c r="KC315" s="234"/>
      <c r="KD315" s="234"/>
      <c r="KE315" s="234"/>
      <c r="KF315" s="234"/>
      <c r="KG315" s="234"/>
      <c r="KH315" s="234"/>
      <c r="KI315" s="234"/>
      <c r="KJ315" s="234"/>
      <c r="KK315" s="234"/>
      <c r="KL315" s="234"/>
      <c r="KM315" s="234"/>
      <c r="KN315" s="234"/>
      <c r="KO315" s="234"/>
      <c r="KP315" s="234"/>
      <c r="KQ315" s="234"/>
      <c r="KR315" s="234"/>
      <c r="KS315" s="234"/>
      <c r="KT315" s="234"/>
      <c r="KU315" s="234"/>
      <c r="KV315" s="234"/>
      <c r="KW315" s="234"/>
      <c r="KX315" s="234"/>
      <c r="KY315" s="234"/>
      <c r="KZ315" s="234"/>
      <c r="LA315" s="234"/>
      <c r="LB315" s="234"/>
      <c r="LC315" s="234"/>
      <c r="LD315" s="234"/>
      <c r="LE315" s="234"/>
      <c r="LF315" s="234"/>
      <c r="LG315" s="234"/>
      <c r="LH315" s="234"/>
      <c r="LI315" s="234"/>
      <c r="LJ315" s="234"/>
      <c r="LK315" s="234"/>
      <c r="LL315" s="234"/>
      <c r="LM315" s="234"/>
      <c r="LN315" s="234"/>
      <c r="LO315" s="234"/>
      <c r="LP315" s="234"/>
      <c r="LQ315" s="234"/>
      <c r="LR315" s="234"/>
      <c r="LS315" s="234"/>
      <c r="LT315" s="234"/>
      <c r="LU315" s="234"/>
      <c r="LV315" s="234"/>
      <c r="LW315" s="234"/>
      <c r="LX315" s="234"/>
      <c r="LY315" s="234"/>
      <c r="LZ315" s="234"/>
      <c r="MA315" s="234"/>
      <c r="MB315" s="234"/>
      <c r="MC315" s="234"/>
      <c r="MD315" s="234"/>
      <c r="ME315" s="234"/>
      <c r="MF315" s="234"/>
      <c r="MG315" s="234"/>
      <c r="MH315" s="234"/>
      <c r="MI315" s="234"/>
      <c r="MJ315" s="234"/>
      <c r="MK315" s="234"/>
      <c r="ML315" s="234"/>
      <c r="MM315" s="234"/>
      <c r="MN315" s="234"/>
      <c r="MO315" s="234"/>
      <c r="MP315" s="234"/>
      <c r="MQ315" s="234"/>
      <c r="MR315" s="234"/>
      <c r="MS315" s="234"/>
      <c r="MT315" s="234"/>
      <c r="MU315" s="234"/>
      <c r="MV315" s="234"/>
      <c r="MW315" s="234"/>
      <c r="MX315" s="234"/>
      <c r="MY315" s="234"/>
      <c r="MZ315" s="234"/>
      <c r="NA315" s="234"/>
      <c r="NB315" s="234"/>
      <c r="NC315" s="234"/>
      <c r="ND315" s="234"/>
      <c r="NE315" s="234"/>
      <c r="NF315" s="234"/>
      <c r="NG315" s="234"/>
      <c r="NH315" s="234"/>
      <c r="NI315" s="234"/>
      <c r="NJ315" s="234"/>
      <c r="NK315" s="234"/>
      <c r="NL315" s="234"/>
      <c r="NM315" s="234"/>
      <c r="NN315" s="234"/>
      <c r="NO315" s="234"/>
      <c r="NP315" s="234"/>
      <c r="NQ315" s="234"/>
      <c r="NR315" s="234"/>
      <c r="NS315" s="234"/>
      <c r="NT315" s="234"/>
      <c r="NU315" s="234"/>
      <c r="NV315" s="234"/>
      <c r="NW315" s="234"/>
      <c r="NX315" s="234"/>
      <c r="NY315" s="234"/>
      <c r="NZ315" s="234"/>
      <c r="OA315" s="234"/>
      <c r="OB315" s="234"/>
      <c r="OC315" s="234"/>
      <c r="OD315" s="234"/>
      <c r="OE315" s="234"/>
      <c r="OF315" s="234"/>
      <c r="OG315" s="234"/>
      <c r="OH315" s="234"/>
      <c r="OI315" s="234"/>
      <c r="OJ315" s="234"/>
      <c r="OK315" s="234"/>
      <c r="OL315" s="234"/>
      <c r="OM315" s="234"/>
      <c r="ON315" s="234"/>
      <c r="OO315" s="234"/>
      <c r="OP315" s="234"/>
      <c r="OQ315" s="234"/>
      <c r="OR315" s="234"/>
      <c r="OS315" s="234"/>
      <c r="OT315" s="234"/>
      <c r="OU315" s="234"/>
      <c r="OV315" s="234"/>
      <c r="OW315" s="234"/>
      <c r="OX315" s="234"/>
      <c r="OY315" s="234"/>
      <c r="OZ315" s="234"/>
      <c r="PA315" s="234"/>
      <c r="PB315" s="234"/>
      <c r="PC315" s="234"/>
      <c r="PD315" s="234"/>
      <c r="PE315" s="234"/>
      <c r="PF315" s="234"/>
      <c r="PG315" s="234"/>
      <c r="PH315" s="234"/>
      <c r="PI315" s="234"/>
      <c r="PJ315" s="234"/>
      <c r="PK315" s="234"/>
      <c r="PL315" s="234"/>
      <c r="PM315" s="234"/>
      <c r="PN315" s="234"/>
    </row>
    <row r="316" spans="1:430" s="238" customFormat="1" ht="38.25" customHeight="1" x14ac:dyDescent="0.2">
      <c r="A316" s="293" t="s">
        <v>125</v>
      </c>
      <c r="B316" s="323"/>
      <c r="C316" s="314"/>
      <c r="D316" s="323" t="s">
        <v>874</v>
      </c>
      <c r="E316" s="323" t="s">
        <v>102</v>
      </c>
      <c r="F316" s="311" t="s">
        <v>876</v>
      </c>
      <c r="G316" s="399" t="s">
        <v>875</v>
      </c>
      <c r="H316" s="399" t="s">
        <v>869</v>
      </c>
      <c r="I316" s="372">
        <v>19261000</v>
      </c>
      <c r="J316" s="329">
        <f>-K2174/0.0833333333333333</f>
        <v>0</v>
      </c>
      <c r="K316" s="329"/>
      <c r="L316" s="312">
        <v>43390</v>
      </c>
      <c r="M316" s="312">
        <v>43435</v>
      </c>
      <c r="N316" s="312">
        <v>44895</v>
      </c>
      <c r="O316" s="330">
        <f>YEAR(N316)</f>
        <v>2022</v>
      </c>
      <c r="P316" s="318">
        <f>MONTH(N316)</f>
        <v>11</v>
      </c>
      <c r="Q316" s="331" t="str">
        <f>IF(P316&gt;9,CONCATENATE(O316,P316),CONCATENATE(O316,"0",P316))</f>
        <v>202211</v>
      </c>
      <c r="R316" s="305">
        <v>0</v>
      </c>
      <c r="S316" s="332">
        <v>0.02</v>
      </c>
      <c r="T316" s="332">
        <v>0.01</v>
      </c>
      <c r="U316" s="395"/>
      <c r="V316" s="300"/>
      <c r="W316" s="299"/>
      <c r="X316" s="300"/>
      <c r="Y31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346"/>
      <c r="AA316" s="300"/>
      <c r="AB316" s="300"/>
      <c r="AC316" s="300"/>
      <c r="AD316" s="300"/>
      <c r="AE316" s="300"/>
      <c r="AF316" s="300"/>
      <c r="AG316" s="300"/>
      <c r="AH316" s="300"/>
      <c r="AI316" s="300"/>
      <c r="AJ316" s="300"/>
      <c r="AK316" s="300"/>
      <c r="AL316" s="300"/>
      <c r="AM316" s="300"/>
      <c r="AN316" s="300"/>
      <c r="AO316" s="300"/>
      <c r="AP316" s="300"/>
      <c r="AQ316" s="300"/>
      <c r="AR316" s="300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  <c r="CW316" s="234"/>
      <c r="CX316" s="234"/>
      <c r="CY316" s="234"/>
      <c r="CZ316" s="234"/>
      <c r="DA316" s="234"/>
      <c r="DB316" s="234"/>
      <c r="DC316" s="234"/>
      <c r="DD316" s="234"/>
      <c r="DE316" s="234"/>
      <c r="DF316" s="234"/>
      <c r="DG316" s="234"/>
      <c r="DH316" s="234"/>
      <c r="DI316" s="234"/>
      <c r="DJ316" s="234"/>
      <c r="DK316" s="234"/>
      <c r="DL316" s="234"/>
      <c r="DM316" s="234"/>
      <c r="DN316" s="234"/>
      <c r="DO316" s="234"/>
      <c r="DP316" s="234"/>
      <c r="DQ316" s="234"/>
      <c r="DR316" s="234"/>
      <c r="DS316" s="234"/>
      <c r="DT316" s="234"/>
      <c r="DU316" s="234"/>
      <c r="DV316" s="234"/>
      <c r="DW316" s="234"/>
      <c r="DX316" s="234"/>
      <c r="DY316" s="234"/>
      <c r="DZ316" s="234"/>
      <c r="EA316" s="234"/>
      <c r="EB316" s="234"/>
      <c r="EC316" s="234"/>
      <c r="ED316" s="234"/>
      <c r="EE316" s="234"/>
      <c r="EF316" s="234"/>
      <c r="EG316" s="234"/>
      <c r="EH316" s="234"/>
      <c r="EI316" s="234"/>
      <c r="EJ316" s="234"/>
      <c r="EK316" s="234"/>
      <c r="EL316" s="234"/>
      <c r="EM316" s="234"/>
      <c r="EN316" s="234"/>
      <c r="EO316" s="234"/>
      <c r="EP316" s="234"/>
      <c r="EQ316" s="234"/>
      <c r="ER316" s="234"/>
      <c r="ES316" s="234"/>
      <c r="ET316" s="234"/>
      <c r="EU316" s="234"/>
      <c r="EV316" s="234"/>
      <c r="EW316" s="234"/>
      <c r="EX316" s="234"/>
      <c r="EY316" s="234"/>
      <c r="EZ316" s="234"/>
      <c r="FA316" s="234"/>
      <c r="FB316" s="234"/>
      <c r="FC316" s="234"/>
      <c r="FD316" s="234"/>
      <c r="FE316" s="234"/>
      <c r="FF316" s="234"/>
      <c r="FG316" s="234"/>
      <c r="FH316" s="234"/>
      <c r="FI316" s="234"/>
      <c r="FJ316" s="234"/>
      <c r="FK316" s="234"/>
      <c r="FL316" s="234"/>
      <c r="FM316" s="234"/>
      <c r="FN316" s="234"/>
      <c r="FO316" s="234"/>
      <c r="FP316" s="234"/>
      <c r="FQ316" s="234"/>
      <c r="FR316" s="234"/>
      <c r="FS316" s="234"/>
      <c r="FT316" s="234"/>
      <c r="FU316" s="234"/>
      <c r="FV316" s="234"/>
      <c r="FW316" s="234"/>
      <c r="FX316" s="234"/>
      <c r="FY316" s="234"/>
      <c r="FZ316" s="234"/>
      <c r="GA316" s="234"/>
      <c r="GB316" s="234"/>
      <c r="GC316" s="234"/>
      <c r="GD316" s="234"/>
      <c r="GE316" s="234"/>
      <c r="GF316" s="234"/>
      <c r="GG316" s="234"/>
      <c r="GH316" s="234"/>
      <c r="GI316" s="234"/>
      <c r="GJ316" s="234"/>
      <c r="GK316" s="234"/>
      <c r="GL316" s="234"/>
      <c r="GM316" s="234"/>
      <c r="GN316" s="234"/>
      <c r="GO316" s="234"/>
      <c r="GP316" s="234"/>
      <c r="GQ316" s="234"/>
      <c r="GR316" s="234"/>
      <c r="GS316" s="234"/>
      <c r="GT316" s="234"/>
      <c r="GU316" s="234"/>
      <c r="GV316" s="234"/>
      <c r="GW316" s="234"/>
      <c r="GX316" s="234"/>
      <c r="GY316" s="234"/>
      <c r="GZ316" s="234"/>
      <c r="HA316" s="234"/>
      <c r="HB316" s="234"/>
      <c r="HC316" s="234"/>
      <c r="HD316" s="234"/>
      <c r="HE316" s="234"/>
      <c r="HF316" s="234"/>
      <c r="HG316" s="234"/>
      <c r="HH316" s="234"/>
      <c r="HI316" s="234"/>
      <c r="HJ316" s="234"/>
      <c r="HK316" s="234"/>
      <c r="HL316" s="234"/>
      <c r="HM316" s="234"/>
      <c r="HN316" s="234"/>
      <c r="HO316" s="234"/>
      <c r="HP316" s="234"/>
      <c r="HQ316" s="234"/>
      <c r="HR316" s="234"/>
      <c r="HS316" s="234"/>
      <c r="HT316" s="234"/>
      <c r="HU316" s="234"/>
      <c r="HV316" s="234"/>
      <c r="HW316" s="234"/>
      <c r="HX316" s="234"/>
      <c r="HY316" s="234"/>
      <c r="HZ316" s="234"/>
      <c r="IA316" s="234"/>
      <c r="IB316" s="234"/>
      <c r="IC316" s="234"/>
      <c r="ID316" s="234"/>
      <c r="IE316" s="234"/>
      <c r="IF316" s="234"/>
      <c r="IG316" s="234"/>
      <c r="IH316" s="234"/>
      <c r="II316" s="234"/>
      <c r="IJ316" s="234"/>
      <c r="IK316" s="234"/>
      <c r="IL316" s="234"/>
      <c r="IM316" s="234"/>
      <c r="IN316" s="234"/>
      <c r="IO316" s="234"/>
      <c r="IP316" s="234"/>
      <c r="IQ316" s="234"/>
      <c r="IR316" s="234"/>
      <c r="IS316" s="234"/>
      <c r="IT316" s="234"/>
      <c r="IU316" s="234"/>
      <c r="IV316" s="234"/>
      <c r="IW316" s="234"/>
      <c r="IX316" s="234"/>
      <c r="IY316" s="234"/>
      <c r="IZ316" s="234"/>
      <c r="JA316" s="234"/>
      <c r="JB316" s="234"/>
      <c r="JC316" s="234"/>
      <c r="JD316" s="234"/>
      <c r="JE316" s="234"/>
      <c r="JF316" s="234"/>
      <c r="JG316" s="234"/>
      <c r="JH316" s="234"/>
      <c r="JI316" s="234"/>
      <c r="JJ316" s="234"/>
      <c r="JK316" s="234"/>
      <c r="JL316" s="234"/>
      <c r="JM316" s="234"/>
      <c r="JN316" s="234"/>
      <c r="JO316" s="234"/>
      <c r="JP316" s="234"/>
      <c r="JQ316" s="234"/>
      <c r="JR316" s="234"/>
      <c r="JS316" s="234"/>
      <c r="JT316" s="234"/>
      <c r="JU316" s="234"/>
      <c r="JV316" s="234"/>
      <c r="JW316" s="234"/>
      <c r="JX316" s="234"/>
      <c r="JY316" s="234"/>
      <c r="JZ316" s="234"/>
      <c r="KA316" s="234"/>
      <c r="KB316" s="234"/>
      <c r="KC316" s="234"/>
      <c r="KD316" s="234"/>
      <c r="KE316" s="234"/>
      <c r="KF316" s="234"/>
      <c r="KG316" s="234"/>
      <c r="KH316" s="234"/>
      <c r="KI316" s="234"/>
      <c r="KJ316" s="234"/>
      <c r="KK316" s="234"/>
      <c r="KL316" s="234"/>
      <c r="KM316" s="234"/>
      <c r="KN316" s="234"/>
      <c r="KO316" s="234"/>
      <c r="KP316" s="234"/>
      <c r="KQ316" s="234"/>
      <c r="KR316" s="234"/>
      <c r="KS316" s="234"/>
      <c r="KT316" s="234"/>
      <c r="KU316" s="234"/>
      <c r="KV316" s="234"/>
      <c r="KW316" s="234"/>
      <c r="KX316" s="234"/>
      <c r="KY316" s="234"/>
      <c r="KZ316" s="234"/>
      <c r="LA316" s="234"/>
      <c r="LB316" s="234"/>
      <c r="LC316" s="234"/>
      <c r="LD316" s="234"/>
      <c r="LE316" s="234"/>
      <c r="LF316" s="234"/>
      <c r="LG316" s="234"/>
      <c r="LH316" s="234"/>
      <c r="LI316" s="234"/>
      <c r="LJ316" s="234"/>
      <c r="LK316" s="234"/>
      <c r="LL316" s="234"/>
      <c r="LM316" s="234"/>
      <c r="LN316" s="234"/>
      <c r="LO316" s="234"/>
      <c r="LP316" s="234"/>
      <c r="LQ316" s="234"/>
      <c r="LR316" s="234"/>
      <c r="LS316" s="234"/>
      <c r="LT316" s="234"/>
      <c r="LU316" s="234"/>
      <c r="LV316" s="234"/>
      <c r="LW316" s="234"/>
      <c r="LX316" s="234"/>
      <c r="LY316" s="234"/>
      <c r="LZ316" s="234"/>
      <c r="MA316" s="234"/>
      <c r="MB316" s="234"/>
      <c r="MC316" s="234"/>
      <c r="MD316" s="234"/>
      <c r="ME316" s="234"/>
      <c r="MF316" s="234"/>
      <c r="MG316" s="234"/>
      <c r="MH316" s="234"/>
      <c r="MI316" s="234"/>
      <c r="MJ316" s="234"/>
      <c r="MK316" s="234"/>
      <c r="ML316" s="234"/>
      <c r="MM316" s="234"/>
      <c r="MN316" s="234"/>
      <c r="MO316" s="234"/>
      <c r="MP316" s="234"/>
      <c r="MQ316" s="234"/>
      <c r="MR316" s="234"/>
      <c r="MS316" s="234"/>
      <c r="MT316" s="234"/>
      <c r="MU316" s="234"/>
      <c r="MV316" s="234"/>
      <c r="MW316" s="234"/>
      <c r="MX316" s="234"/>
      <c r="MY316" s="234"/>
      <c r="MZ316" s="234"/>
      <c r="NA316" s="234"/>
      <c r="NB316" s="234"/>
      <c r="NC316" s="234"/>
      <c r="ND316" s="234"/>
      <c r="NE316" s="234"/>
      <c r="NF316" s="234"/>
      <c r="NG316" s="234"/>
      <c r="NH316" s="234"/>
      <c r="NI316" s="234"/>
      <c r="NJ316" s="234"/>
      <c r="NK316" s="234"/>
      <c r="NL316" s="234"/>
      <c r="NM316" s="234"/>
      <c r="NN316" s="234"/>
      <c r="NO316" s="234"/>
      <c r="NP316" s="234"/>
      <c r="NQ316" s="234"/>
      <c r="NR316" s="234"/>
      <c r="NS316" s="234"/>
      <c r="NT316" s="234"/>
      <c r="NU316" s="234"/>
      <c r="NV316" s="234"/>
      <c r="NW316" s="234"/>
      <c r="NX316" s="234"/>
      <c r="NY316" s="234"/>
      <c r="NZ316" s="234"/>
      <c r="OA316" s="234"/>
      <c r="OB316" s="234"/>
      <c r="OC316" s="234"/>
      <c r="OD316" s="234"/>
      <c r="OE316" s="234"/>
      <c r="OF316" s="234"/>
      <c r="OG316" s="234"/>
      <c r="OH316" s="234"/>
      <c r="OI316" s="234"/>
      <c r="OJ316" s="234"/>
      <c r="OK316" s="234"/>
      <c r="OL316" s="234"/>
      <c r="OM316" s="234"/>
      <c r="ON316" s="234"/>
      <c r="OO316" s="234"/>
      <c r="OP316" s="234"/>
      <c r="OQ316" s="234"/>
      <c r="OR316" s="234"/>
      <c r="OS316" s="234"/>
      <c r="OT316" s="234"/>
      <c r="OU316" s="234"/>
      <c r="OV316" s="234"/>
      <c r="OW316" s="234"/>
      <c r="OX316" s="234"/>
      <c r="OY316" s="234"/>
      <c r="OZ316" s="234"/>
      <c r="PA316" s="234"/>
      <c r="PB316" s="234"/>
      <c r="PC316" s="234"/>
      <c r="PD316" s="234"/>
      <c r="PE316" s="234"/>
      <c r="PF316" s="234"/>
      <c r="PG316" s="234"/>
      <c r="PH316" s="234"/>
      <c r="PI316" s="234"/>
      <c r="PJ316" s="234"/>
      <c r="PK316" s="234"/>
      <c r="PL316" s="234"/>
      <c r="PM316" s="234"/>
      <c r="PN316" s="234"/>
    </row>
    <row r="317" spans="1:430" s="238" customFormat="1" ht="38.25" customHeight="1" x14ac:dyDescent="0.2">
      <c r="A317" s="313" t="s">
        <v>125</v>
      </c>
      <c r="B317" s="323"/>
      <c r="C317" s="314"/>
      <c r="D317" s="322" t="s">
        <v>1317</v>
      </c>
      <c r="E317" s="313" t="s">
        <v>278</v>
      </c>
      <c r="F317" s="306" t="s">
        <v>19</v>
      </c>
      <c r="G317" s="395" t="s">
        <v>1318</v>
      </c>
      <c r="H317" s="395" t="s">
        <v>1319</v>
      </c>
      <c r="I317" s="368">
        <v>597152</v>
      </c>
      <c r="J317" s="315">
        <f>-K2248/0.0833333333333333</f>
        <v>0</v>
      </c>
      <c r="K317" s="315"/>
      <c r="L317" s="316">
        <v>43817</v>
      </c>
      <c r="M317" s="316">
        <v>43831</v>
      </c>
      <c r="N317" s="317">
        <v>44561</v>
      </c>
      <c r="O317" s="318">
        <f>YEAR(N317)</f>
        <v>2021</v>
      </c>
      <c r="P317" s="318">
        <f>MONTH(N317)</f>
        <v>12</v>
      </c>
      <c r="Q317" s="319" t="str">
        <f>IF(P317&gt;9,CONCATENATE(O317,P317),CONCATENATE(O317,"0",P317))</f>
        <v>202112</v>
      </c>
      <c r="R317" s="305">
        <v>0</v>
      </c>
      <c r="S317" s="320">
        <v>0</v>
      </c>
      <c r="T317" s="320">
        <v>0</v>
      </c>
      <c r="U317" s="395"/>
      <c r="V317" s="300"/>
      <c r="W317" s="299"/>
      <c r="X317" s="346"/>
      <c r="Y31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46"/>
      <c r="AA317" s="300"/>
      <c r="AB317" s="300"/>
      <c r="AC317" s="300"/>
      <c r="AD317" s="300"/>
      <c r="AE317" s="300"/>
      <c r="AF317" s="300"/>
      <c r="AG317" s="300"/>
      <c r="AH317" s="300"/>
      <c r="AI317" s="300"/>
      <c r="AJ317" s="300"/>
      <c r="AK317" s="300"/>
      <c r="AL317" s="300"/>
      <c r="AM317" s="300"/>
      <c r="AN317" s="300"/>
      <c r="AO317" s="300"/>
      <c r="AP317" s="300"/>
      <c r="AQ317" s="300"/>
      <c r="AR317" s="299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  <c r="BC317" s="232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2"/>
      <c r="BN317" s="232"/>
      <c r="BO317" s="232"/>
      <c r="BP317" s="232"/>
      <c r="BQ317" s="232"/>
      <c r="BR317" s="232"/>
      <c r="BS317" s="232"/>
      <c r="BT317" s="232"/>
      <c r="BU317" s="232"/>
      <c r="BV317" s="232"/>
      <c r="BW317" s="232"/>
      <c r="BX317" s="232"/>
      <c r="BY317" s="232"/>
      <c r="BZ317" s="232"/>
      <c r="CA317" s="232"/>
      <c r="CB317" s="232"/>
      <c r="CC317" s="232"/>
      <c r="CD317" s="232"/>
      <c r="CE317" s="232"/>
      <c r="CF317" s="232"/>
      <c r="CG317" s="232"/>
      <c r="CH317" s="232"/>
      <c r="CI317" s="232"/>
      <c r="CJ317" s="232"/>
      <c r="CK317" s="232"/>
      <c r="CL317" s="232"/>
      <c r="CM317" s="232"/>
      <c r="CN317" s="232"/>
      <c r="CO317" s="232"/>
      <c r="CP317" s="232"/>
      <c r="CQ317" s="232"/>
      <c r="CR317" s="232"/>
      <c r="CS317" s="232"/>
      <c r="CT317" s="232"/>
      <c r="CU317" s="232"/>
      <c r="CV317" s="232"/>
      <c r="CW317" s="234"/>
      <c r="CX317" s="234"/>
      <c r="CY317" s="234"/>
      <c r="CZ317" s="234"/>
      <c r="DA317" s="234"/>
      <c r="DB317" s="234"/>
      <c r="DC317" s="234"/>
      <c r="DD317" s="234"/>
      <c r="DE317" s="234"/>
      <c r="DF317" s="234"/>
      <c r="DG317" s="234"/>
      <c r="DH317" s="234"/>
      <c r="DI317" s="234"/>
      <c r="DJ317" s="234"/>
      <c r="DK317" s="234"/>
      <c r="DL317" s="234"/>
      <c r="DM317" s="234"/>
      <c r="DN317" s="234"/>
      <c r="DO317" s="234"/>
      <c r="DP317" s="234"/>
      <c r="DQ317" s="234"/>
      <c r="DR317" s="234"/>
      <c r="DS317" s="234"/>
      <c r="DT317" s="234"/>
      <c r="DU317" s="234"/>
      <c r="DV317" s="234"/>
      <c r="DW317" s="234"/>
      <c r="DX317" s="234"/>
      <c r="DY317" s="234"/>
      <c r="DZ317" s="234"/>
      <c r="EA317" s="234"/>
      <c r="EB317" s="234"/>
      <c r="EC317" s="234"/>
      <c r="ED317" s="234"/>
      <c r="EE317" s="234"/>
      <c r="EF317" s="234"/>
      <c r="EG317" s="234"/>
      <c r="EH317" s="234"/>
      <c r="EI317" s="234"/>
      <c r="EJ317" s="234"/>
      <c r="EK317" s="234"/>
      <c r="EL317" s="234"/>
      <c r="EM317" s="234"/>
      <c r="EN317" s="234"/>
      <c r="EO317" s="234"/>
      <c r="EP317" s="234"/>
      <c r="EQ317" s="234"/>
      <c r="ER317" s="234"/>
      <c r="ES317" s="234"/>
      <c r="ET317" s="234"/>
      <c r="EU317" s="234"/>
      <c r="EV317" s="234"/>
      <c r="EW317" s="234"/>
      <c r="EX317" s="234"/>
      <c r="EY317" s="234"/>
      <c r="EZ317" s="234"/>
      <c r="FA317" s="234"/>
      <c r="FB317" s="234"/>
      <c r="FC317" s="234"/>
      <c r="FD317" s="234"/>
      <c r="FE317" s="234"/>
      <c r="FF317" s="234"/>
      <c r="FG317" s="234"/>
      <c r="FH317" s="234"/>
      <c r="FI317" s="234"/>
      <c r="FJ317" s="234"/>
      <c r="FK317" s="234"/>
      <c r="FL317" s="234"/>
      <c r="FM317" s="234"/>
      <c r="FN317" s="234"/>
      <c r="FO317" s="234"/>
      <c r="FP317" s="234"/>
      <c r="FQ317" s="234"/>
      <c r="FR317" s="234"/>
      <c r="FS317" s="234"/>
      <c r="FT317" s="234"/>
      <c r="FU317" s="234"/>
      <c r="FV317" s="234"/>
      <c r="FW317" s="234"/>
      <c r="FX317" s="234"/>
      <c r="FY317" s="234"/>
      <c r="FZ317" s="234"/>
      <c r="GA317" s="234"/>
      <c r="GB317" s="234"/>
      <c r="GC317" s="234"/>
      <c r="GD317" s="234"/>
      <c r="GE317" s="234"/>
      <c r="GF317" s="234"/>
      <c r="GG317" s="234"/>
      <c r="GH317" s="234"/>
      <c r="GI317" s="234"/>
      <c r="GJ317" s="234"/>
      <c r="GK317" s="234"/>
      <c r="GL317" s="234"/>
      <c r="GM317" s="234"/>
      <c r="GN317" s="234"/>
      <c r="GO317" s="234"/>
      <c r="GP317" s="234"/>
      <c r="GQ317" s="234"/>
      <c r="GR317" s="234"/>
      <c r="GS317" s="234"/>
      <c r="GT317" s="234"/>
      <c r="GU317" s="234"/>
      <c r="GV317" s="234"/>
      <c r="GW317" s="234"/>
      <c r="GX317" s="234"/>
      <c r="GY317" s="234"/>
      <c r="GZ317" s="234"/>
      <c r="HA317" s="234"/>
      <c r="HB317" s="234"/>
      <c r="HC317" s="234"/>
      <c r="HD317" s="234"/>
      <c r="HE317" s="234"/>
      <c r="HF317" s="234"/>
      <c r="HG317" s="234"/>
      <c r="HH317" s="234"/>
      <c r="HI317" s="234"/>
      <c r="HJ317" s="234"/>
      <c r="HK317" s="234"/>
      <c r="HL317" s="234"/>
      <c r="HM317" s="234"/>
      <c r="HN317" s="234"/>
      <c r="HO317" s="234"/>
      <c r="HP317" s="234"/>
      <c r="HQ317" s="234"/>
      <c r="HR317" s="234"/>
      <c r="HS317" s="234"/>
      <c r="HT317" s="234"/>
      <c r="HU317" s="234"/>
      <c r="HV317" s="234"/>
      <c r="HW317" s="234"/>
      <c r="HX317" s="234"/>
      <c r="HY317" s="234"/>
      <c r="HZ317" s="234"/>
      <c r="IA317" s="234"/>
      <c r="IB317" s="234"/>
      <c r="IC317" s="234"/>
      <c r="ID317" s="234"/>
      <c r="IE317" s="234"/>
      <c r="IF317" s="234"/>
      <c r="IG317" s="234"/>
      <c r="IH317" s="234"/>
      <c r="II317" s="234"/>
      <c r="IJ317" s="234"/>
      <c r="IK317" s="234"/>
      <c r="IL317" s="234"/>
      <c r="IM317" s="234"/>
      <c r="IN317" s="234"/>
      <c r="IO317" s="234"/>
      <c r="IP317" s="234"/>
      <c r="IQ317" s="234"/>
      <c r="IR317" s="234"/>
      <c r="IS317" s="234"/>
      <c r="IT317" s="234"/>
      <c r="IU317" s="234"/>
      <c r="IV317" s="234"/>
      <c r="IW317" s="234"/>
      <c r="IX317" s="234"/>
      <c r="IY317" s="234"/>
      <c r="IZ317" s="234"/>
      <c r="JA317" s="234"/>
      <c r="JB317" s="234"/>
      <c r="JC317" s="234"/>
      <c r="JD317" s="234"/>
      <c r="JE317" s="234"/>
      <c r="JF317" s="234"/>
      <c r="JG317" s="234"/>
      <c r="JH317" s="234"/>
      <c r="JI317" s="234"/>
      <c r="JJ317" s="234"/>
      <c r="JK317" s="234"/>
      <c r="JL317" s="234"/>
      <c r="JM317" s="234"/>
      <c r="JN317" s="234"/>
      <c r="JO317" s="234"/>
      <c r="JP317" s="234"/>
      <c r="JQ317" s="234"/>
      <c r="JR317" s="234"/>
      <c r="JS317" s="234"/>
      <c r="JT317" s="234"/>
      <c r="JU317" s="234"/>
      <c r="JV317" s="234"/>
      <c r="JW317" s="234"/>
      <c r="JX317" s="234"/>
      <c r="JY317" s="234"/>
      <c r="JZ317" s="234"/>
      <c r="KA317" s="234"/>
      <c r="KB317" s="234"/>
      <c r="KC317" s="234"/>
      <c r="KD317" s="234"/>
      <c r="KE317" s="234"/>
      <c r="KF317" s="234"/>
      <c r="KG317" s="234"/>
      <c r="KH317" s="234"/>
      <c r="KI317" s="234"/>
      <c r="KJ317" s="234"/>
      <c r="KK317" s="234"/>
      <c r="KL317" s="234"/>
      <c r="KM317" s="234"/>
      <c r="KN317" s="234"/>
      <c r="KO317" s="234"/>
      <c r="KP317" s="234"/>
      <c r="KQ317" s="234"/>
      <c r="KR317" s="234"/>
      <c r="KS317" s="234"/>
      <c r="KT317" s="234"/>
      <c r="KU317" s="234"/>
      <c r="KV317" s="234"/>
      <c r="KW317" s="234"/>
      <c r="KX317" s="234"/>
      <c r="KY317" s="234"/>
      <c r="KZ317" s="234"/>
      <c r="LA317" s="234"/>
      <c r="LB317" s="234"/>
      <c r="LC317" s="234"/>
      <c r="LD317" s="234"/>
      <c r="LE317" s="234"/>
      <c r="LF317" s="234"/>
      <c r="LG317" s="234"/>
      <c r="LH317" s="234"/>
      <c r="LI317" s="234"/>
      <c r="LJ317" s="234"/>
      <c r="LK317" s="234"/>
      <c r="LL317" s="234"/>
      <c r="LM317" s="234"/>
      <c r="LN317" s="234"/>
      <c r="LO317" s="234"/>
      <c r="LP317" s="234"/>
      <c r="LQ317" s="234"/>
      <c r="LR317" s="234"/>
      <c r="LS317" s="234"/>
      <c r="LT317" s="234"/>
      <c r="LU317" s="234"/>
      <c r="LV317" s="234"/>
      <c r="LW317" s="234"/>
      <c r="LX317" s="234"/>
      <c r="LY317" s="234"/>
      <c r="LZ317" s="234"/>
      <c r="MA317" s="234"/>
      <c r="MB317" s="234"/>
      <c r="MC317" s="234"/>
      <c r="MD317" s="234"/>
      <c r="ME317" s="234"/>
      <c r="MF317" s="234"/>
      <c r="MG317" s="234"/>
      <c r="MH317" s="234"/>
      <c r="MI317" s="234"/>
      <c r="MJ317" s="234"/>
      <c r="MK317" s="234"/>
      <c r="ML317" s="234"/>
      <c r="MM317" s="234"/>
      <c r="MN317" s="234"/>
      <c r="MO317" s="234"/>
      <c r="MP317" s="234"/>
      <c r="MQ317" s="234"/>
      <c r="MR317" s="234"/>
      <c r="MS317" s="234"/>
      <c r="MT317" s="234"/>
      <c r="MU317" s="234"/>
      <c r="MV317" s="234"/>
      <c r="MW317" s="234"/>
      <c r="MX317" s="234"/>
      <c r="MY317" s="234"/>
      <c r="MZ317" s="234"/>
      <c r="NA317" s="234"/>
      <c r="NB317" s="234"/>
      <c r="NC317" s="234"/>
      <c r="ND317" s="234"/>
      <c r="NE317" s="234"/>
      <c r="NF317" s="234"/>
      <c r="NG317" s="234"/>
      <c r="NH317" s="234"/>
      <c r="NI317" s="234"/>
      <c r="NJ317" s="234"/>
      <c r="NK317" s="234"/>
      <c r="NL317" s="234"/>
      <c r="NM317" s="234"/>
      <c r="NN317" s="234"/>
      <c r="NO317" s="234"/>
      <c r="NP317" s="234"/>
      <c r="NQ317" s="234"/>
      <c r="NR317" s="234"/>
      <c r="NS317" s="234"/>
      <c r="NT317" s="234"/>
      <c r="NU317" s="234"/>
      <c r="NV317" s="234"/>
      <c r="NW317" s="234"/>
      <c r="NX317" s="234"/>
      <c r="NY317" s="234"/>
      <c r="NZ317" s="234"/>
      <c r="OA317" s="234"/>
      <c r="OB317" s="234"/>
      <c r="OC317" s="234"/>
      <c r="OD317" s="234"/>
      <c r="OE317" s="234"/>
      <c r="OF317" s="234"/>
      <c r="OG317" s="234"/>
      <c r="OH317" s="234"/>
      <c r="OI317" s="234"/>
      <c r="OJ317" s="234"/>
      <c r="OK317" s="234"/>
      <c r="OL317" s="234"/>
      <c r="OM317" s="234"/>
      <c r="ON317" s="234"/>
      <c r="OO317" s="234"/>
      <c r="OP317" s="234"/>
      <c r="OQ317" s="234"/>
      <c r="OR317" s="234"/>
      <c r="OS317" s="234"/>
      <c r="OT317" s="234"/>
      <c r="OU317" s="234"/>
      <c r="OV317" s="234"/>
      <c r="OW317" s="234"/>
      <c r="OX317" s="234"/>
      <c r="OY317" s="234"/>
      <c r="OZ317" s="234"/>
      <c r="PA317" s="234"/>
      <c r="PB317" s="234"/>
      <c r="PC317" s="234"/>
      <c r="PD317" s="234"/>
      <c r="PE317" s="234"/>
      <c r="PF317" s="234"/>
      <c r="PG317" s="234"/>
      <c r="PH317" s="234"/>
      <c r="PI317" s="234"/>
      <c r="PJ317" s="234"/>
      <c r="PK317" s="234"/>
      <c r="PL317" s="234"/>
      <c r="PM317" s="234"/>
      <c r="PN317" s="234"/>
    </row>
    <row r="318" spans="1:430" s="238" customFormat="1" ht="38.25" customHeight="1" x14ac:dyDescent="0.2">
      <c r="A318" s="308" t="s">
        <v>125</v>
      </c>
      <c r="B318" s="323"/>
      <c r="C318" s="314"/>
      <c r="D318" s="323" t="s">
        <v>2001</v>
      </c>
      <c r="E318" s="323" t="s">
        <v>102</v>
      </c>
      <c r="F318" s="311" t="s">
        <v>2002</v>
      </c>
      <c r="G318" s="399" t="s">
        <v>1425</v>
      </c>
      <c r="H318" s="399" t="s">
        <v>88</v>
      </c>
      <c r="I318" s="372">
        <v>5375000</v>
      </c>
      <c r="J318" s="329">
        <f>-K2409/0.0833333333333333</f>
        <v>0</v>
      </c>
      <c r="K318" s="329"/>
      <c r="L318" s="312">
        <v>44223</v>
      </c>
      <c r="M318" s="312">
        <v>43831</v>
      </c>
      <c r="N318" s="312">
        <v>44561</v>
      </c>
      <c r="O318" s="330">
        <f>YEAR(N318)</f>
        <v>2021</v>
      </c>
      <c r="P318" s="318">
        <f>MONTH(N318)</f>
        <v>12</v>
      </c>
      <c r="Q318" s="331" t="str">
        <f>IF(P318&gt;9,CONCATENATE(O318,P318),CONCATENATE(O318,"0",P318))</f>
        <v>202112</v>
      </c>
      <c r="R318" s="305">
        <v>0</v>
      </c>
      <c r="S318" s="332">
        <v>0.05</v>
      </c>
      <c r="T318" s="332">
        <v>0.02</v>
      </c>
      <c r="U318" s="399"/>
      <c r="V318" s="299"/>
      <c r="W318" s="299"/>
      <c r="X318" s="299"/>
      <c r="Y31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346"/>
      <c r="AA318" s="300"/>
      <c r="AB318" s="300"/>
      <c r="AC318" s="300"/>
      <c r="AD318" s="300"/>
      <c r="AE318" s="300"/>
      <c r="AF318" s="300"/>
      <c r="AG318" s="300"/>
      <c r="AH318" s="300"/>
      <c r="AI318" s="300"/>
      <c r="AJ318" s="300"/>
      <c r="AK318" s="300"/>
      <c r="AL318" s="300"/>
      <c r="AM318" s="300"/>
      <c r="AN318" s="300"/>
      <c r="AO318" s="300"/>
      <c r="AP318" s="300"/>
      <c r="AQ318" s="300"/>
      <c r="AR318" s="299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  <c r="BC318" s="232"/>
      <c r="BD318" s="232"/>
      <c r="BE318" s="232"/>
      <c r="BF318" s="232"/>
      <c r="BG318" s="232"/>
      <c r="BH318" s="232"/>
      <c r="BI318" s="232"/>
      <c r="BJ318" s="232"/>
      <c r="BK318" s="232"/>
      <c r="BL318" s="232"/>
      <c r="BM318" s="232"/>
      <c r="BN318" s="232"/>
      <c r="BO318" s="232"/>
      <c r="BP318" s="232"/>
      <c r="BQ318" s="232"/>
      <c r="BR318" s="232"/>
      <c r="BS318" s="232"/>
      <c r="BT318" s="232"/>
      <c r="BU318" s="232"/>
      <c r="BV318" s="232"/>
      <c r="BW318" s="232"/>
      <c r="BX318" s="232"/>
      <c r="BY318" s="232"/>
      <c r="BZ318" s="232"/>
      <c r="CA318" s="232"/>
      <c r="CB318" s="232"/>
      <c r="CC318" s="232"/>
      <c r="CD318" s="232"/>
      <c r="CE318" s="232"/>
      <c r="CF318" s="232"/>
      <c r="CG318" s="232"/>
      <c r="CH318" s="232"/>
      <c r="CI318" s="232"/>
      <c r="CJ318" s="232"/>
      <c r="CK318" s="232"/>
      <c r="CL318" s="232"/>
      <c r="CM318" s="232"/>
      <c r="CN318" s="232"/>
      <c r="CO318" s="232"/>
      <c r="CP318" s="232"/>
      <c r="CQ318" s="232"/>
      <c r="CR318" s="232"/>
      <c r="CS318" s="232"/>
      <c r="CT318" s="232"/>
      <c r="CU318" s="232"/>
      <c r="CV318" s="232"/>
      <c r="CW318" s="234"/>
      <c r="CX318" s="234"/>
      <c r="CY318" s="234"/>
      <c r="CZ318" s="234"/>
      <c r="DA318" s="234"/>
      <c r="DB318" s="234"/>
      <c r="DC318" s="234"/>
      <c r="DD318" s="234"/>
      <c r="DE318" s="234"/>
      <c r="DF318" s="234"/>
      <c r="DG318" s="234"/>
      <c r="DH318" s="234"/>
      <c r="DI318" s="234"/>
      <c r="DJ318" s="234"/>
      <c r="DK318" s="234"/>
      <c r="DL318" s="234"/>
      <c r="DM318" s="234"/>
      <c r="DN318" s="234"/>
      <c r="DO318" s="234"/>
      <c r="DP318" s="234"/>
      <c r="DQ318" s="234"/>
      <c r="DR318" s="234"/>
      <c r="DS318" s="234"/>
      <c r="DT318" s="234"/>
      <c r="DU318" s="234"/>
      <c r="DV318" s="234"/>
      <c r="DW318" s="234"/>
      <c r="DX318" s="234"/>
      <c r="DY318" s="234"/>
      <c r="DZ318" s="234"/>
      <c r="EA318" s="234"/>
      <c r="EB318" s="234"/>
      <c r="EC318" s="234"/>
      <c r="ED318" s="234"/>
      <c r="EE318" s="234"/>
      <c r="EF318" s="234"/>
      <c r="EG318" s="234"/>
      <c r="EH318" s="234"/>
      <c r="EI318" s="234"/>
      <c r="EJ318" s="234"/>
      <c r="EK318" s="234"/>
      <c r="EL318" s="234"/>
      <c r="EM318" s="234"/>
      <c r="EN318" s="234"/>
      <c r="EO318" s="234"/>
      <c r="EP318" s="234"/>
      <c r="EQ318" s="234"/>
      <c r="ER318" s="234"/>
      <c r="ES318" s="234"/>
      <c r="ET318" s="234"/>
      <c r="EU318" s="234"/>
      <c r="EV318" s="234"/>
      <c r="EW318" s="234"/>
      <c r="EX318" s="234"/>
      <c r="EY318" s="234"/>
      <c r="EZ318" s="234"/>
      <c r="FA318" s="234"/>
      <c r="FB318" s="234"/>
      <c r="FC318" s="234"/>
      <c r="FD318" s="234"/>
      <c r="FE318" s="234"/>
      <c r="FF318" s="234"/>
      <c r="FG318" s="234"/>
      <c r="FH318" s="234"/>
      <c r="FI318" s="234"/>
      <c r="FJ318" s="234"/>
      <c r="FK318" s="234"/>
      <c r="FL318" s="234"/>
      <c r="FM318" s="234"/>
      <c r="FN318" s="234"/>
      <c r="FO318" s="234"/>
      <c r="FP318" s="234"/>
      <c r="FQ318" s="234"/>
      <c r="FR318" s="234"/>
      <c r="FS318" s="234"/>
      <c r="FT318" s="234"/>
      <c r="FU318" s="234"/>
      <c r="FV318" s="234"/>
      <c r="FW318" s="234"/>
      <c r="FX318" s="234"/>
      <c r="FY318" s="234"/>
      <c r="FZ318" s="234"/>
      <c r="GA318" s="234"/>
      <c r="GB318" s="234"/>
      <c r="GC318" s="234"/>
      <c r="GD318" s="234"/>
      <c r="GE318" s="234"/>
      <c r="GF318" s="234"/>
      <c r="GG318" s="234"/>
      <c r="GH318" s="234"/>
      <c r="GI318" s="234"/>
      <c r="GJ318" s="234"/>
      <c r="GK318" s="234"/>
      <c r="GL318" s="234"/>
      <c r="GM318" s="234"/>
      <c r="GN318" s="234"/>
      <c r="GO318" s="234"/>
      <c r="GP318" s="234"/>
      <c r="GQ318" s="234"/>
      <c r="GR318" s="234"/>
      <c r="GS318" s="234"/>
      <c r="GT318" s="234"/>
      <c r="GU318" s="234"/>
      <c r="GV318" s="234"/>
      <c r="GW318" s="234"/>
      <c r="GX318" s="234"/>
      <c r="GY318" s="234"/>
      <c r="GZ318" s="234"/>
      <c r="HA318" s="234"/>
      <c r="HB318" s="234"/>
      <c r="HC318" s="234"/>
      <c r="HD318" s="234"/>
      <c r="HE318" s="234"/>
      <c r="HF318" s="234"/>
      <c r="HG318" s="234"/>
      <c r="HH318" s="234"/>
      <c r="HI318" s="234"/>
      <c r="HJ318" s="234"/>
      <c r="HK318" s="234"/>
      <c r="HL318" s="234"/>
      <c r="HM318" s="234"/>
      <c r="HN318" s="234"/>
      <c r="HO318" s="234"/>
      <c r="HP318" s="234"/>
      <c r="HQ318" s="234"/>
      <c r="HR318" s="234"/>
      <c r="HS318" s="234"/>
      <c r="HT318" s="234"/>
      <c r="HU318" s="234"/>
      <c r="HV318" s="234"/>
      <c r="HW318" s="234"/>
      <c r="HX318" s="234"/>
      <c r="HY318" s="234"/>
      <c r="HZ318" s="234"/>
      <c r="IA318" s="234"/>
      <c r="IB318" s="234"/>
      <c r="IC318" s="234"/>
      <c r="ID318" s="234"/>
      <c r="IE318" s="234"/>
      <c r="IF318" s="234"/>
      <c r="IG318" s="234"/>
      <c r="IH318" s="234"/>
      <c r="II318" s="234"/>
      <c r="IJ318" s="234"/>
      <c r="IK318" s="234"/>
      <c r="IL318" s="234"/>
      <c r="IM318" s="234"/>
      <c r="IN318" s="234"/>
      <c r="IO318" s="234"/>
      <c r="IP318" s="234"/>
      <c r="IQ318" s="234"/>
      <c r="IR318" s="234"/>
      <c r="IS318" s="234"/>
      <c r="IT318" s="234"/>
      <c r="IU318" s="234"/>
      <c r="IV318" s="234"/>
      <c r="IW318" s="234"/>
      <c r="IX318" s="234"/>
      <c r="IY318" s="234"/>
      <c r="IZ318" s="234"/>
      <c r="JA318" s="234"/>
      <c r="JB318" s="234"/>
      <c r="JC318" s="234"/>
      <c r="JD318" s="234"/>
      <c r="JE318" s="234"/>
      <c r="JF318" s="234"/>
      <c r="JG318" s="234"/>
      <c r="JH318" s="234"/>
      <c r="JI318" s="234"/>
      <c r="JJ318" s="234"/>
      <c r="JK318" s="234"/>
      <c r="JL318" s="234"/>
      <c r="JM318" s="234"/>
      <c r="JN318" s="234"/>
      <c r="JO318" s="234"/>
      <c r="JP318" s="234"/>
      <c r="JQ318" s="234"/>
      <c r="JR318" s="234"/>
      <c r="JS318" s="234"/>
      <c r="JT318" s="234"/>
      <c r="JU318" s="234"/>
      <c r="JV318" s="234"/>
      <c r="JW318" s="234"/>
      <c r="JX318" s="234"/>
      <c r="JY318" s="234"/>
      <c r="JZ318" s="234"/>
      <c r="KA318" s="234"/>
      <c r="KB318" s="234"/>
      <c r="KC318" s="234"/>
      <c r="KD318" s="234"/>
      <c r="KE318" s="234"/>
      <c r="KF318" s="234"/>
      <c r="KG318" s="234"/>
      <c r="KH318" s="234"/>
      <c r="KI318" s="234"/>
      <c r="KJ318" s="234"/>
      <c r="KK318" s="234"/>
      <c r="KL318" s="234"/>
      <c r="KM318" s="234"/>
      <c r="KN318" s="234"/>
      <c r="KO318" s="234"/>
      <c r="KP318" s="234"/>
      <c r="KQ318" s="234"/>
      <c r="KR318" s="234"/>
      <c r="KS318" s="234"/>
      <c r="KT318" s="234"/>
      <c r="KU318" s="234"/>
      <c r="KV318" s="234"/>
      <c r="KW318" s="234"/>
      <c r="KX318" s="234"/>
      <c r="KY318" s="234"/>
      <c r="KZ318" s="234"/>
      <c r="LA318" s="234"/>
      <c r="LB318" s="234"/>
      <c r="LC318" s="234"/>
      <c r="LD318" s="234"/>
      <c r="LE318" s="234"/>
      <c r="LF318" s="234"/>
      <c r="LG318" s="234"/>
      <c r="LH318" s="234"/>
      <c r="LI318" s="234"/>
      <c r="LJ318" s="234"/>
      <c r="LK318" s="234"/>
      <c r="LL318" s="234"/>
      <c r="LM318" s="234"/>
      <c r="LN318" s="234"/>
      <c r="LO318" s="234"/>
      <c r="LP318" s="234"/>
      <c r="LQ318" s="234"/>
      <c r="LR318" s="234"/>
      <c r="LS318" s="234"/>
      <c r="LT318" s="234"/>
      <c r="LU318" s="234"/>
      <c r="LV318" s="234"/>
      <c r="LW318" s="234"/>
      <c r="LX318" s="234"/>
      <c r="LY318" s="234"/>
      <c r="LZ318" s="234"/>
      <c r="MA318" s="234"/>
      <c r="MB318" s="234"/>
      <c r="MC318" s="234"/>
      <c r="MD318" s="234"/>
      <c r="ME318" s="234"/>
      <c r="MF318" s="234"/>
      <c r="MG318" s="234"/>
      <c r="MH318" s="234"/>
      <c r="MI318" s="234"/>
      <c r="MJ318" s="234"/>
      <c r="MK318" s="234"/>
      <c r="ML318" s="234"/>
      <c r="MM318" s="234"/>
      <c r="MN318" s="234"/>
      <c r="MO318" s="234"/>
      <c r="MP318" s="234"/>
      <c r="MQ318" s="234"/>
      <c r="MR318" s="234"/>
      <c r="MS318" s="234"/>
      <c r="MT318" s="234"/>
      <c r="MU318" s="234"/>
      <c r="MV318" s="234"/>
      <c r="MW318" s="234"/>
      <c r="MX318" s="234"/>
      <c r="MY318" s="234"/>
      <c r="MZ318" s="234"/>
      <c r="NA318" s="234"/>
      <c r="NB318" s="234"/>
      <c r="NC318" s="234"/>
      <c r="ND318" s="234"/>
      <c r="NE318" s="234"/>
      <c r="NF318" s="234"/>
      <c r="NG318" s="234"/>
      <c r="NH318" s="234"/>
      <c r="NI318" s="234"/>
      <c r="NJ318" s="234"/>
      <c r="NK318" s="234"/>
      <c r="NL318" s="234"/>
      <c r="NM318" s="234"/>
      <c r="NN318" s="234"/>
      <c r="NO318" s="234"/>
      <c r="NP318" s="234"/>
      <c r="NQ318" s="234"/>
      <c r="NR318" s="234"/>
      <c r="NS318" s="234"/>
      <c r="NT318" s="234"/>
      <c r="NU318" s="234"/>
      <c r="NV318" s="234"/>
      <c r="NW318" s="234"/>
      <c r="NX318" s="234"/>
      <c r="NY318" s="234"/>
      <c r="NZ318" s="234"/>
      <c r="OA318" s="234"/>
      <c r="OB318" s="234"/>
      <c r="OC318" s="234"/>
      <c r="OD318" s="234"/>
      <c r="OE318" s="234"/>
      <c r="OF318" s="234"/>
      <c r="OG318" s="234"/>
      <c r="OH318" s="234"/>
      <c r="OI318" s="234"/>
      <c r="OJ318" s="234"/>
      <c r="OK318" s="234"/>
      <c r="OL318" s="234"/>
      <c r="OM318" s="234"/>
      <c r="ON318" s="234"/>
      <c r="OO318" s="234"/>
      <c r="OP318" s="234"/>
      <c r="OQ318" s="234"/>
      <c r="OR318" s="234"/>
      <c r="OS318" s="234"/>
      <c r="OT318" s="234"/>
      <c r="OU318" s="234"/>
      <c r="OV318" s="234"/>
      <c r="OW318" s="234"/>
      <c r="OX318" s="234"/>
      <c r="OY318" s="234"/>
      <c r="OZ318" s="234"/>
      <c r="PA318" s="234"/>
      <c r="PB318" s="234"/>
      <c r="PC318" s="234"/>
      <c r="PD318" s="234"/>
      <c r="PE318" s="234"/>
      <c r="PF318" s="234"/>
      <c r="PG318" s="234"/>
      <c r="PH318" s="234"/>
      <c r="PI318" s="234"/>
      <c r="PJ318" s="234"/>
      <c r="PK318" s="234"/>
      <c r="PL318" s="234"/>
      <c r="PM318" s="234"/>
      <c r="PN318" s="234"/>
    </row>
    <row r="319" spans="1:430" s="238" customFormat="1" ht="38.25" customHeight="1" x14ac:dyDescent="0.2">
      <c r="A319" s="313" t="s">
        <v>125</v>
      </c>
      <c r="B319" s="313"/>
      <c r="C319" s="334"/>
      <c r="D319" s="310" t="s">
        <v>1778</v>
      </c>
      <c r="E319" s="313" t="s">
        <v>102</v>
      </c>
      <c r="F319" s="272" t="s">
        <v>19</v>
      </c>
      <c r="G319" s="396" t="s">
        <v>1779</v>
      </c>
      <c r="H319" s="395" t="s">
        <v>1780</v>
      </c>
      <c r="I319" s="370">
        <v>75000</v>
      </c>
      <c r="J319" s="273">
        <f>-K2313/0.0833333333333333</f>
        <v>0</v>
      </c>
      <c r="K319" s="273"/>
      <c r="L319" s="274">
        <v>43999</v>
      </c>
      <c r="M319" s="274">
        <v>44013</v>
      </c>
      <c r="N319" s="316">
        <v>44377</v>
      </c>
      <c r="O319" s="291">
        <f>YEAR(N319)</f>
        <v>2021</v>
      </c>
      <c r="P319" s="427">
        <f>MONTH(N319)</f>
        <v>6</v>
      </c>
      <c r="Q319" s="287" t="str">
        <f>IF(P319&gt;9,CONCATENATE(O319,P319),CONCATENATE(O319,"0",P319))</f>
        <v>202106</v>
      </c>
      <c r="R319" s="305" t="s">
        <v>130</v>
      </c>
      <c r="S319" s="320">
        <v>0</v>
      </c>
      <c r="T319" s="320">
        <v>0</v>
      </c>
      <c r="U319" s="398"/>
      <c r="V319" s="309"/>
      <c r="W319" s="309"/>
      <c r="X319" s="326"/>
      <c r="Y31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26"/>
      <c r="AA319" s="309"/>
      <c r="AB319" s="309"/>
      <c r="AC319" s="309"/>
      <c r="AD319" s="309"/>
      <c r="AE319" s="309"/>
      <c r="AF319" s="309"/>
      <c r="AG319" s="309"/>
      <c r="AH319" s="309"/>
      <c r="AI319" s="309"/>
      <c r="AJ319" s="309"/>
      <c r="AK319" s="309"/>
      <c r="AL319" s="309"/>
      <c r="AM319" s="309"/>
      <c r="AN319" s="309"/>
      <c r="AO319" s="309"/>
      <c r="AP319" s="309"/>
      <c r="AQ319" s="309"/>
      <c r="AR319" s="309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2"/>
      <c r="BM319" s="232"/>
      <c r="BN319" s="232"/>
      <c r="BO319" s="232"/>
      <c r="BP319" s="232"/>
      <c r="BQ319" s="232"/>
      <c r="BR319" s="232"/>
      <c r="BS319" s="232"/>
      <c r="BT319" s="232"/>
      <c r="BU319" s="232"/>
      <c r="BV319" s="232"/>
      <c r="BW319" s="232"/>
      <c r="BX319" s="232"/>
      <c r="BY319" s="232"/>
      <c r="BZ319" s="232"/>
      <c r="CA319" s="232"/>
      <c r="CB319" s="232"/>
      <c r="CC319" s="232"/>
      <c r="CD319" s="232"/>
      <c r="CE319" s="232"/>
      <c r="CF319" s="232"/>
      <c r="CG319" s="232"/>
      <c r="CH319" s="232"/>
      <c r="CI319" s="232"/>
      <c r="CJ319" s="232"/>
      <c r="CK319" s="232"/>
      <c r="CL319" s="232"/>
      <c r="CM319" s="232"/>
      <c r="CN319" s="232"/>
      <c r="CO319" s="232"/>
      <c r="CP319" s="232"/>
      <c r="CQ319" s="232"/>
      <c r="CR319" s="232"/>
      <c r="CS319" s="232"/>
      <c r="CT319" s="232"/>
      <c r="CU319" s="232"/>
      <c r="CV319" s="232"/>
      <c r="CW319" s="234"/>
      <c r="CX319" s="234"/>
      <c r="CY319" s="234"/>
      <c r="CZ319" s="234"/>
      <c r="DA319" s="234"/>
      <c r="DB319" s="234"/>
      <c r="DC319" s="234"/>
      <c r="DD319" s="234"/>
      <c r="DE319" s="234"/>
      <c r="DF319" s="234"/>
      <c r="DG319" s="234"/>
      <c r="DH319" s="234"/>
      <c r="DI319" s="234"/>
      <c r="DJ319" s="234"/>
      <c r="DK319" s="234"/>
      <c r="DL319" s="234"/>
      <c r="DM319" s="234"/>
      <c r="DN319" s="234"/>
      <c r="DO319" s="234"/>
      <c r="DP319" s="234"/>
      <c r="DQ319" s="234"/>
      <c r="DR319" s="234"/>
      <c r="DS319" s="234"/>
      <c r="DT319" s="234"/>
      <c r="DU319" s="234"/>
      <c r="DV319" s="234"/>
      <c r="DW319" s="234"/>
      <c r="DX319" s="234"/>
      <c r="DY319" s="234"/>
      <c r="DZ319" s="234"/>
      <c r="EA319" s="234"/>
      <c r="EB319" s="234"/>
      <c r="EC319" s="234"/>
      <c r="ED319" s="234"/>
      <c r="EE319" s="234"/>
      <c r="EF319" s="234"/>
      <c r="EG319" s="234"/>
      <c r="EH319" s="234"/>
      <c r="EI319" s="234"/>
      <c r="EJ319" s="234"/>
      <c r="EK319" s="234"/>
      <c r="EL319" s="234"/>
      <c r="EM319" s="234"/>
      <c r="EN319" s="234"/>
      <c r="EO319" s="234"/>
      <c r="EP319" s="234"/>
      <c r="EQ319" s="234"/>
      <c r="ER319" s="234"/>
      <c r="ES319" s="234"/>
      <c r="ET319" s="234"/>
      <c r="EU319" s="234"/>
      <c r="EV319" s="234"/>
      <c r="EW319" s="234"/>
      <c r="EX319" s="234"/>
      <c r="EY319" s="234"/>
      <c r="EZ319" s="234"/>
      <c r="FA319" s="234"/>
      <c r="FB319" s="234"/>
      <c r="FC319" s="234"/>
      <c r="FD319" s="234"/>
      <c r="FE319" s="234"/>
      <c r="FF319" s="234"/>
      <c r="FG319" s="234"/>
      <c r="FH319" s="234"/>
      <c r="FI319" s="234"/>
      <c r="FJ319" s="234"/>
      <c r="FK319" s="234"/>
      <c r="FL319" s="234"/>
      <c r="FM319" s="234"/>
      <c r="FN319" s="234"/>
      <c r="FO319" s="234"/>
      <c r="FP319" s="234"/>
      <c r="FQ319" s="234"/>
      <c r="FR319" s="234"/>
      <c r="FS319" s="234"/>
      <c r="FT319" s="234"/>
      <c r="FU319" s="234"/>
      <c r="FV319" s="234"/>
      <c r="FW319" s="234"/>
      <c r="FX319" s="234"/>
      <c r="FY319" s="234"/>
      <c r="FZ319" s="234"/>
      <c r="GA319" s="234"/>
      <c r="GB319" s="234"/>
      <c r="GC319" s="234"/>
      <c r="GD319" s="234"/>
      <c r="GE319" s="234"/>
      <c r="GF319" s="234"/>
      <c r="GG319" s="234"/>
      <c r="GH319" s="234"/>
      <c r="GI319" s="234"/>
      <c r="GJ319" s="234"/>
      <c r="GK319" s="234"/>
      <c r="GL319" s="234"/>
      <c r="GM319" s="234"/>
      <c r="GN319" s="234"/>
      <c r="GO319" s="234"/>
      <c r="GP319" s="234"/>
      <c r="GQ319" s="234"/>
      <c r="GR319" s="234"/>
      <c r="GS319" s="234"/>
      <c r="GT319" s="234"/>
      <c r="GU319" s="234"/>
      <c r="GV319" s="234"/>
      <c r="GW319" s="234"/>
      <c r="GX319" s="234"/>
      <c r="GY319" s="234"/>
      <c r="GZ319" s="234"/>
      <c r="HA319" s="234"/>
      <c r="HB319" s="234"/>
      <c r="HC319" s="234"/>
      <c r="HD319" s="234"/>
      <c r="HE319" s="234"/>
      <c r="HF319" s="234"/>
      <c r="HG319" s="234"/>
      <c r="HH319" s="234"/>
      <c r="HI319" s="234"/>
      <c r="HJ319" s="234"/>
      <c r="HK319" s="234"/>
      <c r="HL319" s="234"/>
      <c r="HM319" s="234"/>
      <c r="HN319" s="234"/>
      <c r="HO319" s="234"/>
      <c r="HP319" s="234"/>
      <c r="HQ319" s="234"/>
      <c r="HR319" s="234"/>
      <c r="HS319" s="234"/>
      <c r="HT319" s="234"/>
      <c r="HU319" s="234"/>
      <c r="HV319" s="234"/>
      <c r="HW319" s="234"/>
      <c r="HX319" s="234"/>
      <c r="HY319" s="234"/>
      <c r="HZ319" s="234"/>
      <c r="IA319" s="234"/>
      <c r="IB319" s="234"/>
      <c r="IC319" s="234"/>
      <c r="ID319" s="234"/>
      <c r="IE319" s="234"/>
      <c r="IF319" s="234"/>
      <c r="IG319" s="234"/>
      <c r="IH319" s="234"/>
      <c r="II319" s="234"/>
      <c r="IJ319" s="234"/>
      <c r="IK319" s="234"/>
      <c r="IL319" s="234"/>
      <c r="IM319" s="234"/>
      <c r="IN319" s="234"/>
      <c r="IO319" s="234"/>
      <c r="IP319" s="234"/>
      <c r="IQ319" s="234"/>
      <c r="IR319" s="234"/>
      <c r="IS319" s="234"/>
      <c r="IT319" s="234"/>
      <c r="IU319" s="234"/>
      <c r="IV319" s="234"/>
      <c r="IW319" s="234"/>
      <c r="IX319" s="234"/>
      <c r="IY319" s="234"/>
      <c r="IZ319" s="234"/>
      <c r="JA319" s="234"/>
      <c r="JB319" s="234"/>
      <c r="JC319" s="234"/>
      <c r="JD319" s="234"/>
      <c r="JE319" s="234"/>
      <c r="JF319" s="234"/>
      <c r="JG319" s="234"/>
      <c r="JH319" s="234"/>
      <c r="JI319" s="234"/>
      <c r="JJ319" s="234"/>
      <c r="JK319" s="234"/>
      <c r="JL319" s="234"/>
      <c r="JM319" s="234"/>
      <c r="JN319" s="234"/>
      <c r="JO319" s="234"/>
      <c r="JP319" s="234"/>
      <c r="JQ319" s="234"/>
      <c r="JR319" s="234"/>
      <c r="JS319" s="234"/>
      <c r="JT319" s="234"/>
      <c r="JU319" s="234"/>
      <c r="JV319" s="234"/>
      <c r="JW319" s="234"/>
      <c r="JX319" s="234"/>
      <c r="JY319" s="234"/>
      <c r="JZ319" s="234"/>
      <c r="KA319" s="234"/>
      <c r="KB319" s="234"/>
      <c r="KC319" s="234"/>
      <c r="KD319" s="234"/>
      <c r="KE319" s="234"/>
      <c r="KF319" s="234"/>
      <c r="KG319" s="234"/>
      <c r="KH319" s="234"/>
      <c r="KI319" s="234"/>
      <c r="KJ319" s="234"/>
      <c r="KK319" s="234"/>
      <c r="KL319" s="234"/>
      <c r="KM319" s="234"/>
      <c r="KN319" s="234"/>
      <c r="KO319" s="234"/>
      <c r="KP319" s="234"/>
      <c r="KQ319" s="234"/>
      <c r="KR319" s="234"/>
      <c r="KS319" s="234"/>
      <c r="KT319" s="234"/>
      <c r="KU319" s="234"/>
      <c r="KV319" s="234"/>
      <c r="KW319" s="234"/>
      <c r="KX319" s="234"/>
      <c r="KY319" s="234"/>
      <c r="KZ319" s="234"/>
      <c r="LA319" s="234"/>
      <c r="LB319" s="234"/>
      <c r="LC319" s="234"/>
      <c r="LD319" s="234"/>
      <c r="LE319" s="234"/>
      <c r="LF319" s="234"/>
      <c r="LG319" s="234"/>
      <c r="LH319" s="234"/>
      <c r="LI319" s="234"/>
      <c r="LJ319" s="234"/>
      <c r="LK319" s="234"/>
      <c r="LL319" s="234"/>
      <c r="LM319" s="234"/>
      <c r="LN319" s="234"/>
      <c r="LO319" s="234"/>
      <c r="LP319" s="234"/>
      <c r="LQ319" s="234"/>
      <c r="LR319" s="234"/>
      <c r="LS319" s="234"/>
      <c r="LT319" s="234"/>
      <c r="LU319" s="234"/>
      <c r="LV319" s="234"/>
      <c r="LW319" s="234"/>
      <c r="LX319" s="234"/>
      <c r="LY319" s="234"/>
      <c r="LZ319" s="234"/>
      <c r="MA319" s="234"/>
      <c r="MB319" s="234"/>
      <c r="MC319" s="234"/>
      <c r="MD319" s="234"/>
      <c r="ME319" s="234"/>
      <c r="MF319" s="234"/>
      <c r="MG319" s="234"/>
      <c r="MH319" s="234"/>
      <c r="MI319" s="234"/>
      <c r="MJ319" s="234"/>
      <c r="MK319" s="234"/>
      <c r="ML319" s="234"/>
      <c r="MM319" s="234"/>
      <c r="MN319" s="234"/>
      <c r="MO319" s="234"/>
      <c r="MP319" s="234"/>
      <c r="MQ319" s="234"/>
      <c r="MR319" s="234"/>
      <c r="MS319" s="234"/>
      <c r="MT319" s="234"/>
      <c r="MU319" s="234"/>
      <c r="MV319" s="234"/>
      <c r="MW319" s="234"/>
      <c r="MX319" s="234"/>
      <c r="MY319" s="234"/>
      <c r="MZ319" s="234"/>
      <c r="NA319" s="234"/>
      <c r="NB319" s="234"/>
      <c r="NC319" s="234"/>
      <c r="ND319" s="234"/>
      <c r="NE319" s="234"/>
      <c r="NF319" s="234"/>
      <c r="NG319" s="234"/>
      <c r="NH319" s="234"/>
      <c r="NI319" s="234"/>
      <c r="NJ319" s="234"/>
      <c r="NK319" s="234"/>
      <c r="NL319" s="234"/>
      <c r="NM319" s="234"/>
      <c r="NN319" s="234"/>
      <c r="NO319" s="234"/>
      <c r="NP319" s="234"/>
      <c r="NQ319" s="234"/>
      <c r="NR319" s="234"/>
      <c r="NS319" s="234"/>
      <c r="NT319" s="234"/>
      <c r="NU319" s="234"/>
      <c r="NV319" s="234"/>
      <c r="NW319" s="234"/>
      <c r="NX319" s="234"/>
      <c r="NY319" s="234"/>
      <c r="NZ319" s="234"/>
      <c r="OA319" s="234"/>
      <c r="OB319" s="234"/>
      <c r="OC319" s="234"/>
      <c r="OD319" s="234"/>
      <c r="OE319" s="234"/>
      <c r="OF319" s="234"/>
      <c r="OG319" s="234"/>
      <c r="OH319" s="234"/>
      <c r="OI319" s="234"/>
      <c r="OJ319" s="234"/>
      <c r="OK319" s="234"/>
      <c r="OL319" s="234"/>
      <c r="OM319" s="234"/>
      <c r="ON319" s="234"/>
      <c r="OO319" s="234"/>
      <c r="OP319" s="234"/>
      <c r="OQ319" s="234"/>
      <c r="OR319" s="234"/>
      <c r="OS319" s="234"/>
      <c r="OT319" s="234"/>
      <c r="OU319" s="234"/>
      <c r="OV319" s="234"/>
      <c r="OW319" s="234"/>
      <c r="OX319" s="234"/>
      <c r="OY319" s="234"/>
      <c r="OZ319" s="234"/>
      <c r="PA319" s="234"/>
      <c r="PB319" s="234"/>
      <c r="PC319" s="234"/>
      <c r="PD319" s="234"/>
      <c r="PE319" s="234"/>
      <c r="PF319" s="234"/>
      <c r="PG319" s="234"/>
      <c r="PH319" s="234"/>
      <c r="PI319" s="234"/>
      <c r="PJ319" s="234"/>
      <c r="PK319" s="234"/>
      <c r="PL319" s="234"/>
      <c r="PM319" s="234"/>
      <c r="PN319" s="234"/>
    </row>
    <row r="320" spans="1:430" s="233" customFormat="1" ht="38.25" customHeight="1" x14ac:dyDescent="0.2">
      <c r="A320" s="308" t="s">
        <v>125</v>
      </c>
      <c r="B320" s="308"/>
      <c r="C320" s="334"/>
      <c r="D320" s="323" t="s">
        <v>1729</v>
      </c>
      <c r="E320" s="323" t="s">
        <v>102</v>
      </c>
      <c r="F320" s="311" t="s">
        <v>1730</v>
      </c>
      <c r="G320" s="397" t="s">
        <v>1731</v>
      </c>
      <c r="H320" s="397" t="s">
        <v>1732</v>
      </c>
      <c r="I320" s="372" t="s">
        <v>59</v>
      </c>
      <c r="J320" s="268">
        <f>-K2354/0.0833333333333333</f>
        <v>0</v>
      </c>
      <c r="K320" s="268"/>
      <c r="L320" s="269">
        <v>44076</v>
      </c>
      <c r="M320" s="269">
        <v>44005</v>
      </c>
      <c r="N320" s="269">
        <v>44369</v>
      </c>
      <c r="O320" s="290">
        <f>YEAR(N320)</f>
        <v>2021</v>
      </c>
      <c r="P320" s="289">
        <f>MONTH(N320)</f>
        <v>6</v>
      </c>
      <c r="Q320" s="286" t="str">
        <f>IF(P320&gt;9,CONCATENATE(O320,P320),CONCATENATE(O320,"0",P320))</f>
        <v>202106</v>
      </c>
      <c r="R320" s="305">
        <v>0</v>
      </c>
      <c r="S320" s="271">
        <v>0</v>
      </c>
      <c r="T320" s="271">
        <v>0</v>
      </c>
      <c r="U320" s="397"/>
      <c r="V320" s="307"/>
      <c r="W320" s="307"/>
      <c r="X320" s="307"/>
      <c r="Y32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26"/>
      <c r="AA320" s="309"/>
      <c r="AB320" s="309"/>
      <c r="AC320" s="309"/>
      <c r="AD320" s="309"/>
      <c r="AE320" s="309"/>
      <c r="AF320" s="309"/>
      <c r="AG320" s="309"/>
      <c r="AH320" s="309"/>
      <c r="AI320" s="309"/>
      <c r="AJ320" s="309"/>
      <c r="AK320" s="309"/>
      <c r="AL320" s="309"/>
      <c r="AM320" s="309"/>
      <c r="AN320" s="309"/>
      <c r="AO320" s="309"/>
      <c r="AP320" s="309"/>
      <c r="AQ320" s="309"/>
      <c r="AR320" s="299"/>
      <c r="AS320" s="232"/>
      <c r="AT320" s="232"/>
      <c r="AU320" s="232"/>
      <c r="AV320" s="232"/>
      <c r="AW320" s="232"/>
      <c r="AX320" s="232"/>
      <c r="AY320" s="232"/>
      <c r="AZ320" s="232"/>
      <c r="BA320" s="232"/>
      <c r="BB320" s="232"/>
      <c r="BC320" s="232"/>
      <c r="BD320" s="232"/>
      <c r="BE320" s="232"/>
      <c r="BF320" s="232"/>
      <c r="BG320" s="232"/>
      <c r="BH320" s="232"/>
      <c r="BI320" s="232"/>
      <c r="BJ320" s="232"/>
      <c r="BK320" s="232"/>
      <c r="BL320" s="232"/>
      <c r="BM320" s="232"/>
      <c r="BN320" s="232"/>
      <c r="BO320" s="232"/>
      <c r="BP320" s="232"/>
      <c r="BQ320" s="232"/>
      <c r="BR320" s="232"/>
      <c r="BS320" s="232"/>
      <c r="BT320" s="232"/>
      <c r="BU320" s="232"/>
      <c r="BV320" s="232"/>
      <c r="BW320" s="232"/>
      <c r="BX320" s="232"/>
      <c r="BY320" s="232"/>
      <c r="BZ320" s="232"/>
      <c r="CA320" s="232"/>
      <c r="CB320" s="232"/>
      <c r="CC320" s="232"/>
      <c r="CD320" s="232"/>
      <c r="CE320" s="232"/>
      <c r="CF320" s="232"/>
      <c r="CG320" s="232"/>
      <c r="CH320" s="232"/>
      <c r="CI320" s="232"/>
      <c r="CJ320" s="232"/>
      <c r="CK320" s="232"/>
      <c r="CL320" s="232"/>
      <c r="CM320" s="232"/>
      <c r="CN320" s="232"/>
      <c r="CO320" s="232"/>
      <c r="CP320" s="232"/>
      <c r="CQ320" s="232"/>
      <c r="CR320" s="232"/>
      <c r="CS320" s="232"/>
      <c r="CT320" s="232"/>
      <c r="CU320" s="232"/>
      <c r="CV320" s="232"/>
    </row>
    <row r="321" spans="1:100" s="7" customFormat="1" ht="38.25" customHeight="1" x14ac:dyDescent="0.2">
      <c r="A321" s="313" t="s">
        <v>41</v>
      </c>
      <c r="B321" s="313"/>
      <c r="C321" s="334"/>
      <c r="D321" s="310" t="s">
        <v>988</v>
      </c>
      <c r="E321" s="313" t="s">
        <v>104</v>
      </c>
      <c r="F321" s="266" t="s">
        <v>19</v>
      </c>
      <c r="G321" s="396" t="s">
        <v>989</v>
      </c>
      <c r="H321" s="396" t="s">
        <v>990</v>
      </c>
      <c r="I321" s="370">
        <v>160097.44</v>
      </c>
      <c r="J321" s="273">
        <f>-K2027/0.0833333333333333</f>
        <v>0</v>
      </c>
      <c r="K321" s="273"/>
      <c r="L321" s="274">
        <v>42683</v>
      </c>
      <c r="M321" s="274">
        <v>42683</v>
      </c>
      <c r="N321" s="275">
        <v>46234</v>
      </c>
      <c r="O321" s="289">
        <f>YEAR(N321)</f>
        <v>2026</v>
      </c>
      <c r="P321" s="289">
        <f>MONTH(N321)</f>
        <v>7</v>
      </c>
      <c r="Q321" s="281" t="str">
        <f>IF(P321&gt;9,CONCATENATE(O321,P321),CONCATENATE(O321,"0",P321))</f>
        <v>202607</v>
      </c>
      <c r="R321" s="305" t="s">
        <v>737</v>
      </c>
      <c r="S321" s="276">
        <v>0</v>
      </c>
      <c r="T321" s="276">
        <v>0</v>
      </c>
      <c r="U321" s="396"/>
      <c r="V321" s="309"/>
      <c r="W321" s="307"/>
      <c r="X321" s="309"/>
      <c r="Y32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26"/>
      <c r="AA321" s="326"/>
      <c r="AB321" s="309"/>
      <c r="AC321" s="309"/>
      <c r="AD321" s="309"/>
      <c r="AE321" s="309"/>
      <c r="AF321" s="309"/>
      <c r="AG321" s="309"/>
      <c r="AH321" s="309"/>
      <c r="AI321" s="309"/>
      <c r="AJ321" s="309"/>
      <c r="AK321" s="309"/>
      <c r="AL321" s="309"/>
      <c r="AM321" s="309"/>
      <c r="AN321" s="309"/>
      <c r="AO321" s="309"/>
      <c r="AP321" s="309"/>
      <c r="AQ321" s="309"/>
      <c r="AR321" s="307"/>
    </row>
    <row r="322" spans="1:100" s="7" customFormat="1" ht="38.25" customHeight="1" x14ac:dyDescent="0.2">
      <c r="A322" s="322" t="s">
        <v>41</v>
      </c>
      <c r="B322" s="322"/>
      <c r="C322" s="314"/>
      <c r="D322" s="323" t="s">
        <v>2148</v>
      </c>
      <c r="E322" s="323" t="s">
        <v>104</v>
      </c>
      <c r="F322" s="306" t="s">
        <v>19</v>
      </c>
      <c r="G322" s="399" t="s">
        <v>2149</v>
      </c>
      <c r="H322" s="399" t="s">
        <v>1406</v>
      </c>
      <c r="I322" s="372">
        <v>500000</v>
      </c>
      <c r="J322" s="329">
        <f>-K2444/0.0833333333333333</f>
        <v>0</v>
      </c>
      <c r="K322" s="329"/>
      <c r="L322" s="312">
        <v>43817</v>
      </c>
      <c r="M322" s="312">
        <v>43822</v>
      </c>
      <c r="N322" s="312">
        <v>45199</v>
      </c>
      <c r="O322" s="330">
        <f>YEAR(N322)</f>
        <v>2023</v>
      </c>
      <c r="P322" s="318">
        <f>MONTH(N322)</f>
        <v>9</v>
      </c>
      <c r="Q322" s="331" t="str">
        <f>IF(P322&gt;9,CONCATENATE(O322,P322),CONCATENATE(O322,"0",P322))</f>
        <v>202309</v>
      </c>
      <c r="R322" s="305" t="s">
        <v>171</v>
      </c>
      <c r="S322" s="332">
        <v>0</v>
      </c>
      <c r="T322" s="332">
        <v>0</v>
      </c>
      <c r="U322" s="406"/>
      <c r="V322" s="300"/>
      <c r="W322" s="299"/>
      <c r="X322" s="346"/>
      <c r="Y32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299"/>
      <c r="AA322" s="299"/>
      <c r="AB322" s="299"/>
      <c r="AC322" s="299"/>
      <c r="AD322" s="299"/>
      <c r="AE322" s="299"/>
      <c r="AF322" s="299"/>
      <c r="AG322" s="299"/>
      <c r="AH322" s="299"/>
      <c r="AI322" s="299"/>
      <c r="AJ322" s="299"/>
      <c r="AK322" s="299"/>
      <c r="AL322" s="299"/>
      <c r="AM322" s="299"/>
      <c r="AN322" s="299"/>
      <c r="AO322" s="299"/>
      <c r="AP322" s="299"/>
      <c r="AQ322" s="299"/>
      <c r="AR322" s="300"/>
    </row>
    <row r="323" spans="1:100" s="7" customFormat="1" ht="38.25" customHeight="1" x14ac:dyDescent="0.2">
      <c r="A323" s="322" t="s">
        <v>41</v>
      </c>
      <c r="B323" s="313"/>
      <c r="C323" s="334"/>
      <c r="D323" s="308" t="s">
        <v>2140</v>
      </c>
      <c r="E323" s="308" t="s">
        <v>93</v>
      </c>
      <c r="F323" s="272" t="s">
        <v>2141</v>
      </c>
      <c r="G323" s="397" t="s">
        <v>2142</v>
      </c>
      <c r="H323" s="397" t="s">
        <v>2143</v>
      </c>
      <c r="I323" s="371">
        <v>431115</v>
      </c>
      <c r="J323" s="268">
        <f>-K2448/0.0833333333333333</f>
        <v>0</v>
      </c>
      <c r="K323" s="268"/>
      <c r="L323" s="269">
        <v>43887</v>
      </c>
      <c r="M323" s="269">
        <v>43891</v>
      </c>
      <c r="N323" s="269">
        <v>44985</v>
      </c>
      <c r="O323" s="290">
        <f>YEAR(N323)</f>
        <v>2023</v>
      </c>
      <c r="P323" s="289">
        <f>MONTH(N323)</f>
        <v>2</v>
      </c>
      <c r="Q323" s="286" t="str">
        <f>IF(P323&gt;9,CONCATENATE(O323,P323),CONCATENATE(O323,"0",P323))</f>
        <v>202302</v>
      </c>
      <c r="R323" s="305" t="s">
        <v>248</v>
      </c>
      <c r="S323" s="271">
        <v>0</v>
      </c>
      <c r="T323" s="271">
        <v>0</v>
      </c>
      <c r="U323" s="396"/>
      <c r="V323" s="309"/>
      <c r="W323" s="307"/>
      <c r="X323" s="326"/>
      <c r="Y32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07"/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  <c r="AO323" s="307"/>
      <c r="AP323" s="307"/>
      <c r="AQ323" s="307"/>
      <c r="AR323" s="309"/>
    </row>
    <row r="324" spans="1:100" s="7" customFormat="1" ht="38.25" customHeight="1" x14ac:dyDescent="0.2">
      <c r="A324" s="322" t="s">
        <v>41</v>
      </c>
      <c r="B324" s="313"/>
      <c r="C324" s="334"/>
      <c r="D324" s="308" t="s">
        <v>2087</v>
      </c>
      <c r="E324" s="308" t="s">
        <v>93</v>
      </c>
      <c r="F324" s="272" t="s">
        <v>2088</v>
      </c>
      <c r="G324" s="397" t="s">
        <v>2089</v>
      </c>
      <c r="H324" s="397" t="s">
        <v>2090</v>
      </c>
      <c r="I324" s="371">
        <v>258585.75</v>
      </c>
      <c r="J324" s="268">
        <f>-K2438/0.0833333333333333</f>
        <v>0</v>
      </c>
      <c r="K324" s="268"/>
      <c r="L324" s="269">
        <v>43800</v>
      </c>
      <c r="M324" s="269">
        <v>43800</v>
      </c>
      <c r="N324" s="269">
        <v>44895</v>
      </c>
      <c r="O324" s="290">
        <f>YEAR(N324)</f>
        <v>2022</v>
      </c>
      <c r="P324" s="289">
        <f>MONTH(N324)</f>
        <v>11</v>
      </c>
      <c r="Q324" s="286" t="str">
        <f>IF(P324&gt;9,CONCATENATE(O324,P324),CONCATENATE(O324,"0",P324))</f>
        <v>202211</v>
      </c>
      <c r="R324" s="305" t="s">
        <v>248</v>
      </c>
      <c r="S324" s="271">
        <v>0</v>
      </c>
      <c r="T324" s="271">
        <v>0</v>
      </c>
      <c r="U324" s="396"/>
      <c r="V324" s="309"/>
      <c r="W324" s="307"/>
      <c r="X324" s="326"/>
      <c r="Y32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307"/>
      <c r="AA324" s="307"/>
      <c r="AB324" s="307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  <c r="AO324" s="307"/>
      <c r="AP324" s="307"/>
      <c r="AQ324" s="307"/>
      <c r="AR324" s="309"/>
    </row>
    <row r="325" spans="1:100" s="7" customFormat="1" ht="38.25" customHeight="1" x14ac:dyDescent="0.2">
      <c r="A325" s="322" t="s">
        <v>41</v>
      </c>
      <c r="B325" s="313"/>
      <c r="C325" s="334"/>
      <c r="D325" s="310" t="s">
        <v>2308</v>
      </c>
      <c r="E325" s="313" t="s">
        <v>102</v>
      </c>
      <c r="F325" s="272" t="s">
        <v>24</v>
      </c>
      <c r="G325" s="396" t="s">
        <v>2309</v>
      </c>
      <c r="H325" s="398" t="s">
        <v>1955</v>
      </c>
      <c r="I325" s="370">
        <v>2311873.6</v>
      </c>
      <c r="J325" s="273">
        <f>-K2496/0.0833333333333333</f>
        <v>0</v>
      </c>
      <c r="K325" s="273"/>
      <c r="L325" s="274">
        <v>44006</v>
      </c>
      <c r="M325" s="274">
        <v>44105</v>
      </c>
      <c r="N325" s="275">
        <v>44834</v>
      </c>
      <c r="O325" s="289">
        <f>YEAR(N325)</f>
        <v>2022</v>
      </c>
      <c r="P325" s="289">
        <f>MONTH(N325)</f>
        <v>9</v>
      </c>
      <c r="Q325" s="281" t="str">
        <f>IF(P325&gt;9,CONCATENATE(O325,P325),CONCATENATE(O325,"0",P325))</f>
        <v>202209</v>
      </c>
      <c r="R325" s="270">
        <v>0</v>
      </c>
      <c r="S325" s="276">
        <v>0</v>
      </c>
      <c r="T325" s="276">
        <v>0</v>
      </c>
      <c r="U325" s="396"/>
      <c r="V325" s="309"/>
      <c r="W325" s="307"/>
      <c r="X325" s="309"/>
      <c r="Y32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326"/>
      <c r="AA325" s="309"/>
      <c r="AB325" s="309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  <c r="AO325" s="309"/>
      <c r="AP325" s="309"/>
      <c r="AQ325" s="309"/>
      <c r="AR325" s="307"/>
    </row>
    <row r="326" spans="1:100" s="7" customFormat="1" ht="38.25" customHeight="1" x14ac:dyDescent="0.2">
      <c r="A326" s="323" t="s">
        <v>41</v>
      </c>
      <c r="B326" s="323"/>
      <c r="C326" s="314"/>
      <c r="D326" s="321" t="s">
        <v>1018</v>
      </c>
      <c r="E326" s="323" t="s">
        <v>900</v>
      </c>
      <c r="F326" s="306" t="s">
        <v>24</v>
      </c>
      <c r="G326" s="399" t="s">
        <v>1019</v>
      </c>
      <c r="H326" s="399" t="s">
        <v>102</v>
      </c>
      <c r="I326" s="372">
        <v>1038589</v>
      </c>
      <c r="J326" s="329">
        <f>-K1964/0.0833333333333333</f>
        <v>0</v>
      </c>
      <c r="K326" s="329"/>
      <c r="L326" s="312">
        <v>42999</v>
      </c>
      <c r="M326" s="312">
        <v>42999</v>
      </c>
      <c r="N326" s="312">
        <v>44834</v>
      </c>
      <c r="O326" s="330">
        <f>YEAR(N326)</f>
        <v>2022</v>
      </c>
      <c r="P326" s="318">
        <f>MONTH(N326)</f>
        <v>9</v>
      </c>
      <c r="Q326" s="331" t="str">
        <f>IF(P326&gt;9,CONCATENATE(O326,P326),CONCATENATE(O326,"0",P326))</f>
        <v>202209</v>
      </c>
      <c r="R326" s="305">
        <v>0</v>
      </c>
      <c r="S326" s="332">
        <v>0</v>
      </c>
      <c r="T326" s="332">
        <v>0</v>
      </c>
      <c r="U326" s="395"/>
      <c r="V326" s="299"/>
      <c r="W326" s="299"/>
      <c r="X326" s="299"/>
      <c r="Y326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346"/>
      <c r="AA326" s="299"/>
      <c r="AB326" s="299"/>
      <c r="AC326" s="299"/>
      <c r="AD326" s="299"/>
      <c r="AE326" s="299"/>
      <c r="AF326" s="299"/>
      <c r="AG326" s="299"/>
      <c r="AH326" s="299"/>
      <c r="AI326" s="299"/>
      <c r="AJ326" s="299"/>
      <c r="AK326" s="299"/>
      <c r="AL326" s="299"/>
      <c r="AM326" s="299"/>
      <c r="AN326" s="299"/>
      <c r="AO326" s="299"/>
      <c r="AP326" s="299"/>
      <c r="AQ326" s="299"/>
      <c r="AR326" s="299"/>
    </row>
    <row r="327" spans="1:100" s="7" customFormat="1" ht="38.25" customHeight="1" x14ac:dyDescent="0.2">
      <c r="A327" s="321" t="s">
        <v>41</v>
      </c>
      <c r="B327" s="322"/>
      <c r="C327" s="314"/>
      <c r="D327" s="321" t="s">
        <v>1906</v>
      </c>
      <c r="E327" s="322" t="s">
        <v>1205</v>
      </c>
      <c r="F327" s="306" t="s">
        <v>1907</v>
      </c>
      <c r="G327" s="395" t="s">
        <v>1908</v>
      </c>
      <c r="H327" s="395" t="s">
        <v>1909</v>
      </c>
      <c r="I327" s="368">
        <v>574320</v>
      </c>
      <c r="J327" s="315">
        <f>-K2408/0.0833333333333333</f>
        <v>0</v>
      </c>
      <c r="K327" s="315"/>
      <c r="L327" s="312">
        <v>43733</v>
      </c>
      <c r="M327" s="316">
        <v>43739</v>
      </c>
      <c r="N327" s="316">
        <v>44834</v>
      </c>
      <c r="O327" s="318">
        <f>YEAR(N327)</f>
        <v>2022</v>
      </c>
      <c r="P327" s="318">
        <f>MONTH(N327)</f>
        <v>9</v>
      </c>
      <c r="Q327" s="319" t="str">
        <f>IF(P327&gt;9,CONCATENATE(O327,P327),CONCATENATE(O327,"0",P327))</f>
        <v>202209</v>
      </c>
      <c r="R327" s="305">
        <v>0</v>
      </c>
      <c r="S327" s="320">
        <v>0</v>
      </c>
      <c r="T327" s="320">
        <v>0</v>
      </c>
      <c r="U327" s="395"/>
      <c r="V327" s="300"/>
      <c r="W327" s="299"/>
      <c r="X327" s="346"/>
      <c r="Y3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46"/>
      <c r="AA327" s="300"/>
      <c r="AB327" s="300"/>
      <c r="AC327" s="300"/>
      <c r="AD327" s="300"/>
      <c r="AE327" s="300"/>
      <c r="AF327" s="300"/>
      <c r="AG327" s="300"/>
      <c r="AH327" s="300"/>
      <c r="AI327" s="300"/>
      <c r="AJ327" s="300"/>
      <c r="AK327" s="300"/>
      <c r="AL327" s="300"/>
      <c r="AM327" s="300"/>
      <c r="AN327" s="300"/>
      <c r="AO327" s="300"/>
      <c r="AP327" s="300"/>
      <c r="AQ327" s="300"/>
      <c r="AR327" s="299"/>
    </row>
    <row r="328" spans="1:100" s="7" customFormat="1" ht="38.25" customHeight="1" x14ac:dyDescent="0.2">
      <c r="A328" s="322" t="s">
        <v>41</v>
      </c>
      <c r="B328" s="322"/>
      <c r="C328" s="314"/>
      <c r="D328" s="321" t="s">
        <v>1910</v>
      </c>
      <c r="E328" s="322" t="s">
        <v>91</v>
      </c>
      <c r="F328" s="306" t="s">
        <v>1911</v>
      </c>
      <c r="G328" s="395" t="s">
        <v>1912</v>
      </c>
      <c r="H328" s="395" t="s">
        <v>305</v>
      </c>
      <c r="I328" s="368">
        <v>163782</v>
      </c>
      <c r="J328" s="315">
        <f>-K2410/0.0833333333333333</f>
        <v>0</v>
      </c>
      <c r="K328" s="315"/>
      <c r="L328" s="312">
        <v>43733</v>
      </c>
      <c r="M328" s="316">
        <v>43739</v>
      </c>
      <c r="N328" s="316">
        <v>44834</v>
      </c>
      <c r="O328" s="318">
        <f>YEAR(N328)</f>
        <v>2022</v>
      </c>
      <c r="P328" s="318">
        <f>MONTH(N328)</f>
        <v>9</v>
      </c>
      <c r="Q328" s="319" t="str">
        <f>IF(P328&gt;9,CONCATENATE(O328,P328),CONCATENATE(O328,"0",P328))</f>
        <v>202209</v>
      </c>
      <c r="R328" s="305">
        <v>0</v>
      </c>
      <c r="S328" s="320">
        <v>0</v>
      </c>
      <c r="T328" s="320">
        <v>0</v>
      </c>
      <c r="U328" s="406"/>
      <c r="V328" s="300"/>
      <c r="W328" s="299"/>
      <c r="X328" s="346"/>
      <c r="Y32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46"/>
      <c r="AA328" s="300"/>
      <c r="AB328" s="300"/>
      <c r="AC328" s="300"/>
      <c r="AD328" s="300"/>
      <c r="AE328" s="300"/>
      <c r="AF328" s="300"/>
      <c r="AG328" s="300"/>
      <c r="AH328" s="300"/>
      <c r="AI328" s="300"/>
      <c r="AJ328" s="300"/>
      <c r="AK328" s="300"/>
      <c r="AL328" s="300"/>
      <c r="AM328" s="300"/>
      <c r="AN328" s="300"/>
      <c r="AO328" s="300"/>
      <c r="AP328" s="300"/>
      <c r="AQ328" s="300"/>
      <c r="AR328" s="299"/>
    </row>
    <row r="329" spans="1:100" s="7" customFormat="1" ht="38.25" customHeight="1" x14ac:dyDescent="0.2">
      <c r="A329" s="322" t="s">
        <v>41</v>
      </c>
      <c r="B329" s="322" t="s">
        <v>261</v>
      </c>
      <c r="C329" s="322" t="s">
        <v>263</v>
      </c>
      <c r="D329" s="321" t="s">
        <v>831</v>
      </c>
      <c r="E329" s="293" t="s">
        <v>90</v>
      </c>
      <c r="F329" s="306" t="s">
        <v>495</v>
      </c>
      <c r="G329" s="395" t="s">
        <v>497</v>
      </c>
      <c r="H329" s="403" t="s">
        <v>162</v>
      </c>
      <c r="I329" s="373">
        <v>180000</v>
      </c>
      <c r="J329" s="258">
        <f>-K2042/0.0833333333333333</f>
        <v>0</v>
      </c>
      <c r="K329" s="258"/>
      <c r="L329" s="253">
        <v>44027</v>
      </c>
      <c r="M329" s="253">
        <v>44044</v>
      </c>
      <c r="N329" s="254">
        <v>44773</v>
      </c>
      <c r="O329" s="279">
        <f>YEAR(N329)</f>
        <v>2022</v>
      </c>
      <c r="P329" s="279">
        <f>MONTH(N329)</f>
        <v>7</v>
      </c>
      <c r="Q329" s="280" t="str">
        <f>IF(P329&gt;9,CONCATENATE(O329,P329),CONCATENATE(O329,"0",P329))</f>
        <v>202207</v>
      </c>
      <c r="R329" s="305">
        <v>0</v>
      </c>
      <c r="S329" s="244">
        <v>0</v>
      </c>
      <c r="T329" s="244">
        <v>0</v>
      </c>
      <c r="U329" s="406"/>
      <c r="V329" s="295"/>
      <c r="W329" s="297" t="s">
        <v>257</v>
      </c>
      <c r="X329" s="295"/>
      <c r="Y32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29" s="299"/>
      <c r="AA329" s="299"/>
      <c r="AB329" s="299"/>
      <c r="AC329" s="299"/>
      <c r="AD329" s="299"/>
      <c r="AE329" s="299"/>
      <c r="AF329" s="299"/>
      <c r="AG329" s="299"/>
      <c r="AH329" s="299"/>
      <c r="AI329" s="299"/>
      <c r="AJ329" s="299"/>
      <c r="AK329" s="299"/>
      <c r="AL329" s="299"/>
      <c r="AM329" s="299"/>
      <c r="AN329" s="299"/>
      <c r="AO329" s="299"/>
      <c r="AP329" s="299"/>
      <c r="AQ329" s="299"/>
      <c r="AR329" s="300"/>
    </row>
    <row r="330" spans="1:100" s="233" customFormat="1" ht="38.25" customHeight="1" x14ac:dyDescent="0.2">
      <c r="A330" s="322" t="s">
        <v>41</v>
      </c>
      <c r="B330" s="313" t="s">
        <v>261</v>
      </c>
      <c r="C330" s="334" t="s">
        <v>263</v>
      </c>
      <c r="D330" s="321" t="s">
        <v>832</v>
      </c>
      <c r="E330" s="308" t="s">
        <v>90</v>
      </c>
      <c r="F330" s="272" t="s">
        <v>495</v>
      </c>
      <c r="G330" s="396" t="s">
        <v>496</v>
      </c>
      <c r="H330" s="396" t="s">
        <v>133</v>
      </c>
      <c r="I330" s="371">
        <v>410000</v>
      </c>
      <c r="J330" s="268">
        <f>-K2077/0.0833333333333333</f>
        <v>0</v>
      </c>
      <c r="K330" s="268"/>
      <c r="L330" s="253">
        <v>44027</v>
      </c>
      <c r="M330" s="253">
        <v>44044</v>
      </c>
      <c r="N330" s="254">
        <v>44773</v>
      </c>
      <c r="O330" s="289">
        <f>YEAR(N330)</f>
        <v>2022</v>
      </c>
      <c r="P330" s="289">
        <f>MONTH(N330)</f>
        <v>7</v>
      </c>
      <c r="Q330" s="281" t="str">
        <f>IF(P330&gt;9,CONCATENATE(O330,P330),CONCATENATE(O330,"0",P330))</f>
        <v>202207</v>
      </c>
      <c r="R330" s="305">
        <v>0</v>
      </c>
      <c r="S330" s="271">
        <v>0</v>
      </c>
      <c r="T330" s="271">
        <v>0</v>
      </c>
      <c r="U330" s="398"/>
      <c r="V330" s="309"/>
      <c r="W330" s="307"/>
      <c r="X330" s="309"/>
      <c r="Y33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307"/>
      <c r="AA330" s="307"/>
      <c r="AB330" s="307"/>
      <c r="AC330" s="307"/>
      <c r="AD330" s="307"/>
      <c r="AE330" s="307"/>
      <c r="AF330" s="307"/>
      <c r="AG330" s="307"/>
      <c r="AH330" s="307"/>
      <c r="AI330" s="307"/>
      <c r="AJ330" s="307"/>
      <c r="AK330" s="307"/>
      <c r="AL330" s="307"/>
      <c r="AM330" s="307"/>
      <c r="AN330" s="307"/>
      <c r="AO330" s="307"/>
      <c r="AP330" s="307"/>
      <c r="AQ330" s="307"/>
      <c r="AR330" s="300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</row>
    <row r="331" spans="1:100" s="233" customFormat="1" ht="38.25" customHeight="1" x14ac:dyDescent="0.2">
      <c r="A331" s="322" t="s">
        <v>41</v>
      </c>
      <c r="B331" s="322" t="s">
        <v>261</v>
      </c>
      <c r="C331" s="322" t="s">
        <v>263</v>
      </c>
      <c r="D331" s="321" t="s">
        <v>830</v>
      </c>
      <c r="E331" s="293" t="s">
        <v>90</v>
      </c>
      <c r="F331" s="306" t="s">
        <v>495</v>
      </c>
      <c r="G331" s="395" t="s">
        <v>496</v>
      </c>
      <c r="H331" s="403" t="s">
        <v>28</v>
      </c>
      <c r="I331" s="373">
        <v>11860000</v>
      </c>
      <c r="J331" s="258">
        <f>-K2042/0.0833333333333333</f>
        <v>0</v>
      </c>
      <c r="K331" s="258"/>
      <c r="L331" s="253">
        <v>44027</v>
      </c>
      <c r="M331" s="253">
        <v>44044</v>
      </c>
      <c r="N331" s="254">
        <v>44773</v>
      </c>
      <c r="O331" s="279">
        <f>YEAR(N331)</f>
        <v>2022</v>
      </c>
      <c r="P331" s="279">
        <f>MONTH(N331)</f>
        <v>7</v>
      </c>
      <c r="Q331" s="280" t="str">
        <f>IF(P331&gt;9,CONCATENATE(O331,P331),CONCATENATE(O331,"0",P331))</f>
        <v>202207</v>
      </c>
      <c r="R331" s="305">
        <v>0</v>
      </c>
      <c r="S331" s="244">
        <v>0</v>
      </c>
      <c r="T331" s="244">
        <v>0</v>
      </c>
      <c r="U331" s="406"/>
      <c r="V331" s="297"/>
      <c r="W331" s="297" t="s">
        <v>257</v>
      </c>
      <c r="X331" s="297"/>
      <c r="Y331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31" s="299"/>
      <c r="AA331" s="299"/>
      <c r="AB331" s="299"/>
      <c r="AC331" s="299"/>
      <c r="AD331" s="299"/>
      <c r="AE331" s="299"/>
      <c r="AF331" s="299"/>
      <c r="AG331" s="299"/>
      <c r="AH331" s="299"/>
      <c r="AI331" s="299"/>
      <c r="AJ331" s="299"/>
      <c r="AK331" s="299"/>
      <c r="AL331" s="299"/>
      <c r="AM331" s="299"/>
      <c r="AN331" s="299"/>
      <c r="AO331" s="299"/>
      <c r="AP331" s="299"/>
      <c r="AQ331" s="299"/>
      <c r="AR331" s="300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</row>
    <row r="332" spans="1:100" s="7" customFormat="1" ht="38.25" customHeight="1" x14ac:dyDescent="0.2">
      <c r="A332" s="322" t="s">
        <v>41</v>
      </c>
      <c r="B332" s="322"/>
      <c r="C332" s="314"/>
      <c r="D332" s="321" t="s">
        <v>1270</v>
      </c>
      <c r="E332" s="313" t="s">
        <v>1654</v>
      </c>
      <c r="F332" s="311" t="s">
        <v>24</v>
      </c>
      <c r="G332" s="395" t="s">
        <v>1271</v>
      </c>
      <c r="H332" s="395" t="s">
        <v>1272</v>
      </c>
      <c r="I332" s="368">
        <v>935000</v>
      </c>
      <c r="J332" s="315">
        <f>-K2166/0.0833333333333333</f>
        <v>0</v>
      </c>
      <c r="K332" s="315"/>
      <c r="L332" s="316">
        <v>43670</v>
      </c>
      <c r="M332" s="316">
        <v>43282</v>
      </c>
      <c r="N332" s="317">
        <v>44742</v>
      </c>
      <c r="O332" s="318">
        <f>YEAR(N332)</f>
        <v>2022</v>
      </c>
      <c r="P332" s="318">
        <f>MONTH(N332)</f>
        <v>6</v>
      </c>
      <c r="Q332" s="319" t="str">
        <f>IF(P332&gt;9,CONCATENATE(O332,P332),CONCATENATE(O332,"0",P332))</f>
        <v>202206</v>
      </c>
      <c r="R332" s="305">
        <v>0</v>
      </c>
      <c r="S332" s="320">
        <v>0</v>
      </c>
      <c r="T332" s="320">
        <v>0</v>
      </c>
      <c r="U332" s="406"/>
      <c r="V332" s="299"/>
      <c r="W332" s="299"/>
      <c r="X332" s="299"/>
      <c r="Y3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46"/>
      <c r="AA332" s="300"/>
      <c r="AB332" s="300"/>
      <c r="AC332" s="300"/>
      <c r="AD332" s="300"/>
      <c r="AE332" s="300"/>
      <c r="AF332" s="300"/>
      <c r="AG332" s="300"/>
      <c r="AH332" s="300"/>
      <c r="AI332" s="300"/>
      <c r="AJ332" s="300"/>
      <c r="AK332" s="300"/>
      <c r="AL332" s="300"/>
      <c r="AM332" s="300"/>
      <c r="AN332" s="300"/>
      <c r="AO332" s="300"/>
      <c r="AP332" s="300"/>
      <c r="AQ332" s="300"/>
      <c r="AR332" s="300"/>
    </row>
    <row r="333" spans="1:100" s="7" customFormat="1" ht="38.25" customHeight="1" x14ac:dyDescent="0.2">
      <c r="A333" s="322" t="s">
        <v>41</v>
      </c>
      <c r="B333" s="313"/>
      <c r="C333" s="334"/>
      <c r="D333" s="323" t="s">
        <v>1749</v>
      </c>
      <c r="E333" s="323" t="s">
        <v>897</v>
      </c>
      <c r="F333" s="311" t="s">
        <v>1750</v>
      </c>
      <c r="G333" s="397" t="s">
        <v>1751</v>
      </c>
      <c r="H333" s="397" t="s">
        <v>1477</v>
      </c>
      <c r="I333" s="371">
        <v>81952.5</v>
      </c>
      <c r="J333" s="268">
        <f>-K2336/0.0833333333333333</f>
        <v>0</v>
      </c>
      <c r="K333" s="268"/>
      <c r="L333" s="269">
        <v>43635</v>
      </c>
      <c r="M333" s="269">
        <v>43633</v>
      </c>
      <c r="N333" s="269">
        <v>44728</v>
      </c>
      <c r="O333" s="290">
        <f>YEAR(N333)</f>
        <v>2022</v>
      </c>
      <c r="P333" s="289">
        <f>MONTH(N333)</f>
        <v>6</v>
      </c>
      <c r="Q333" s="286" t="str">
        <f>IF(P333&gt;9,CONCATENATE(O333,P333),CONCATENATE(O333,"0",P333))</f>
        <v>202206</v>
      </c>
      <c r="R333" s="270">
        <v>0</v>
      </c>
      <c r="S333" s="271">
        <v>0</v>
      </c>
      <c r="T333" s="271">
        <v>0</v>
      </c>
      <c r="U333" s="396"/>
      <c r="V333" s="309"/>
      <c r="W333" s="307"/>
      <c r="X333" s="326"/>
      <c r="Y33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307"/>
      <c r="AA333" s="307"/>
      <c r="AB333" s="307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/>
      <c r="AO333" s="307"/>
      <c r="AP333" s="307"/>
      <c r="AQ333" s="307"/>
      <c r="AR333" s="300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</row>
    <row r="334" spans="1:100" s="7" customFormat="1" ht="38.25" customHeight="1" x14ac:dyDescent="0.2">
      <c r="A334" s="313" t="s">
        <v>41</v>
      </c>
      <c r="B334" s="322"/>
      <c r="C334" s="314"/>
      <c r="D334" s="321" t="s">
        <v>2472</v>
      </c>
      <c r="E334" s="313" t="s">
        <v>91</v>
      </c>
      <c r="F334" s="266" t="s">
        <v>2473</v>
      </c>
      <c r="G334" s="395" t="s">
        <v>2474</v>
      </c>
      <c r="H334" s="395" t="s">
        <v>2475</v>
      </c>
      <c r="I334" s="368">
        <v>50000</v>
      </c>
      <c r="J334" s="315">
        <f>-K2549/0.0833333333333333</f>
        <v>0</v>
      </c>
      <c r="K334" s="315"/>
      <c r="L334" s="316">
        <v>44188</v>
      </c>
      <c r="M334" s="316">
        <v>44207</v>
      </c>
      <c r="N334" s="317">
        <v>44571</v>
      </c>
      <c r="O334" s="318">
        <f>YEAR(N334)</f>
        <v>2022</v>
      </c>
      <c r="P334" s="318">
        <f>MONTH(N334)</f>
        <v>1</v>
      </c>
      <c r="Q334" s="319" t="str">
        <f>IF(P334&gt;9,CONCATENATE(O334,P334),CONCATENATE(O334,"0",P334))</f>
        <v>202201</v>
      </c>
      <c r="R334" s="270" t="s">
        <v>248</v>
      </c>
      <c r="S334" s="320">
        <v>0</v>
      </c>
      <c r="T334" s="320">
        <v>0</v>
      </c>
      <c r="U334" s="395"/>
      <c r="V334" s="299"/>
      <c r="W334" s="299"/>
      <c r="X334" s="299"/>
      <c r="Y33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46"/>
      <c r="AA334" s="300"/>
      <c r="AB334" s="300"/>
      <c r="AC334" s="300"/>
      <c r="AD334" s="300"/>
      <c r="AE334" s="300"/>
      <c r="AF334" s="300"/>
      <c r="AG334" s="300"/>
      <c r="AH334" s="300"/>
      <c r="AI334" s="300"/>
      <c r="AJ334" s="300"/>
      <c r="AK334" s="300"/>
      <c r="AL334" s="300"/>
      <c r="AM334" s="300"/>
      <c r="AN334" s="300"/>
      <c r="AO334" s="300"/>
      <c r="AP334" s="300"/>
      <c r="AQ334" s="300"/>
      <c r="AR334" s="300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</row>
    <row r="335" spans="1:100" s="233" customFormat="1" ht="38.25" customHeight="1" x14ac:dyDescent="0.2">
      <c r="A335" s="322" t="s">
        <v>41</v>
      </c>
      <c r="B335" s="322"/>
      <c r="C335" s="314"/>
      <c r="D335" s="321" t="s">
        <v>2484</v>
      </c>
      <c r="E335" s="322" t="s">
        <v>871</v>
      </c>
      <c r="F335" s="306" t="s">
        <v>19</v>
      </c>
      <c r="G335" s="395" t="s">
        <v>814</v>
      </c>
      <c r="H335" s="395" t="s">
        <v>813</v>
      </c>
      <c r="I335" s="368">
        <v>1</v>
      </c>
      <c r="J335" s="315">
        <f>-K2553/0.0833333333333333</f>
        <v>0</v>
      </c>
      <c r="K335" s="315"/>
      <c r="L335" s="312">
        <v>44167</v>
      </c>
      <c r="M335" s="316">
        <v>43831</v>
      </c>
      <c r="N335" s="316">
        <v>44561</v>
      </c>
      <c r="O335" s="318">
        <f>YEAR(N335)</f>
        <v>2021</v>
      </c>
      <c r="P335" s="318">
        <f>MONTH(N335)</f>
        <v>12</v>
      </c>
      <c r="Q335" s="319" t="str">
        <f>IF(P335&gt;9,CONCATENATE(O335,P335),CONCATENATE(O335,"0",P335))</f>
        <v>202112</v>
      </c>
      <c r="R335" s="305">
        <v>0</v>
      </c>
      <c r="S335" s="320">
        <v>0</v>
      </c>
      <c r="T335" s="320">
        <v>0</v>
      </c>
      <c r="U335" s="406"/>
      <c r="V335" s="300"/>
      <c r="W335" s="299"/>
      <c r="X335" s="346"/>
      <c r="Y33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346"/>
      <c r="AA335" s="300"/>
      <c r="AB335" s="300"/>
      <c r="AC335" s="300"/>
      <c r="AD335" s="300"/>
      <c r="AE335" s="300"/>
      <c r="AF335" s="300"/>
      <c r="AG335" s="300"/>
      <c r="AH335" s="300"/>
      <c r="AI335" s="300"/>
      <c r="AJ335" s="300"/>
      <c r="AK335" s="300"/>
      <c r="AL335" s="300"/>
      <c r="AM335" s="300"/>
      <c r="AN335" s="300"/>
      <c r="AO335" s="300"/>
      <c r="AP335" s="300"/>
      <c r="AQ335" s="300"/>
      <c r="AR335" s="299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  <c r="BC335" s="232"/>
      <c r="BD335" s="232"/>
      <c r="BE335" s="232"/>
      <c r="BF335" s="232"/>
      <c r="BG335" s="232"/>
      <c r="BH335" s="232"/>
      <c r="BI335" s="232"/>
      <c r="BJ335" s="232"/>
      <c r="BK335" s="232"/>
      <c r="BL335" s="232"/>
      <c r="BM335" s="232"/>
      <c r="BN335" s="232"/>
      <c r="BO335" s="232"/>
      <c r="BP335" s="232"/>
      <c r="BQ335" s="232"/>
      <c r="BR335" s="232"/>
      <c r="BS335" s="232"/>
      <c r="BT335" s="232"/>
      <c r="BU335" s="232"/>
      <c r="BV335" s="232"/>
      <c r="BW335" s="232"/>
      <c r="BX335" s="232"/>
      <c r="BY335" s="232"/>
      <c r="BZ335" s="232"/>
      <c r="CA335" s="232"/>
      <c r="CB335" s="232"/>
      <c r="CC335" s="232"/>
      <c r="CD335" s="232"/>
      <c r="CE335" s="232"/>
      <c r="CF335" s="232"/>
      <c r="CG335" s="232"/>
      <c r="CH335" s="232"/>
      <c r="CI335" s="232"/>
      <c r="CJ335" s="232"/>
      <c r="CK335" s="232"/>
      <c r="CL335" s="232"/>
      <c r="CM335" s="232"/>
      <c r="CN335" s="232"/>
      <c r="CO335" s="232"/>
      <c r="CP335" s="232"/>
      <c r="CQ335" s="232"/>
      <c r="CR335" s="232"/>
      <c r="CS335" s="232"/>
      <c r="CT335" s="232"/>
      <c r="CU335" s="232"/>
      <c r="CV335" s="232"/>
    </row>
    <row r="336" spans="1:100" s="7" customFormat="1" ht="38.25" customHeight="1" x14ac:dyDescent="0.2">
      <c r="A336" s="313" t="s">
        <v>41</v>
      </c>
      <c r="B336" s="322"/>
      <c r="C336" s="314"/>
      <c r="D336" s="321" t="s">
        <v>1107</v>
      </c>
      <c r="E336" s="308" t="s">
        <v>96</v>
      </c>
      <c r="F336" s="306" t="s">
        <v>19</v>
      </c>
      <c r="G336" s="395" t="s">
        <v>1108</v>
      </c>
      <c r="H336" s="395" t="s">
        <v>1109</v>
      </c>
      <c r="I336" s="368">
        <v>100000</v>
      </c>
      <c r="J336" s="315">
        <f>-K2107/0.0833333333333333</f>
        <v>0</v>
      </c>
      <c r="K336" s="315"/>
      <c r="L336" s="316">
        <v>43131</v>
      </c>
      <c r="M336" s="316">
        <v>43101</v>
      </c>
      <c r="N336" s="317">
        <v>44561</v>
      </c>
      <c r="O336" s="318">
        <f>YEAR(N336)</f>
        <v>2021</v>
      </c>
      <c r="P336" s="318">
        <f>MONTH(N336)</f>
        <v>12</v>
      </c>
      <c r="Q336" s="319" t="str">
        <f>IF(P336&gt;9,CONCATENATE(O336,P336),CONCATENATE(O336,"0",P336))</f>
        <v>202112</v>
      </c>
      <c r="R336" s="305">
        <v>0</v>
      </c>
      <c r="S336" s="320">
        <v>0</v>
      </c>
      <c r="T336" s="320">
        <v>0</v>
      </c>
      <c r="U336" s="399"/>
      <c r="V336" s="300"/>
      <c r="W336" s="299"/>
      <c r="X336" s="300"/>
      <c r="Y33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46"/>
      <c r="AA336" s="300"/>
      <c r="AB336" s="300"/>
      <c r="AC336" s="300"/>
      <c r="AD336" s="300"/>
      <c r="AE336" s="300"/>
      <c r="AF336" s="300"/>
      <c r="AG336" s="300"/>
      <c r="AH336" s="300"/>
      <c r="AI336" s="300"/>
      <c r="AJ336" s="300"/>
      <c r="AK336" s="300"/>
      <c r="AL336" s="300"/>
      <c r="AM336" s="300"/>
      <c r="AN336" s="300"/>
      <c r="AO336" s="300"/>
      <c r="AP336" s="300"/>
      <c r="AQ336" s="300"/>
      <c r="AR336" s="300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</row>
    <row r="337" spans="1:100" s="7" customFormat="1" ht="38.25" customHeight="1" x14ac:dyDescent="0.2">
      <c r="A337" s="322" t="s">
        <v>41</v>
      </c>
      <c r="B337" s="322"/>
      <c r="C337" s="314"/>
      <c r="D337" s="323" t="s">
        <v>2114</v>
      </c>
      <c r="E337" s="323" t="s">
        <v>93</v>
      </c>
      <c r="F337" s="306" t="s">
        <v>24</v>
      </c>
      <c r="G337" s="399" t="s">
        <v>2115</v>
      </c>
      <c r="H337" s="399" t="s">
        <v>2116</v>
      </c>
      <c r="I337" s="372">
        <v>47771.83</v>
      </c>
      <c r="J337" s="329">
        <f>-K2458/0.0833333333333333</f>
        <v>0</v>
      </c>
      <c r="K337" s="329"/>
      <c r="L337" s="312">
        <v>43810</v>
      </c>
      <c r="M337" s="312">
        <v>43822</v>
      </c>
      <c r="N337" s="312">
        <v>44554</v>
      </c>
      <c r="O337" s="330">
        <f>YEAR(N337)</f>
        <v>2021</v>
      </c>
      <c r="P337" s="318">
        <f>MONTH(N337)</f>
        <v>12</v>
      </c>
      <c r="Q337" s="331" t="str">
        <f>IF(P337&gt;9,CONCATENATE(O337,P337),CONCATENATE(O337,"0",P337))</f>
        <v>202112</v>
      </c>
      <c r="R337" s="305" t="s">
        <v>248</v>
      </c>
      <c r="S337" s="332">
        <v>0</v>
      </c>
      <c r="T337" s="332">
        <v>0</v>
      </c>
      <c r="U337" s="395"/>
      <c r="V337" s="300"/>
      <c r="W337" s="299"/>
      <c r="X337" s="346"/>
      <c r="Y33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299"/>
      <c r="AA337" s="299"/>
      <c r="AB337" s="299"/>
      <c r="AC337" s="299"/>
      <c r="AD337" s="299"/>
      <c r="AE337" s="299"/>
      <c r="AF337" s="299"/>
      <c r="AG337" s="299"/>
      <c r="AH337" s="299"/>
      <c r="AI337" s="299"/>
      <c r="AJ337" s="299"/>
      <c r="AK337" s="299"/>
      <c r="AL337" s="299"/>
      <c r="AM337" s="299"/>
      <c r="AN337" s="299"/>
      <c r="AO337" s="299"/>
      <c r="AP337" s="299"/>
      <c r="AQ337" s="299"/>
      <c r="AR337" s="300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</row>
    <row r="338" spans="1:100" s="7" customFormat="1" ht="38.25" customHeight="1" x14ac:dyDescent="0.2">
      <c r="A338" s="323" t="s">
        <v>41</v>
      </c>
      <c r="B338" s="323"/>
      <c r="C338" s="314"/>
      <c r="D338" s="321" t="s">
        <v>891</v>
      </c>
      <c r="E338" s="323" t="s">
        <v>102</v>
      </c>
      <c r="F338" s="311" t="s">
        <v>346</v>
      </c>
      <c r="G338" s="399" t="s">
        <v>892</v>
      </c>
      <c r="H338" s="399" t="s">
        <v>886</v>
      </c>
      <c r="I338" s="372">
        <v>6000000</v>
      </c>
      <c r="J338" s="329">
        <f>-K1861/0.0833333333333333</f>
        <v>0</v>
      </c>
      <c r="K338" s="329"/>
      <c r="L338" s="312">
        <v>43761</v>
      </c>
      <c r="M338" s="312">
        <v>43809</v>
      </c>
      <c r="N338" s="312">
        <v>44539</v>
      </c>
      <c r="O338" s="330">
        <f>YEAR(N338)</f>
        <v>2021</v>
      </c>
      <c r="P338" s="318">
        <f>MONTH(N338)</f>
        <v>12</v>
      </c>
      <c r="Q338" s="331" t="str">
        <f>IF(P338&gt;9,CONCATENATE(O338,P338),CONCATENATE(O338,"0",P338))</f>
        <v>202112</v>
      </c>
      <c r="R338" s="305">
        <v>0</v>
      </c>
      <c r="S338" s="332">
        <v>0</v>
      </c>
      <c r="T338" s="332">
        <v>0</v>
      </c>
      <c r="U338" s="399"/>
      <c r="V338" s="299"/>
      <c r="W338" s="299"/>
      <c r="X338" s="299"/>
      <c r="Y33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46"/>
      <c r="AA338" s="300"/>
      <c r="AB338" s="300"/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  <c r="AQ338" s="300"/>
      <c r="AR338" s="300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</row>
    <row r="339" spans="1:100" s="7" customFormat="1" ht="38.25" customHeight="1" x14ac:dyDescent="0.2">
      <c r="A339" s="322" t="s">
        <v>41</v>
      </c>
      <c r="B339" s="383" t="s">
        <v>275</v>
      </c>
      <c r="C339" s="322" t="s">
        <v>263</v>
      </c>
      <c r="D339" s="310" t="s">
        <v>697</v>
      </c>
      <c r="E339" s="292" t="s">
        <v>90</v>
      </c>
      <c r="F339" s="306" t="s">
        <v>337</v>
      </c>
      <c r="G339" s="409" t="s">
        <v>109</v>
      </c>
      <c r="H339" s="442" t="s">
        <v>1966</v>
      </c>
      <c r="I339" s="373">
        <v>300000</v>
      </c>
      <c r="J339" s="258">
        <f>-K2015/0.0833333333333333</f>
        <v>0</v>
      </c>
      <c r="K339" s="258"/>
      <c r="L339" s="255">
        <v>43754</v>
      </c>
      <c r="M339" s="255">
        <v>43770</v>
      </c>
      <c r="N339" s="255">
        <v>44470</v>
      </c>
      <c r="O339" s="282">
        <f>YEAR(N339)</f>
        <v>2021</v>
      </c>
      <c r="P339" s="279">
        <f>MONTH(N339)</f>
        <v>10</v>
      </c>
      <c r="Q339" s="283" t="str">
        <f>IF(P339&gt;9,CONCATENATE(O339,P339),CONCATENATE(O339,"0",P339))</f>
        <v>202110</v>
      </c>
      <c r="R339" s="305">
        <v>0</v>
      </c>
      <c r="S339" s="244">
        <v>0</v>
      </c>
      <c r="T339" s="244">
        <v>0</v>
      </c>
      <c r="U339" s="402"/>
      <c r="V339" s="295"/>
      <c r="W339" s="297"/>
      <c r="X339" s="295"/>
      <c r="Y33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299"/>
      <c r="AA339" s="299"/>
      <c r="AB339" s="299"/>
      <c r="AC339" s="299"/>
      <c r="AD339" s="299"/>
      <c r="AE339" s="299"/>
      <c r="AF339" s="299"/>
      <c r="AG339" s="299"/>
      <c r="AH339" s="299"/>
      <c r="AI339" s="299"/>
      <c r="AJ339" s="299"/>
      <c r="AK339" s="299"/>
      <c r="AL339" s="299"/>
      <c r="AM339" s="299"/>
      <c r="AN339" s="299"/>
      <c r="AO339" s="299"/>
      <c r="AP339" s="299"/>
      <c r="AQ339" s="299"/>
      <c r="AR339" s="300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</row>
    <row r="340" spans="1:100" s="7" customFormat="1" ht="38.25" customHeight="1" x14ac:dyDescent="0.2">
      <c r="A340" s="308" t="s">
        <v>41</v>
      </c>
      <c r="B340" s="383" t="s">
        <v>275</v>
      </c>
      <c r="C340" s="334" t="s">
        <v>263</v>
      </c>
      <c r="D340" s="308" t="s">
        <v>818</v>
      </c>
      <c r="E340" s="308" t="s">
        <v>90</v>
      </c>
      <c r="F340" s="266" t="s">
        <v>530</v>
      </c>
      <c r="G340" s="397" t="s">
        <v>531</v>
      </c>
      <c r="H340" s="397" t="s">
        <v>123</v>
      </c>
      <c r="I340" s="371">
        <v>605000</v>
      </c>
      <c r="J340" s="268">
        <f>-K2704/0.0833333333333333</f>
        <v>0</v>
      </c>
      <c r="K340" s="268"/>
      <c r="L340" s="269">
        <v>44048</v>
      </c>
      <c r="M340" s="269">
        <v>44105</v>
      </c>
      <c r="N340" s="269">
        <v>44469</v>
      </c>
      <c r="O340" s="290">
        <f>YEAR(N340)</f>
        <v>2021</v>
      </c>
      <c r="P340" s="289">
        <f>MONTH(N340)</f>
        <v>9</v>
      </c>
      <c r="Q340" s="286" t="str">
        <f>IF(P340&gt;9,CONCATENATE(O340,P340),CONCATENATE(O340,"0",P340))</f>
        <v>202109</v>
      </c>
      <c r="R340" s="305" t="s">
        <v>130</v>
      </c>
      <c r="S340" s="271">
        <v>0</v>
      </c>
      <c r="T340" s="271">
        <v>0</v>
      </c>
      <c r="U340" s="397"/>
      <c r="V340" s="307" t="s">
        <v>257</v>
      </c>
      <c r="W340" s="307" t="s">
        <v>257</v>
      </c>
      <c r="X340" s="307" t="s">
        <v>257</v>
      </c>
      <c r="Y34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40" s="346"/>
      <c r="AA340" s="300"/>
      <c r="AB340" s="300"/>
      <c r="AC340" s="300"/>
      <c r="AD340" s="300"/>
      <c r="AE340" s="300"/>
      <c r="AF340" s="300"/>
      <c r="AG340" s="300"/>
      <c r="AH340" s="300"/>
      <c r="AI340" s="300"/>
      <c r="AJ340" s="300"/>
      <c r="AK340" s="300"/>
      <c r="AL340" s="300"/>
      <c r="AM340" s="300"/>
      <c r="AN340" s="300"/>
      <c r="AO340" s="300"/>
      <c r="AP340" s="300"/>
      <c r="AQ340" s="300"/>
      <c r="AR340" s="300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</row>
    <row r="341" spans="1:100" s="8" customFormat="1" ht="38.25" customHeight="1" x14ac:dyDescent="0.2">
      <c r="A341" s="308" t="s">
        <v>41</v>
      </c>
      <c r="B341" s="383" t="s">
        <v>275</v>
      </c>
      <c r="C341" s="334" t="s">
        <v>263</v>
      </c>
      <c r="D341" s="308" t="s">
        <v>817</v>
      </c>
      <c r="E341" s="308" t="s">
        <v>90</v>
      </c>
      <c r="F341" s="266" t="s">
        <v>530</v>
      </c>
      <c r="G341" s="397" t="s">
        <v>532</v>
      </c>
      <c r="H341" s="397" t="s">
        <v>1</v>
      </c>
      <c r="I341" s="371">
        <v>444200</v>
      </c>
      <c r="J341" s="268">
        <f>-K2705/0.0833333333333333</f>
        <v>0</v>
      </c>
      <c r="K341" s="268"/>
      <c r="L341" s="269">
        <v>44048</v>
      </c>
      <c r="M341" s="269">
        <v>44105</v>
      </c>
      <c r="N341" s="269">
        <v>44469</v>
      </c>
      <c r="O341" s="290">
        <f>YEAR(N341)</f>
        <v>2021</v>
      </c>
      <c r="P341" s="289">
        <f>MONTH(N341)</f>
        <v>9</v>
      </c>
      <c r="Q341" s="286" t="str">
        <f>IF(P341&gt;9,CONCATENATE(O341,P341),CONCATENATE(O341,"0",P341))</f>
        <v>202109</v>
      </c>
      <c r="R341" s="305" t="s">
        <v>130</v>
      </c>
      <c r="S341" s="271">
        <v>0</v>
      </c>
      <c r="T341" s="271">
        <v>0</v>
      </c>
      <c r="U341" s="397"/>
      <c r="V341" s="307" t="s">
        <v>257</v>
      </c>
      <c r="W341" s="307" t="s">
        <v>257</v>
      </c>
      <c r="X341" s="307" t="s">
        <v>257</v>
      </c>
      <c r="Y34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41" s="346"/>
      <c r="AA341" s="300"/>
      <c r="AB341" s="300"/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  <c r="AQ341" s="300"/>
      <c r="AR341" s="300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</row>
    <row r="342" spans="1:100" s="8" customFormat="1" ht="38.25" customHeight="1" x14ac:dyDescent="0.2">
      <c r="A342" s="322" t="s">
        <v>41</v>
      </c>
      <c r="B342" s="308" t="s">
        <v>258</v>
      </c>
      <c r="C342" s="334" t="s">
        <v>263</v>
      </c>
      <c r="D342" s="308" t="s">
        <v>703</v>
      </c>
      <c r="E342" s="308" t="s">
        <v>91</v>
      </c>
      <c r="F342" s="266" t="s">
        <v>548</v>
      </c>
      <c r="G342" s="397" t="s">
        <v>549</v>
      </c>
      <c r="H342" s="397" t="s">
        <v>49</v>
      </c>
      <c r="I342" s="371">
        <v>1456679</v>
      </c>
      <c r="J342" s="268">
        <f>-K2008/0.0833333333333333</f>
        <v>0</v>
      </c>
      <c r="K342" s="268"/>
      <c r="L342" s="269">
        <v>44041</v>
      </c>
      <c r="M342" s="269">
        <v>44095</v>
      </c>
      <c r="N342" s="269">
        <v>44459</v>
      </c>
      <c r="O342" s="290">
        <f>YEAR(N342)</f>
        <v>2021</v>
      </c>
      <c r="P342" s="289">
        <f>MONTH(N342)</f>
        <v>9</v>
      </c>
      <c r="Q342" s="286" t="str">
        <f>IF(P342&gt;9,CONCATENATE(O342,P342),CONCATENATE(O342,"0",P342))</f>
        <v>202109</v>
      </c>
      <c r="R342" s="305">
        <v>0</v>
      </c>
      <c r="S342" s="271">
        <v>0</v>
      </c>
      <c r="T342" s="271">
        <v>0</v>
      </c>
      <c r="U342" s="397"/>
      <c r="V342" s="307"/>
      <c r="W342" s="307"/>
      <c r="X342" s="307"/>
      <c r="Y34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26"/>
      <c r="AA342" s="309"/>
      <c r="AB342" s="309"/>
      <c r="AC342" s="309"/>
      <c r="AD342" s="309"/>
      <c r="AE342" s="309"/>
      <c r="AF342" s="309"/>
      <c r="AG342" s="309"/>
      <c r="AH342" s="309"/>
      <c r="AI342" s="309"/>
      <c r="AJ342" s="309"/>
      <c r="AK342" s="309"/>
      <c r="AL342" s="309"/>
      <c r="AM342" s="309"/>
      <c r="AN342" s="309"/>
      <c r="AO342" s="309"/>
      <c r="AP342" s="309"/>
      <c r="AQ342" s="309"/>
      <c r="AR342" s="300"/>
    </row>
    <row r="343" spans="1:100" s="8" customFormat="1" ht="38.25" customHeight="1" x14ac:dyDescent="0.2">
      <c r="A343" s="322" t="s">
        <v>41</v>
      </c>
      <c r="B343" s="322"/>
      <c r="C343" s="314"/>
      <c r="D343" s="321" t="s">
        <v>1803</v>
      </c>
      <c r="E343" s="322" t="s">
        <v>95</v>
      </c>
      <c r="F343" s="306" t="s">
        <v>1804</v>
      </c>
      <c r="G343" s="395" t="s">
        <v>1805</v>
      </c>
      <c r="H343" s="395" t="s">
        <v>1648</v>
      </c>
      <c r="I343" s="368">
        <v>49000</v>
      </c>
      <c r="J343" s="315">
        <f>-K2408/0.0833333333333333</f>
        <v>0</v>
      </c>
      <c r="K343" s="315"/>
      <c r="L343" s="312">
        <v>44048</v>
      </c>
      <c r="M343" s="316">
        <v>44084</v>
      </c>
      <c r="N343" s="316">
        <v>44448</v>
      </c>
      <c r="O343" s="318">
        <f>YEAR(N343)</f>
        <v>2021</v>
      </c>
      <c r="P343" s="318">
        <f>MONTH(N343)</f>
        <v>9</v>
      </c>
      <c r="Q343" s="319" t="str">
        <f>IF(P343&gt;9,CONCATENATE(O343,P343),CONCATENATE(O343,"0",P343))</f>
        <v>202109</v>
      </c>
      <c r="R343" s="305">
        <v>0</v>
      </c>
      <c r="S343" s="320">
        <v>0</v>
      </c>
      <c r="T343" s="320">
        <v>0</v>
      </c>
      <c r="U343" s="395"/>
      <c r="V343" s="300"/>
      <c r="W343" s="299"/>
      <c r="X343" s="346"/>
      <c r="Y34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46"/>
      <c r="AA343" s="300"/>
      <c r="AB343" s="300"/>
      <c r="AC343" s="300"/>
      <c r="AD343" s="300"/>
      <c r="AE343" s="300"/>
      <c r="AF343" s="300"/>
      <c r="AG343" s="300"/>
      <c r="AH343" s="300"/>
      <c r="AI343" s="300"/>
      <c r="AJ343" s="300"/>
      <c r="AK343" s="300"/>
      <c r="AL343" s="300"/>
      <c r="AM343" s="300"/>
      <c r="AN343" s="300"/>
      <c r="AO343" s="300"/>
      <c r="AP343" s="300"/>
      <c r="AQ343" s="300"/>
      <c r="AR343" s="299"/>
    </row>
    <row r="344" spans="1:100" s="8" customFormat="1" ht="38.25" customHeight="1" x14ac:dyDescent="0.2">
      <c r="A344" s="322" t="s">
        <v>41</v>
      </c>
      <c r="B344" s="313" t="s">
        <v>258</v>
      </c>
      <c r="C344" s="334" t="s">
        <v>263</v>
      </c>
      <c r="D344" s="310" t="s">
        <v>695</v>
      </c>
      <c r="E344" s="313" t="s">
        <v>91</v>
      </c>
      <c r="F344" s="266" t="s">
        <v>24</v>
      </c>
      <c r="G344" s="396" t="s">
        <v>1838</v>
      </c>
      <c r="H344" s="396" t="s">
        <v>529</v>
      </c>
      <c r="I344" s="370">
        <v>400000</v>
      </c>
      <c r="J344" s="273">
        <f>-K2013/0.0833333333333333</f>
        <v>0</v>
      </c>
      <c r="K344" s="273"/>
      <c r="L344" s="274">
        <v>44013</v>
      </c>
      <c r="M344" s="274">
        <v>44060</v>
      </c>
      <c r="N344" s="275">
        <v>44424</v>
      </c>
      <c r="O344" s="289">
        <f>YEAR(N344)</f>
        <v>2021</v>
      </c>
      <c r="P344" s="289">
        <f>MONTH(N344)</f>
        <v>8</v>
      </c>
      <c r="Q344" s="281" t="str">
        <f>IF(P344&gt;9,CONCATENATE(O344,P344),CONCATENATE(O344,"0",P344))</f>
        <v>202108</v>
      </c>
      <c r="R344" s="305">
        <v>0</v>
      </c>
      <c r="S344" s="276">
        <v>0</v>
      </c>
      <c r="T344" s="276">
        <v>0</v>
      </c>
      <c r="U344" s="396"/>
      <c r="V344" s="309"/>
      <c r="W344" s="307"/>
      <c r="X344" s="309"/>
      <c r="Y34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07"/>
      <c r="AA344" s="309"/>
      <c r="AB344" s="309"/>
      <c r="AC344" s="309"/>
      <c r="AD344" s="309"/>
      <c r="AE344" s="309"/>
      <c r="AF344" s="309"/>
      <c r="AG344" s="309"/>
      <c r="AH344" s="309"/>
      <c r="AI344" s="309"/>
      <c r="AJ344" s="309"/>
      <c r="AK344" s="309"/>
      <c r="AL344" s="309"/>
      <c r="AM344" s="309"/>
      <c r="AN344" s="309"/>
      <c r="AO344" s="309"/>
      <c r="AP344" s="309"/>
      <c r="AQ344" s="309"/>
      <c r="AR344" s="299"/>
    </row>
    <row r="345" spans="1:100" s="8" customFormat="1" ht="38.25" customHeight="1" x14ac:dyDescent="0.2">
      <c r="A345" s="322" t="s">
        <v>41</v>
      </c>
      <c r="B345" s="313" t="s">
        <v>275</v>
      </c>
      <c r="C345" s="322" t="s">
        <v>263</v>
      </c>
      <c r="D345" s="321" t="s">
        <v>687</v>
      </c>
      <c r="E345" s="383" t="s">
        <v>104</v>
      </c>
      <c r="F345" s="306" t="s">
        <v>773</v>
      </c>
      <c r="G345" s="400" t="s">
        <v>1881</v>
      </c>
      <c r="H345" s="400" t="s">
        <v>108</v>
      </c>
      <c r="I345" s="367">
        <v>260935</v>
      </c>
      <c r="J345" s="257">
        <f>-K2047/0.0833333333333333</f>
        <v>0</v>
      </c>
      <c r="K345" s="257"/>
      <c r="L345" s="253">
        <v>43719</v>
      </c>
      <c r="M345" s="253">
        <v>43691</v>
      </c>
      <c r="N345" s="254">
        <v>44421</v>
      </c>
      <c r="O345" s="279">
        <f>YEAR(N345)</f>
        <v>2021</v>
      </c>
      <c r="P345" s="279">
        <f>MONTH(N345)</f>
        <v>8</v>
      </c>
      <c r="Q345" s="280" t="str">
        <f>IF(P345&gt;9,CONCATENATE(O345,P345),CONCATENATE(O345,"0",P345))</f>
        <v>202108</v>
      </c>
      <c r="R345" s="305" t="s">
        <v>735</v>
      </c>
      <c r="S345" s="243">
        <v>0</v>
      </c>
      <c r="T345" s="243">
        <v>0</v>
      </c>
      <c r="U345" s="395"/>
      <c r="V345" s="295"/>
      <c r="W345" s="297"/>
      <c r="X345" s="295"/>
      <c r="Y34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46"/>
      <c r="AA345" s="300"/>
      <c r="AB345" s="300"/>
      <c r="AC345" s="300"/>
      <c r="AD345" s="300"/>
      <c r="AE345" s="300"/>
      <c r="AF345" s="300"/>
      <c r="AG345" s="300"/>
      <c r="AH345" s="300"/>
      <c r="AI345" s="300"/>
      <c r="AJ345" s="300"/>
      <c r="AK345" s="300"/>
      <c r="AL345" s="300"/>
      <c r="AM345" s="300"/>
      <c r="AN345" s="300"/>
      <c r="AO345" s="300"/>
      <c r="AP345" s="300"/>
      <c r="AQ345" s="300"/>
      <c r="AR345" s="362"/>
    </row>
    <row r="346" spans="1:100" s="8" customFormat="1" ht="38.25" customHeight="1" x14ac:dyDescent="0.2">
      <c r="A346" s="322" t="s">
        <v>41</v>
      </c>
      <c r="B346" s="308" t="s">
        <v>275</v>
      </c>
      <c r="C346" s="334" t="s">
        <v>263</v>
      </c>
      <c r="D346" s="310" t="s">
        <v>537</v>
      </c>
      <c r="E346" s="313" t="s">
        <v>278</v>
      </c>
      <c r="F346" s="306" t="s">
        <v>1754</v>
      </c>
      <c r="G346" s="396" t="s">
        <v>538</v>
      </c>
      <c r="H346" s="396" t="s">
        <v>318</v>
      </c>
      <c r="I346" s="370">
        <v>79681.2</v>
      </c>
      <c r="J346" s="273">
        <f>-K2242/0.0833333333333333</f>
        <v>0</v>
      </c>
      <c r="K346" s="273"/>
      <c r="L346" s="274">
        <v>44001</v>
      </c>
      <c r="M346" s="274">
        <v>44044</v>
      </c>
      <c r="N346" s="275">
        <v>44408</v>
      </c>
      <c r="O346" s="289">
        <f>YEAR(N346)</f>
        <v>2021</v>
      </c>
      <c r="P346" s="289">
        <f>MONTH(N346)</f>
        <v>7</v>
      </c>
      <c r="Q346" s="281" t="str">
        <f>IF(P346&gt;9,CONCATENATE(O346,P346),CONCATENATE(O346,"0",P346))</f>
        <v>202107</v>
      </c>
      <c r="R346" s="305">
        <v>0</v>
      </c>
      <c r="S346" s="276">
        <v>0</v>
      </c>
      <c r="T346" s="276">
        <v>0</v>
      </c>
      <c r="U346" s="396"/>
      <c r="V346" s="309"/>
      <c r="W346" s="307"/>
      <c r="X346" s="309"/>
      <c r="Y34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07"/>
      <c r="AA346" s="307"/>
      <c r="AB346" s="307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  <c r="AO346" s="307"/>
      <c r="AP346" s="307"/>
      <c r="AQ346" s="307"/>
      <c r="AR346" s="300"/>
    </row>
    <row r="347" spans="1:100" s="8" customFormat="1" ht="38.25" customHeight="1" x14ac:dyDescent="0.2">
      <c r="A347" s="322" t="s">
        <v>41</v>
      </c>
      <c r="B347" s="322"/>
      <c r="C347" s="314"/>
      <c r="D347" s="321" t="s">
        <v>1231</v>
      </c>
      <c r="E347" s="322" t="s">
        <v>106</v>
      </c>
      <c r="F347" s="306" t="s">
        <v>24</v>
      </c>
      <c r="G347" s="395" t="s">
        <v>1232</v>
      </c>
      <c r="H347" s="395" t="s">
        <v>1233</v>
      </c>
      <c r="I347" s="368">
        <v>606804.31999999995</v>
      </c>
      <c r="J347" s="315">
        <f>-K2256/0.0833333333333333</f>
        <v>0</v>
      </c>
      <c r="K347" s="315"/>
      <c r="L347" s="316">
        <v>44034</v>
      </c>
      <c r="M347" s="316">
        <v>44044</v>
      </c>
      <c r="N347" s="316">
        <v>44408</v>
      </c>
      <c r="O347" s="327">
        <f>YEAR(N347)</f>
        <v>2021</v>
      </c>
      <c r="P347" s="318">
        <f>MONTH(N347)</f>
        <v>7</v>
      </c>
      <c r="Q347" s="328" t="str">
        <f>IF(P347&gt;9,CONCATENATE(O347,P347),CONCATENATE(O347,"0",P347))</f>
        <v>202107</v>
      </c>
      <c r="R347" s="305" t="s">
        <v>130</v>
      </c>
      <c r="S347" s="320">
        <v>0</v>
      </c>
      <c r="T347" s="320">
        <v>0</v>
      </c>
      <c r="U347" s="395"/>
      <c r="V347" s="300"/>
      <c r="W347" s="299"/>
      <c r="X347" s="346"/>
      <c r="Y347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299"/>
      <c r="AA347" s="299"/>
      <c r="AB347" s="299"/>
      <c r="AC347" s="299"/>
      <c r="AD347" s="299"/>
      <c r="AE347" s="299"/>
      <c r="AF347" s="299"/>
      <c r="AG347" s="299"/>
      <c r="AH347" s="299"/>
      <c r="AI347" s="299"/>
      <c r="AJ347" s="299"/>
      <c r="AK347" s="299"/>
      <c r="AL347" s="299"/>
      <c r="AM347" s="299"/>
      <c r="AN347" s="299"/>
      <c r="AO347" s="299"/>
      <c r="AP347" s="299"/>
      <c r="AQ347" s="299"/>
      <c r="AR347" s="299"/>
    </row>
    <row r="348" spans="1:100" s="8" customFormat="1" ht="38.25" customHeight="1" x14ac:dyDescent="0.2">
      <c r="A348" s="313" t="s">
        <v>41</v>
      </c>
      <c r="B348" s="313" t="s">
        <v>275</v>
      </c>
      <c r="C348" s="334" t="s">
        <v>263</v>
      </c>
      <c r="D348" s="321" t="s">
        <v>688</v>
      </c>
      <c r="E348" s="308" t="s">
        <v>104</v>
      </c>
      <c r="F348" s="306" t="s">
        <v>689</v>
      </c>
      <c r="G348" s="396" t="s">
        <v>394</v>
      </c>
      <c r="H348" s="396" t="s">
        <v>117</v>
      </c>
      <c r="I348" s="371">
        <v>47550</v>
      </c>
      <c r="J348" s="268">
        <f>-K2135/0.0833333333333333</f>
        <v>0</v>
      </c>
      <c r="K348" s="268"/>
      <c r="L348" s="274">
        <v>43992</v>
      </c>
      <c r="M348" s="274">
        <v>44032</v>
      </c>
      <c r="N348" s="275">
        <v>44396</v>
      </c>
      <c r="O348" s="289">
        <f>YEAR(N348)</f>
        <v>2021</v>
      </c>
      <c r="P348" s="289">
        <f>MONTH(N348)</f>
        <v>7</v>
      </c>
      <c r="Q348" s="281" t="str">
        <f>IF(P348&gt;9,CONCATENATE(O348,P348),CONCATENATE(O348,"0",P348))</f>
        <v>202107</v>
      </c>
      <c r="R348" s="305">
        <v>0</v>
      </c>
      <c r="S348" s="271">
        <v>0</v>
      </c>
      <c r="T348" s="271">
        <v>0</v>
      </c>
      <c r="U348" s="406"/>
      <c r="V348" s="309"/>
      <c r="W348" s="307"/>
      <c r="X348" s="309"/>
      <c r="Y34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26"/>
      <c r="AA348" s="309"/>
      <c r="AB348" s="309"/>
      <c r="AC348" s="309"/>
      <c r="AD348" s="309"/>
      <c r="AE348" s="309"/>
      <c r="AF348" s="309"/>
      <c r="AG348" s="309"/>
      <c r="AH348" s="309"/>
      <c r="AI348" s="309"/>
      <c r="AJ348" s="309"/>
      <c r="AK348" s="309"/>
      <c r="AL348" s="309"/>
      <c r="AM348" s="309"/>
      <c r="AN348" s="309"/>
      <c r="AO348" s="309"/>
      <c r="AP348" s="309"/>
      <c r="AQ348" s="309"/>
      <c r="AR348" s="299"/>
    </row>
    <row r="349" spans="1:100" s="8" customFormat="1" ht="38.25" customHeight="1" x14ac:dyDescent="0.2">
      <c r="A349" s="322" t="s">
        <v>41</v>
      </c>
      <c r="B349" s="313"/>
      <c r="C349" s="334"/>
      <c r="D349" s="321" t="s">
        <v>1766</v>
      </c>
      <c r="E349" s="322" t="s">
        <v>99</v>
      </c>
      <c r="F349" s="306" t="s">
        <v>24</v>
      </c>
      <c r="G349" s="395" t="s">
        <v>1767</v>
      </c>
      <c r="H349" s="395" t="s">
        <v>1768</v>
      </c>
      <c r="I349" s="368">
        <v>48348</v>
      </c>
      <c r="J349" s="315">
        <f>-K2401/0.0833333333333333</f>
        <v>0</v>
      </c>
      <c r="K349" s="315"/>
      <c r="L349" s="316">
        <v>43964</v>
      </c>
      <c r="M349" s="316">
        <v>44022</v>
      </c>
      <c r="N349" s="317">
        <v>44386</v>
      </c>
      <c r="O349" s="318">
        <f>YEAR(N349)</f>
        <v>2021</v>
      </c>
      <c r="P349" s="318">
        <f>MONTH(N349)</f>
        <v>7</v>
      </c>
      <c r="Q349" s="319" t="str">
        <f>IF(P349&gt;9,CONCATENATE(O349,P349),CONCATENATE(O349,"0",P349))</f>
        <v>202107</v>
      </c>
      <c r="R349" s="305" t="s">
        <v>248</v>
      </c>
      <c r="S349" s="320">
        <v>0</v>
      </c>
      <c r="T349" s="320">
        <v>0</v>
      </c>
      <c r="U349" s="395"/>
      <c r="V349" s="300"/>
      <c r="W349" s="299"/>
      <c r="X349" s="300"/>
      <c r="Y34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299"/>
      <c r="AA349" s="299"/>
      <c r="AB349" s="299"/>
      <c r="AC349" s="299"/>
      <c r="AD349" s="299"/>
      <c r="AE349" s="299"/>
      <c r="AF349" s="299"/>
      <c r="AG349" s="299"/>
      <c r="AH349" s="299"/>
      <c r="AI349" s="299"/>
      <c r="AJ349" s="299"/>
      <c r="AK349" s="299"/>
      <c r="AL349" s="299"/>
      <c r="AM349" s="299"/>
      <c r="AN349" s="299"/>
      <c r="AO349" s="299"/>
      <c r="AP349" s="299"/>
      <c r="AQ349" s="299"/>
      <c r="AR349" s="300"/>
    </row>
    <row r="350" spans="1:100" s="8" customFormat="1" ht="38.25" customHeight="1" x14ac:dyDescent="0.2">
      <c r="A350" s="313" t="s">
        <v>41</v>
      </c>
      <c r="B350" s="313"/>
      <c r="C350" s="334"/>
      <c r="D350" s="310" t="s">
        <v>1217</v>
      </c>
      <c r="E350" s="313" t="s">
        <v>104</v>
      </c>
      <c r="F350" s="272" t="s">
        <v>19</v>
      </c>
      <c r="G350" s="396" t="s">
        <v>1218</v>
      </c>
      <c r="H350" s="396" t="s">
        <v>1219</v>
      </c>
      <c r="I350" s="370">
        <v>40270</v>
      </c>
      <c r="J350" s="273">
        <f>-K2169/0.0833333333333333</f>
        <v>0</v>
      </c>
      <c r="K350" s="273"/>
      <c r="L350" s="274">
        <v>43278</v>
      </c>
      <c r="M350" s="274">
        <v>43282</v>
      </c>
      <c r="N350" s="275">
        <v>44377</v>
      </c>
      <c r="O350" s="289">
        <f>YEAR(N350)</f>
        <v>2021</v>
      </c>
      <c r="P350" s="289">
        <f>MONTH(N350)</f>
        <v>6</v>
      </c>
      <c r="Q350" s="281" t="str">
        <f>IF(P350&gt;9,CONCATENATE(O350,P350),CONCATENATE(O350,"0",P350))</f>
        <v>202106</v>
      </c>
      <c r="R350" s="270">
        <v>0</v>
      </c>
      <c r="S350" s="276">
        <v>0</v>
      </c>
      <c r="T350" s="276">
        <v>0</v>
      </c>
      <c r="U350" s="396"/>
      <c r="V350" s="309"/>
      <c r="W350" s="307"/>
      <c r="X350" s="309"/>
      <c r="Y35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07"/>
      <c r="AA350" s="307"/>
      <c r="AB350" s="307"/>
      <c r="AC350" s="307"/>
      <c r="AD350" s="307"/>
      <c r="AE350" s="307"/>
      <c r="AF350" s="307"/>
      <c r="AG350" s="307"/>
      <c r="AH350" s="307"/>
      <c r="AI350" s="307"/>
      <c r="AJ350" s="307"/>
      <c r="AK350" s="307"/>
      <c r="AL350" s="307"/>
      <c r="AM350" s="307"/>
      <c r="AN350" s="307"/>
      <c r="AO350" s="307"/>
      <c r="AP350" s="307"/>
      <c r="AQ350" s="307"/>
      <c r="AR350" s="307"/>
    </row>
    <row r="351" spans="1:100" s="7" customFormat="1" ht="38.25" customHeight="1" x14ac:dyDescent="0.2">
      <c r="A351" s="322" t="s">
        <v>41</v>
      </c>
      <c r="B351" s="322"/>
      <c r="C351" s="314"/>
      <c r="D351" s="321" t="s">
        <v>1635</v>
      </c>
      <c r="E351" s="322" t="s">
        <v>103</v>
      </c>
      <c r="F351" s="306" t="s">
        <v>19</v>
      </c>
      <c r="G351" s="395" t="s">
        <v>1636</v>
      </c>
      <c r="H351" s="395" t="s">
        <v>1637</v>
      </c>
      <c r="I351" s="368" t="s">
        <v>131</v>
      </c>
      <c r="J351" s="315">
        <f>-K2316/0.0833333333333333</f>
        <v>0</v>
      </c>
      <c r="K351" s="315"/>
      <c r="L351" s="316">
        <v>43586</v>
      </c>
      <c r="M351" s="316">
        <v>43586</v>
      </c>
      <c r="N351" s="317">
        <v>44377</v>
      </c>
      <c r="O351" s="318">
        <f>YEAR(N351)</f>
        <v>2021</v>
      </c>
      <c r="P351" s="318">
        <f>MONTH(N351)</f>
        <v>6</v>
      </c>
      <c r="Q351" s="319" t="str">
        <f>IF(P351&gt;9,CONCATENATE(O351,P351),CONCATENATE(O351,"0",P351))</f>
        <v>202106</v>
      </c>
      <c r="R351" s="305">
        <v>0</v>
      </c>
      <c r="S351" s="320">
        <v>0</v>
      </c>
      <c r="T351" s="320">
        <v>0</v>
      </c>
      <c r="U351" s="406"/>
      <c r="V351" s="300"/>
      <c r="W351" s="299"/>
      <c r="X351" s="300"/>
      <c r="Y351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299"/>
      <c r="AA351" s="300"/>
      <c r="AB351" s="300"/>
      <c r="AC351" s="300"/>
      <c r="AD351" s="300"/>
      <c r="AE351" s="300"/>
      <c r="AF351" s="300"/>
      <c r="AG351" s="300"/>
      <c r="AH351" s="300"/>
      <c r="AI351" s="300"/>
      <c r="AJ351" s="300"/>
      <c r="AK351" s="300"/>
      <c r="AL351" s="300"/>
      <c r="AM351" s="300"/>
      <c r="AN351" s="300"/>
      <c r="AO351" s="300"/>
      <c r="AP351" s="300"/>
      <c r="AQ351" s="300"/>
      <c r="AR351" s="299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</row>
    <row r="352" spans="1:100" s="7" customFormat="1" ht="38.25" customHeight="1" x14ac:dyDescent="0.2">
      <c r="A352" s="322" t="s">
        <v>41</v>
      </c>
      <c r="B352" s="322"/>
      <c r="C352" s="314"/>
      <c r="D352" s="321" t="s">
        <v>1758</v>
      </c>
      <c r="E352" s="313" t="s">
        <v>96</v>
      </c>
      <c r="F352" s="306" t="s">
        <v>1759</v>
      </c>
      <c r="G352" s="395" t="s">
        <v>1760</v>
      </c>
      <c r="H352" s="395" t="s">
        <v>1177</v>
      </c>
      <c r="I352" s="368">
        <v>600000</v>
      </c>
      <c r="J352" s="315">
        <f>-K2290/0.0833333333333333</f>
        <v>0</v>
      </c>
      <c r="K352" s="315"/>
      <c r="L352" s="316">
        <v>43236</v>
      </c>
      <c r="M352" s="316">
        <v>43262</v>
      </c>
      <c r="N352" s="317">
        <v>44357</v>
      </c>
      <c r="O352" s="318">
        <f>YEAR(N352)</f>
        <v>2021</v>
      </c>
      <c r="P352" s="318">
        <f>MONTH(N352)</f>
        <v>6</v>
      </c>
      <c r="Q352" s="319" t="str">
        <f>IF(P352&gt;9,CONCATENATE(O352,P352),CONCATENATE(O352,"0",P352))</f>
        <v>202106</v>
      </c>
      <c r="R352" s="305">
        <v>0</v>
      </c>
      <c r="S352" s="320">
        <v>0</v>
      </c>
      <c r="T352" s="320">
        <v>0</v>
      </c>
      <c r="U352" s="395"/>
      <c r="V352" s="300"/>
      <c r="W352" s="299"/>
      <c r="X352" s="300"/>
      <c r="Y35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46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299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</row>
    <row r="353" spans="1:44" s="8" customFormat="1" ht="38.25" customHeight="1" x14ac:dyDescent="0.2">
      <c r="A353" s="308" t="s">
        <v>41</v>
      </c>
      <c r="B353" s="313" t="s">
        <v>275</v>
      </c>
      <c r="C353" s="334" t="s">
        <v>263</v>
      </c>
      <c r="D353" s="308" t="s">
        <v>823</v>
      </c>
      <c r="E353" s="308" t="s">
        <v>127</v>
      </c>
      <c r="F353" s="311" t="s">
        <v>480</v>
      </c>
      <c r="G353" s="399" t="s">
        <v>504</v>
      </c>
      <c r="H353" s="397" t="s">
        <v>380</v>
      </c>
      <c r="I353" s="371">
        <v>240000</v>
      </c>
      <c r="J353" s="268">
        <f>-K2146/0.0833333333333333</f>
        <v>0</v>
      </c>
      <c r="K353" s="268"/>
      <c r="L353" s="269">
        <v>43866</v>
      </c>
      <c r="M353" s="269">
        <v>43983</v>
      </c>
      <c r="N353" s="269">
        <v>44347</v>
      </c>
      <c r="O353" s="290">
        <f>YEAR(N353)</f>
        <v>2021</v>
      </c>
      <c r="P353" s="289">
        <f>MONTH(N353)</f>
        <v>5</v>
      </c>
      <c r="Q353" s="286" t="str">
        <f>IF(P353&gt;9,CONCATENATE(O353,P353),CONCATENATE(O353,"0",P353))</f>
        <v>202105</v>
      </c>
      <c r="R353" s="305" t="s">
        <v>130</v>
      </c>
      <c r="S353" s="271">
        <v>0</v>
      </c>
      <c r="T353" s="271">
        <v>0</v>
      </c>
      <c r="U353" s="396"/>
      <c r="V353" s="309"/>
      <c r="W353" s="307"/>
      <c r="X353" s="326"/>
      <c r="Y35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07"/>
      <c r="AA353" s="307"/>
      <c r="AB353" s="307"/>
      <c r="AC353" s="307"/>
      <c r="AD353" s="307"/>
      <c r="AE353" s="307"/>
      <c r="AF353" s="307"/>
      <c r="AG353" s="307"/>
      <c r="AH353" s="307"/>
      <c r="AI353" s="307"/>
      <c r="AJ353" s="307"/>
      <c r="AK353" s="307"/>
      <c r="AL353" s="307"/>
      <c r="AM353" s="307"/>
      <c r="AN353" s="307"/>
      <c r="AO353" s="307"/>
      <c r="AP353" s="307"/>
      <c r="AQ353" s="307"/>
      <c r="AR353" s="300"/>
    </row>
    <row r="354" spans="1:44" s="8" customFormat="1" ht="38.25" customHeight="1" x14ac:dyDescent="0.2">
      <c r="A354" s="322" t="s">
        <v>41</v>
      </c>
      <c r="B354" s="313" t="s">
        <v>275</v>
      </c>
      <c r="C354" s="334" t="s">
        <v>263</v>
      </c>
      <c r="D354" s="310" t="s">
        <v>769</v>
      </c>
      <c r="E354" s="313" t="s">
        <v>90</v>
      </c>
      <c r="F354" s="272" t="s">
        <v>481</v>
      </c>
      <c r="G354" s="396" t="s">
        <v>482</v>
      </c>
      <c r="H354" s="396" t="s">
        <v>483</v>
      </c>
      <c r="I354" s="370">
        <v>383010.19</v>
      </c>
      <c r="J354" s="273">
        <f>-K2287/0.0833333333333333</f>
        <v>0</v>
      </c>
      <c r="K354" s="273"/>
      <c r="L354" s="274">
        <v>43866</v>
      </c>
      <c r="M354" s="274">
        <v>43983</v>
      </c>
      <c r="N354" s="275">
        <v>44347</v>
      </c>
      <c r="O354" s="289">
        <f>YEAR(N354)</f>
        <v>2021</v>
      </c>
      <c r="P354" s="289">
        <f>MONTH(N354)</f>
        <v>5</v>
      </c>
      <c r="Q354" s="281" t="str">
        <f>IF(P354&gt;9,CONCATENATE(O354,P354),CONCATENATE(O354,"0",P354))</f>
        <v>202105</v>
      </c>
      <c r="R354" s="305">
        <v>0</v>
      </c>
      <c r="S354" s="276">
        <v>0</v>
      </c>
      <c r="T354" s="276">
        <v>0</v>
      </c>
      <c r="U354" s="398"/>
      <c r="V354" s="307"/>
      <c r="W354" s="307"/>
      <c r="X354" s="307"/>
      <c r="Y35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26"/>
      <c r="AA354" s="307"/>
      <c r="AB354" s="307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  <c r="AO354" s="307"/>
      <c r="AP354" s="307"/>
      <c r="AQ354" s="307"/>
      <c r="AR354" s="299"/>
    </row>
    <row r="355" spans="1:44" s="8" customFormat="1" ht="38.25" customHeight="1" x14ac:dyDescent="0.2">
      <c r="A355" s="322" t="s">
        <v>41</v>
      </c>
      <c r="B355" s="313" t="s">
        <v>275</v>
      </c>
      <c r="C355" s="334" t="s">
        <v>263</v>
      </c>
      <c r="D355" s="310" t="s">
        <v>770</v>
      </c>
      <c r="E355" s="313" t="s">
        <v>90</v>
      </c>
      <c r="F355" s="272" t="s">
        <v>481</v>
      </c>
      <c r="G355" s="396" t="s">
        <v>482</v>
      </c>
      <c r="H355" s="396" t="s">
        <v>484</v>
      </c>
      <c r="I355" s="370">
        <v>292823.15000000002</v>
      </c>
      <c r="J355" s="273">
        <f>-K2284/0.0833333333333333</f>
        <v>0</v>
      </c>
      <c r="K355" s="273"/>
      <c r="L355" s="274">
        <v>43866</v>
      </c>
      <c r="M355" s="274">
        <v>43983</v>
      </c>
      <c r="N355" s="275">
        <v>44347</v>
      </c>
      <c r="O355" s="289">
        <f>YEAR(N355)</f>
        <v>2021</v>
      </c>
      <c r="P355" s="289">
        <f>MONTH(N355)</f>
        <v>5</v>
      </c>
      <c r="Q355" s="281" t="str">
        <f>IF(P355&gt;9,CONCATENATE(O355,P355),CONCATENATE(O355,"0",P355))</f>
        <v>202105</v>
      </c>
      <c r="R355" s="305">
        <v>0</v>
      </c>
      <c r="S355" s="276">
        <v>0</v>
      </c>
      <c r="T355" s="276">
        <v>0</v>
      </c>
      <c r="U355" s="398"/>
      <c r="V355" s="307"/>
      <c r="W355" s="307"/>
      <c r="X355" s="307"/>
      <c r="Y35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26"/>
      <c r="AA355" s="307"/>
      <c r="AB355" s="307"/>
      <c r="AC355" s="307"/>
      <c r="AD355" s="307"/>
      <c r="AE355" s="307"/>
      <c r="AF355" s="307"/>
      <c r="AG355" s="307"/>
      <c r="AH355" s="307"/>
      <c r="AI355" s="307"/>
      <c r="AJ355" s="307"/>
      <c r="AK355" s="307"/>
      <c r="AL355" s="307"/>
      <c r="AM355" s="307"/>
      <c r="AN355" s="307"/>
      <c r="AO355" s="307"/>
      <c r="AP355" s="307"/>
      <c r="AQ355" s="307"/>
      <c r="AR355" s="299"/>
    </row>
    <row r="356" spans="1:44" s="8" customFormat="1" ht="38.25" customHeight="1" x14ac:dyDescent="0.2">
      <c r="A356" s="322" t="s">
        <v>41</v>
      </c>
      <c r="B356" s="313" t="s">
        <v>275</v>
      </c>
      <c r="C356" s="334" t="s">
        <v>263</v>
      </c>
      <c r="D356" s="310" t="s">
        <v>771</v>
      </c>
      <c r="E356" s="313" t="s">
        <v>90</v>
      </c>
      <c r="F356" s="272" t="s">
        <v>481</v>
      </c>
      <c r="G356" s="396" t="s">
        <v>482</v>
      </c>
      <c r="H356" s="396" t="s">
        <v>485</v>
      </c>
      <c r="I356" s="370">
        <v>374166.67</v>
      </c>
      <c r="J356" s="273">
        <f>-K2283/0.0833333333333333</f>
        <v>0</v>
      </c>
      <c r="K356" s="273"/>
      <c r="L356" s="274">
        <v>43866</v>
      </c>
      <c r="M356" s="274">
        <v>43983</v>
      </c>
      <c r="N356" s="275">
        <v>44347</v>
      </c>
      <c r="O356" s="289">
        <f>YEAR(N356)</f>
        <v>2021</v>
      </c>
      <c r="P356" s="289">
        <f>MONTH(N356)</f>
        <v>5</v>
      </c>
      <c r="Q356" s="281" t="str">
        <f>IF(P356&gt;9,CONCATENATE(O356,P356),CONCATENATE(O356,"0",P356))</f>
        <v>202105</v>
      </c>
      <c r="R356" s="305">
        <v>0</v>
      </c>
      <c r="S356" s="276">
        <v>0</v>
      </c>
      <c r="T356" s="276">
        <v>0</v>
      </c>
      <c r="U356" s="398"/>
      <c r="V356" s="307"/>
      <c r="W356" s="307"/>
      <c r="X356" s="307"/>
      <c r="Y35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326"/>
      <c r="AA356" s="307"/>
      <c r="AB356" s="307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307"/>
      <c r="AM356" s="307"/>
      <c r="AN356" s="307"/>
      <c r="AO356" s="307"/>
      <c r="AP356" s="307"/>
      <c r="AQ356" s="307"/>
      <c r="AR356" s="299"/>
    </row>
    <row r="357" spans="1:44" s="8" customFormat="1" ht="38.25" customHeight="1" x14ac:dyDescent="0.2">
      <c r="A357" s="322" t="s">
        <v>41</v>
      </c>
      <c r="B357" s="313"/>
      <c r="C357" s="334"/>
      <c r="D357" s="321" t="s">
        <v>1646</v>
      </c>
      <c r="E357" s="322" t="s">
        <v>1643</v>
      </c>
      <c r="F357" s="306" t="s">
        <v>1644</v>
      </c>
      <c r="G357" s="396" t="s">
        <v>1647</v>
      </c>
      <c r="H357" s="396" t="s">
        <v>1645</v>
      </c>
      <c r="I357" s="370">
        <v>62950</v>
      </c>
      <c r="J357" s="273">
        <f>-K2327/0.0833333333333333</f>
        <v>0</v>
      </c>
      <c r="K357" s="273"/>
      <c r="L357" s="316">
        <v>43586</v>
      </c>
      <c r="M357" s="274">
        <v>43221</v>
      </c>
      <c r="N357" s="317">
        <v>44316</v>
      </c>
      <c r="O357" s="289">
        <f>YEAR(N357)</f>
        <v>2021</v>
      </c>
      <c r="P357" s="289">
        <f>MONTH(N357)</f>
        <v>4</v>
      </c>
      <c r="Q357" s="281" t="str">
        <f>IF(P357&gt;9,CONCATENATE(O357,P357),CONCATENATE(O357,"0",P357))</f>
        <v>202104</v>
      </c>
      <c r="R357" s="438">
        <v>0</v>
      </c>
      <c r="S357" s="276">
        <v>0</v>
      </c>
      <c r="T357" s="276">
        <v>0</v>
      </c>
      <c r="U357" s="398"/>
      <c r="V357" s="309"/>
      <c r="W357" s="307"/>
      <c r="X357" s="309"/>
      <c r="Y357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299"/>
      <c r="AA357" s="300"/>
      <c r="AB357" s="300"/>
      <c r="AC357" s="300"/>
      <c r="AD357" s="300"/>
      <c r="AE357" s="300"/>
      <c r="AF357" s="300"/>
      <c r="AG357" s="300"/>
      <c r="AH357" s="300"/>
      <c r="AI357" s="300"/>
      <c r="AJ357" s="300"/>
      <c r="AK357" s="300"/>
      <c r="AL357" s="300"/>
      <c r="AM357" s="300"/>
      <c r="AN357" s="300"/>
      <c r="AO357" s="300"/>
      <c r="AP357" s="300"/>
      <c r="AQ357" s="300"/>
      <c r="AR357" s="299"/>
    </row>
    <row r="358" spans="1:44" s="8" customFormat="1" ht="38.25" customHeight="1" x14ac:dyDescent="0.2">
      <c r="A358" s="322" t="s">
        <v>41</v>
      </c>
      <c r="B358" s="313"/>
      <c r="C358" s="334"/>
      <c r="D358" s="321" t="s">
        <v>1777</v>
      </c>
      <c r="E358" s="322" t="s">
        <v>1643</v>
      </c>
      <c r="F358" s="306" t="s">
        <v>1644</v>
      </c>
      <c r="G358" s="396" t="s">
        <v>1647</v>
      </c>
      <c r="H358" s="396" t="s">
        <v>1648</v>
      </c>
      <c r="I358" s="370">
        <v>12000</v>
      </c>
      <c r="J358" s="273">
        <f>-K2327/0.0833333333333333</f>
        <v>0</v>
      </c>
      <c r="K358" s="273"/>
      <c r="L358" s="316">
        <v>43586</v>
      </c>
      <c r="M358" s="274">
        <v>43221</v>
      </c>
      <c r="N358" s="317">
        <v>44316</v>
      </c>
      <c r="O358" s="289">
        <f>YEAR(N358)</f>
        <v>2021</v>
      </c>
      <c r="P358" s="289">
        <f>MONTH(N358)</f>
        <v>4</v>
      </c>
      <c r="Q358" s="281" t="str">
        <f>IF(P358&gt;9,CONCATENATE(O358,P358),CONCATENATE(O358,"0",P358))</f>
        <v>202104</v>
      </c>
      <c r="R358" s="438">
        <v>0</v>
      </c>
      <c r="S358" s="276">
        <v>0</v>
      </c>
      <c r="T358" s="276">
        <v>0</v>
      </c>
      <c r="U358" s="398"/>
      <c r="V358" s="309"/>
      <c r="W358" s="307"/>
      <c r="X358" s="309"/>
      <c r="Y358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299"/>
      <c r="AA358" s="300"/>
      <c r="AB358" s="300"/>
      <c r="AC358" s="300"/>
      <c r="AD358" s="300"/>
      <c r="AE358" s="300"/>
      <c r="AF358" s="300"/>
      <c r="AG358" s="300"/>
      <c r="AH358" s="300"/>
      <c r="AI358" s="300"/>
      <c r="AJ358" s="300"/>
      <c r="AK358" s="300"/>
      <c r="AL358" s="300"/>
      <c r="AM358" s="300"/>
      <c r="AN358" s="300"/>
      <c r="AO358" s="300"/>
      <c r="AP358" s="300"/>
      <c r="AQ358" s="300"/>
      <c r="AR358" s="299"/>
    </row>
    <row r="359" spans="1:44" s="8" customFormat="1" ht="38.25" customHeight="1" x14ac:dyDescent="0.2">
      <c r="A359" s="323" t="s">
        <v>41</v>
      </c>
      <c r="B359" s="322"/>
      <c r="C359" s="314"/>
      <c r="D359" s="323" t="s">
        <v>2456</v>
      </c>
      <c r="E359" s="323" t="s">
        <v>99</v>
      </c>
      <c r="F359" s="311" t="s">
        <v>24</v>
      </c>
      <c r="G359" s="399" t="s">
        <v>2457</v>
      </c>
      <c r="H359" s="399" t="s">
        <v>1768</v>
      </c>
      <c r="I359" s="372">
        <v>76510.33</v>
      </c>
      <c r="J359" s="329">
        <f>-K2572/0.0833333333333333</f>
        <v>0</v>
      </c>
      <c r="K359" s="329"/>
      <c r="L359" s="312">
        <v>44188</v>
      </c>
      <c r="M359" s="312">
        <v>43952</v>
      </c>
      <c r="N359" s="312">
        <v>44316</v>
      </c>
      <c r="O359" s="330">
        <f>YEAR(N359)</f>
        <v>2021</v>
      </c>
      <c r="P359" s="318">
        <f>MONTH(N359)</f>
        <v>4</v>
      </c>
      <c r="Q359" s="331" t="str">
        <f>IF(P359&gt;9,CONCATENATE(O359,P359),CONCATENATE(O359,"0",P359))</f>
        <v>202104</v>
      </c>
      <c r="R359" s="305" t="s">
        <v>2409</v>
      </c>
      <c r="S359" s="332">
        <v>0</v>
      </c>
      <c r="T359" s="332">
        <v>0</v>
      </c>
      <c r="U359" s="406"/>
      <c r="V359" s="300"/>
      <c r="W359" s="299"/>
      <c r="X359" s="300"/>
      <c r="Y35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46"/>
      <c r="AA359" s="299"/>
      <c r="AB359" s="299"/>
      <c r="AC359" s="299"/>
      <c r="AD359" s="299"/>
      <c r="AE359" s="299"/>
      <c r="AF359" s="299"/>
      <c r="AG359" s="299"/>
      <c r="AH359" s="299"/>
      <c r="AI359" s="299"/>
      <c r="AJ359" s="299"/>
      <c r="AK359" s="299"/>
      <c r="AL359" s="299"/>
      <c r="AM359" s="299"/>
      <c r="AN359" s="299"/>
      <c r="AO359" s="299"/>
      <c r="AP359" s="299"/>
      <c r="AQ359" s="299"/>
      <c r="AR359" s="300"/>
    </row>
    <row r="360" spans="1:44" s="8" customFormat="1" ht="38.25" customHeight="1" x14ac:dyDescent="0.2">
      <c r="A360" s="322" t="s">
        <v>41</v>
      </c>
      <c r="B360" s="322"/>
      <c r="C360" s="314"/>
      <c r="D360" s="321" t="s">
        <v>1408</v>
      </c>
      <c r="E360" s="322" t="s">
        <v>93</v>
      </c>
      <c r="F360" s="306" t="s">
        <v>1409</v>
      </c>
      <c r="G360" s="395" t="s">
        <v>1410</v>
      </c>
      <c r="H360" s="395" t="s">
        <v>1411</v>
      </c>
      <c r="I360" s="368">
        <v>1300000</v>
      </c>
      <c r="J360" s="315">
        <f>-K2358/0.0833333333333333</f>
        <v>0</v>
      </c>
      <c r="K360" s="315"/>
      <c r="L360" s="316">
        <v>44188</v>
      </c>
      <c r="M360" s="316">
        <v>44152</v>
      </c>
      <c r="N360" s="317">
        <v>44316</v>
      </c>
      <c r="O360" s="327">
        <f>YEAR(N360)</f>
        <v>2021</v>
      </c>
      <c r="P360" s="432">
        <f>MONTH(N360)</f>
        <v>4</v>
      </c>
      <c r="Q360" s="433" t="str">
        <f>IF(P360&gt;9,CONCATENATE(O360,P360),CONCATENATE(O360,"0",P360))</f>
        <v>202104</v>
      </c>
      <c r="R360" s="305">
        <v>0</v>
      </c>
      <c r="S360" s="320">
        <v>0</v>
      </c>
      <c r="T360" s="320">
        <v>0</v>
      </c>
      <c r="U360" s="395"/>
      <c r="V360" s="299"/>
      <c r="W360" s="299"/>
      <c r="X360" s="299"/>
      <c r="Y36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46"/>
      <c r="AA360" s="299"/>
      <c r="AB360" s="299"/>
      <c r="AC360" s="299"/>
      <c r="AD360" s="299"/>
      <c r="AE360" s="299"/>
      <c r="AF360" s="299"/>
      <c r="AG360" s="299"/>
      <c r="AH360" s="299"/>
      <c r="AI360" s="299"/>
      <c r="AJ360" s="299"/>
      <c r="AK360" s="299"/>
      <c r="AL360" s="299"/>
      <c r="AM360" s="299"/>
      <c r="AN360" s="299"/>
      <c r="AO360" s="299"/>
      <c r="AP360" s="299"/>
      <c r="AQ360" s="299"/>
      <c r="AR360" s="299"/>
    </row>
    <row r="361" spans="1:44" s="8" customFormat="1" ht="38.25" customHeight="1" x14ac:dyDescent="0.2">
      <c r="A361" s="322" t="s">
        <v>41</v>
      </c>
      <c r="B361" s="322"/>
      <c r="C361" s="314"/>
      <c r="D361" s="321" t="s">
        <v>1578</v>
      </c>
      <c r="E361" s="322" t="s">
        <v>1205</v>
      </c>
      <c r="F361" s="306" t="s">
        <v>1579</v>
      </c>
      <c r="G361" s="395" t="s">
        <v>1580</v>
      </c>
      <c r="H361" s="395" t="s">
        <v>88</v>
      </c>
      <c r="I361" s="368">
        <v>300000</v>
      </c>
      <c r="J361" s="315">
        <f>-K2409/0.0833333333333333</f>
        <v>0</v>
      </c>
      <c r="K361" s="315"/>
      <c r="L361" s="312">
        <v>43887</v>
      </c>
      <c r="M361" s="316">
        <v>43922</v>
      </c>
      <c r="N361" s="316">
        <v>44286</v>
      </c>
      <c r="O361" s="318" t="e">
        <f>YEAR(#REF!)</f>
        <v>#REF!</v>
      </c>
      <c r="P361" s="318" t="e">
        <f>MONTH(#REF!)</f>
        <v>#REF!</v>
      </c>
      <c r="Q361" s="319" t="e">
        <f>IF(P361&gt;9,CONCATENATE(O361,P361),CONCATENATE(O361,"0",P361))</f>
        <v>#REF!</v>
      </c>
      <c r="R361" s="305">
        <v>0</v>
      </c>
      <c r="S361" s="320">
        <v>0</v>
      </c>
      <c r="T361" s="320">
        <v>0</v>
      </c>
      <c r="U361" s="406"/>
      <c r="V361" s="300"/>
      <c r="W361" s="299"/>
      <c r="X361" s="346"/>
      <c r="Y36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346"/>
      <c r="AA361" s="300"/>
      <c r="AB361" s="300"/>
      <c r="AC361" s="300"/>
      <c r="AD361" s="300"/>
      <c r="AE361" s="300"/>
      <c r="AF361" s="300"/>
      <c r="AG361" s="300"/>
      <c r="AH361" s="300"/>
      <c r="AI361" s="300"/>
      <c r="AJ361" s="300"/>
      <c r="AK361" s="300"/>
      <c r="AL361" s="300"/>
      <c r="AM361" s="300"/>
      <c r="AN361" s="300"/>
      <c r="AO361" s="300"/>
      <c r="AP361" s="300"/>
      <c r="AQ361" s="300"/>
      <c r="AR361" s="299"/>
    </row>
    <row r="362" spans="1:44" s="8" customFormat="1" ht="38.25" customHeight="1" x14ac:dyDescent="0.2">
      <c r="A362" s="322" t="s">
        <v>41</v>
      </c>
      <c r="B362" s="322"/>
      <c r="C362" s="314"/>
      <c r="D362" s="321" t="s">
        <v>1585</v>
      </c>
      <c r="E362" s="322" t="s">
        <v>1205</v>
      </c>
      <c r="F362" s="306" t="s">
        <v>1579</v>
      </c>
      <c r="G362" s="395" t="s">
        <v>1580</v>
      </c>
      <c r="H362" s="395" t="s">
        <v>1586</v>
      </c>
      <c r="I362" s="368">
        <v>720000</v>
      </c>
      <c r="J362" s="315">
        <f>-K2401/0.0833333333333333</f>
        <v>0</v>
      </c>
      <c r="K362" s="315"/>
      <c r="L362" s="312" t="s">
        <v>2139</v>
      </c>
      <c r="M362" s="316">
        <v>43922</v>
      </c>
      <c r="N362" s="316">
        <v>44286</v>
      </c>
      <c r="O362" s="318">
        <f>YEAR(N362)</f>
        <v>2021</v>
      </c>
      <c r="P362" s="318">
        <f>MONTH(N362)</f>
        <v>3</v>
      </c>
      <c r="Q362" s="319" t="str">
        <f>IF(P362&gt;9,CONCATENATE(O362,P362),CONCATENATE(O362,"0",P362))</f>
        <v>202103</v>
      </c>
      <c r="R362" s="305"/>
      <c r="S362" s="320">
        <v>0</v>
      </c>
      <c r="T362" s="320">
        <v>0</v>
      </c>
      <c r="U362" s="406"/>
      <c r="V362" s="300"/>
      <c r="W362" s="299"/>
      <c r="X362" s="346"/>
      <c r="Y3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46"/>
      <c r="AA362" s="300"/>
      <c r="AB362" s="300"/>
      <c r="AC362" s="300"/>
      <c r="AD362" s="300"/>
      <c r="AE362" s="300"/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  <c r="AQ362" s="300"/>
      <c r="AR362" s="299"/>
    </row>
    <row r="363" spans="1:44" s="8" customFormat="1" ht="38.25" customHeight="1" x14ac:dyDescent="0.2">
      <c r="A363" s="322" t="s">
        <v>41</v>
      </c>
      <c r="B363" s="322"/>
      <c r="C363" s="314"/>
      <c r="D363" s="321" t="s">
        <v>1581</v>
      </c>
      <c r="E363" s="322" t="s">
        <v>1205</v>
      </c>
      <c r="F363" s="306" t="s">
        <v>1579</v>
      </c>
      <c r="G363" s="395" t="s">
        <v>1580</v>
      </c>
      <c r="H363" s="395" t="s">
        <v>1582</v>
      </c>
      <c r="I363" s="368">
        <v>285000</v>
      </c>
      <c r="J363" s="315">
        <f>-K2401/0.0833333333333333</f>
        <v>0</v>
      </c>
      <c r="K363" s="315"/>
      <c r="L363" s="312">
        <v>43887</v>
      </c>
      <c r="M363" s="316">
        <v>43922</v>
      </c>
      <c r="N363" s="316">
        <v>44286</v>
      </c>
      <c r="O363" s="318">
        <f>YEAR(N363)</f>
        <v>2021</v>
      </c>
      <c r="P363" s="318">
        <f>MONTH(N363)</f>
        <v>3</v>
      </c>
      <c r="Q363" s="319" t="str">
        <f>IF(P363&gt;9,CONCATENATE(O363,P363),CONCATENATE(O363,"0",P363))</f>
        <v>202103</v>
      </c>
      <c r="R363" s="305">
        <v>0</v>
      </c>
      <c r="S363" s="320">
        <v>0</v>
      </c>
      <c r="T363" s="320">
        <v>0</v>
      </c>
      <c r="U363" s="406"/>
      <c r="V363" s="300"/>
      <c r="W363" s="299"/>
      <c r="X363" s="346"/>
      <c r="Y36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46"/>
      <c r="AA363" s="300"/>
      <c r="AB363" s="300"/>
      <c r="AC363" s="300"/>
      <c r="AD363" s="300"/>
      <c r="AE363" s="300"/>
      <c r="AF363" s="300"/>
      <c r="AG363" s="300"/>
      <c r="AH363" s="300"/>
      <c r="AI363" s="300"/>
      <c r="AJ363" s="300"/>
      <c r="AK363" s="300"/>
      <c r="AL363" s="300"/>
      <c r="AM363" s="300"/>
      <c r="AN363" s="300"/>
      <c r="AO363" s="300"/>
      <c r="AP363" s="300"/>
      <c r="AQ363" s="300"/>
      <c r="AR363" s="299"/>
    </row>
    <row r="364" spans="1:44" s="8" customFormat="1" ht="38.25" customHeight="1" x14ac:dyDescent="0.2">
      <c r="A364" s="322" t="s">
        <v>41</v>
      </c>
      <c r="B364" s="322"/>
      <c r="C364" s="314"/>
      <c r="D364" s="321" t="s">
        <v>1583</v>
      </c>
      <c r="E364" s="322" t="s">
        <v>1205</v>
      </c>
      <c r="F364" s="306" t="s">
        <v>1579</v>
      </c>
      <c r="G364" s="395" t="s">
        <v>1580</v>
      </c>
      <c r="H364" s="395" t="s">
        <v>1584</v>
      </c>
      <c r="I364" s="368">
        <v>319000</v>
      </c>
      <c r="J364" s="315">
        <f>-K2402/0.0833333333333333</f>
        <v>0</v>
      </c>
      <c r="K364" s="315"/>
      <c r="L364" s="312">
        <v>43887</v>
      </c>
      <c r="M364" s="316">
        <v>43922</v>
      </c>
      <c r="N364" s="316">
        <v>44286</v>
      </c>
      <c r="O364" s="318">
        <f>YEAR(N364)</f>
        <v>2021</v>
      </c>
      <c r="P364" s="318">
        <f>MONTH(N364)</f>
        <v>3</v>
      </c>
      <c r="Q364" s="319" t="str">
        <f>IF(P364&gt;9,CONCATENATE(O364,P364),CONCATENATE(O364,"0",P364))</f>
        <v>202103</v>
      </c>
      <c r="R364" s="305">
        <v>0</v>
      </c>
      <c r="S364" s="320">
        <v>0</v>
      </c>
      <c r="T364" s="320">
        <v>0</v>
      </c>
      <c r="U364" s="406"/>
      <c r="V364" s="300"/>
      <c r="W364" s="299"/>
      <c r="X364" s="346"/>
      <c r="Y36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46"/>
      <c r="AA364" s="300"/>
      <c r="AB364" s="300"/>
      <c r="AC364" s="300"/>
      <c r="AD364" s="300"/>
      <c r="AE364" s="300"/>
      <c r="AF364" s="300"/>
      <c r="AG364" s="300"/>
      <c r="AH364" s="300"/>
      <c r="AI364" s="300"/>
      <c r="AJ364" s="300"/>
      <c r="AK364" s="300"/>
      <c r="AL364" s="300"/>
      <c r="AM364" s="300"/>
      <c r="AN364" s="300"/>
      <c r="AO364" s="300"/>
      <c r="AP364" s="300"/>
      <c r="AQ364" s="300"/>
      <c r="AR364" s="299"/>
    </row>
    <row r="365" spans="1:44" s="8" customFormat="1" ht="38.25" customHeight="1" x14ac:dyDescent="0.2">
      <c r="A365" s="322" t="s">
        <v>41</v>
      </c>
      <c r="B365" s="322"/>
      <c r="C365" s="314"/>
      <c r="D365" s="321" t="s">
        <v>2460</v>
      </c>
      <c r="E365" s="323" t="s">
        <v>104</v>
      </c>
      <c r="F365" s="306" t="s">
        <v>19</v>
      </c>
      <c r="G365" s="395" t="s">
        <v>2461</v>
      </c>
      <c r="H365" s="395" t="s">
        <v>2462</v>
      </c>
      <c r="I365" s="372">
        <v>50000</v>
      </c>
      <c r="J365" s="329">
        <f>-K2578/0.0833333333333333</f>
        <v>0</v>
      </c>
      <c r="K365" s="329"/>
      <c r="L365" s="316">
        <v>44188</v>
      </c>
      <c r="M365" s="316">
        <v>43920</v>
      </c>
      <c r="N365" s="317">
        <v>44285</v>
      </c>
      <c r="O365" s="318">
        <f>YEAR(N365)</f>
        <v>2021</v>
      </c>
      <c r="P365" s="318">
        <f>MONTH(N365)</f>
        <v>3</v>
      </c>
      <c r="Q365" s="319" t="str">
        <f>IF(P365&gt;9,CONCATENATE(O365,P365),CONCATENATE(O365,"0",P365))</f>
        <v>202103</v>
      </c>
      <c r="R365" s="305" t="s">
        <v>248</v>
      </c>
      <c r="S365" s="332">
        <v>0</v>
      </c>
      <c r="T365" s="332">
        <v>0</v>
      </c>
      <c r="U365" s="406"/>
      <c r="V365" s="300"/>
      <c r="W365" s="299"/>
      <c r="X365" s="300"/>
      <c r="Y36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299"/>
      <c r="AA365" s="299"/>
      <c r="AB365" s="299"/>
      <c r="AC365" s="299"/>
      <c r="AD365" s="299"/>
      <c r="AE365" s="299"/>
      <c r="AF365" s="299"/>
      <c r="AG365" s="299"/>
      <c r="AH365" s="299"/>
      <c r="AI365" s="299"/>
      <c r="AJ365" s="299"/>
      <c r="AK365" s="299"/>
      <c r="AL365" s="299"/>
      <c r="AM365" s="299"/>
      <c r="AN365" s="299"/>
      <c r="AO365" s="299"/>
      <c r="AP365" s="299"/>
      <c r="AQ365" s="299"/>
      <c r="AR365" s="300"/>
    </row>
    <row r="366" spans="1:44" s="8" customFormat="1" ht="38.25" customHeight="1" x14ac:dyDescent="0.2">
      <c r="A366" s="313" t="s">
        <v>41</v>
      </c>
      <c r="B366" s="322"/>
      <c r="C366" s="314"/>
      <c r="D366" s="321" t="s">
        <v>1112</v>
      </c>
      <c r="E366" s="313" t="s">
        <v>104</v>
      </c>
      <c r="F366" s="306" t="s">
        <v>1113</v>
      </c>
      <c r="G366" s="395" t="s">
        <v>299</v>
      </c>
      <c r="H366" s="395" t="s">
        <v>1114</v>
      </c>
      <c r="I366" s="368">
        <v>48000</v>
      </c>
      <c r="J366" s="315">
        <f>-K2149/0.0833333333333333</f>
        <v>0</v>
      </c>
      <c r="K366" s="315"/>
      <c r="L366" s="316">
        <v>43159</v>
      </c>
      <c r="M366" s="316">
        <v>43159</v>
      </c>
      <c r="N366" s="317">
        <v>44254</v>
      </c>
      <c r="O366" s="318">
        <f>YEAR(N366)</f>
        <v>2021</v>
      </c>
      <c r="P366" s="318">
        <f>MONTH(N366)</f>
        <v>2</v>
      </c>
      <c r="Q366" s="319" t="str">
        <f>IF(P366&gt;9,CONCATENATE(O366,P366),CONCATENATE(O366,"0",P366))</f>
        <v>202102</v>
      </c>
      <c r="R366" s="305">
        <v>0</v>
      </c>
      <c r="S366" s="320">
        <v>0</v>
      </c>
      <c r="T366" s="320">
        <v>0</v>
      </c>
      <c r="U366" s="399"/>
      <c r="V366" s="300"/>
      <c r="W366" s="299"/>
      <c r="X366" s="300"/>
      <c r="Y36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46"/>
      <c r="AA366" s="300"/>
      <c r="AB366" s="300"/>
      <c r="AC366" s="300"/>
      <c r="AD366" s="300"/>
      <c r="AE366" s="300"/>
      <c r="AF366" s="300"/>
      <c r="AG366" s="300"/>
      <c r="AH366" s="300"/>
      <c r="AI366" s="300"/>
      <c r="AJ366" s="300"/>
      <c r="AK366" s="300"/>
      <c r="AL366" s="300"/>
      <c r="AM366" s="300"/>
      <c r="AN366" s="300"/>
      <c r="AO366" s="300"/>
      <c r="AP366" s="300"/>
      <c r="AQ366" s="300"/>
      <c r="AR366" s="300"/>
    </row>
    <row r="367" spans="1:44" s="8" customFormat="1" ht="38.25" customHeight="1" x14ac:dyDescent="0.2">
      <c r="A367" s="322" t="s">
        <v>41</v>
      </c>
      <c r="B367" s="322"/>
      <c r="C367" s="314"/>
      <c r="D367" s="321" t="s">
        <v>1012</v>
      </c>
      <c r="E367" s="322" t="s">
        <v>99</v>
      </c>
      <c r="F367" s="266" t="s">
        <v>19</v>
      </c>
      <c r="G367" s="395" t="s">
        <v>1013</v>
      </c>
      <c r="H367" s="395" t="s">
        <v>1014</v>
      </c>
      <c r="I367" s="368">
        <v>6000</v>
      </c>
      <c r="J367" s="315">
        <f>-K2002/0.0833333333333333</f>
        <v>0</v>
      </c>
      <c r="K367" s="315"/>
      <c r="L367" s="316">
        <v>42424</v>
      </c>
      <c r="M367" s="316">
        <v>42424</v>
      </c>
      <c r="N367" s="317">
        <v>44250</v>
      </c>
      <c r="O367" s="318">
        <f>YEAR(N367)</f>
        <v>2021</v>
      </c>
      <c r="P367" s="318">
        <f>MONTH(N367)</f>
        <v>2</v>
      </c>
      <c r="Q367" s="319" t="str">
        <f>IF(P367&gt;9,CONCATENATE(O367,P367),CONCATENATE(O367,"0",P367))</f>
        <v>202102</v>
      </c>
      <c r="R367" s="305">
        <v>0</v>
      </c>
      <c r="S367" s="320">
        <v>0</v>
      </c>
      <c r="T367" s="320">
        <v>0</v>
      </c>
      <c r="U367" s="395"/>
      <c r="V367" s="299"/>
      <c r="W367" s="299"/>
      <c r="X367" s="299"/>
      <c r="Y36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46"/>
      <c r="AA367" s="300"/>
      <c r="AB367" s="300"/>
      <c r="AC367" s="300"/>
      <c r="AD367" s="300"/>
      <c r="AE367" s="300"/>
      <c r="AF367" s="300"/>
      <c r="AG367" s="300"/>
      <c r="AH367" s="300"/>
      <c r="AI367" s="300"/>
      <c r="AJ367" s="300"/>
      <c r="AK367" s="300"/>
      <c r="AL367" s="300"/>
      <c r="AM367" s="300"/>
      <c r="AN367" s="300"/>
      <c r="AO367" s="300"/>
      <c r="AP367" s="300"/>
      <c r="AQ367" s="300"/>
      <c r="AR367" s="300"/>
    </row>
    <row r="368" spans="1:44" s="8" customFormat="1" ht="38.25" customHeight="1" x14ac:dyDescent="0.2">
      <c r="A368" s="313" t="s">
        <v>41</v>
      </c>
      <c r="B368" s="322"/>
      <c r="C368" s="314"/>
      <c r="D368" s="321" t="s">
        <v>2061</v>
      </c>
      <c r="E368" s="323" t="s">
        <v>1344</v>
      </c>
      <c r="F368" s="306" t="s">
        <v>2062</v>
      </c>
      <c r="G368" s="395" t="s">
        <v>2063</v>
      </c>
      <c r="H368" s="395" t="s">
        <v>920</v>
      </c>
      <c r="I368" s="372">
        <v>97100</v>
      </c>
      <c r="J368" s="329">
        <f>-K2473/0.0833333333333333</f>
        <v>0</v>
      </c>
      <c r="K368" s="329"/>
      <c r="L368" s="316">
        <v>43789</v>
      </c>
      <c r="M368" s="316" t="s">
        <v>2064</v>
      </c>
      <c r="N368" s="317">
        <v>44197</v>
      </c>
      <c r="O368" s="318">
        <f>YEAR(N368)</f>
        <v>2021</v>
      </c>
      <c r="P368" s="318">
        <f>MONTH(N368)</f>
        <v>1</v>
      </c>
      <c r="Q368" s="319" t="str">
        <f>IF(P368&gt;9,CONCATENATE(O368,P368),CONCATENATE(O368,"0",P368))</f>
        <v>202101</v>
      </c>
      <c r="R368" s="305" t="s">
        <v>130</v>
      </c>
      <c r="S368" s="332">
        <v>0</v>
      </c>
      <c r="T368" s="332">
        <v>0</v>
      </c>
      <c r="U368" s="406"/>
      <c r="V368" s="300"/>
      <c r="W368" s="299"/>
      <c r="X368" s="300"/>
      <c r="Y36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46"/>
      <c r="AA368" s="300"/>
      <c r="AB368" s="300"/>
      <c r="AC368" s="300"/>
      <c r="AD368" s="300"/>
      <c r="AE368" s="300"/>
      <c r="AF368" s="300"/>
      <c r="AG368" s="300"/>
      <c r="AH368" s="300"/>
      <c r="AI368" s="300"/>
      <c r="AJ368" s="300"/>
      <c r="AK368" s="300"/>
      <c r="AL368" s="300"/>
      <c r="AM368" s="300"/>
      <c r="AN368" s="300"/>
      <c r="AO368" s="300"/>
      <c r="AP368" s="300"/>
      <c r="AQ368" s="300"/>
      <c r="AR368" s="299"/>
    </row>
    <row r="369" spans="1:100" s="8" customFormat="1" ht="38.25" customHeight="1" x14ac:dyDescent="0.2">
      <c r="A369" s="322" t="s">
        <v>41</v>
      </c>
      <c r="B369" s="322"/>
      <c r="C369" s="314"/>
      <c r="D369" s="321" t="s">
        <v>1500</v>
      </c>
      <c r="E369" s="322" t="s">
        <v>96</v>
      </c>
      <c r="F369" s="306" t="s">
        <v>1501</v>
      </c>
      <c r="G369" s="395" t="s">
        <v>1502</v>
      </c>
      <c r="H369" s="395" t="s">
        <v>1503</v>
      </c>
      <c r="I369" s="368">
        <v>3179168</v>
      </c>
      <c r="J369" s="315">
        <f>-K2384/0.0833333333333333</f>
        <v>0</v>
      </c>
      <c r="K369" s="315"/>
      <c r="L369" s="316">
        <v>43978</v>
      </c>
      <c r="M369" s="316">
        <v>43808</v>
      </c>
      <c r="N369" s="317">
        <v>44173</v>
      </c>
      <c r="O369" s="318">
        <f>YEAR(N369)</f>
        <v>2020</v>
      </c>
      <c r="P369" s="318">
        <f>MONTH(N369)</f>
        <v>12</v>
      </c>
      <c r="Q369" s="319" t="str">
        <f>IF(P369&gt;9,CONCATENATE(O369,P369),CONCATENATE(O369,"0",P369))</f>
        <v>202012</v>
      </c>
      <c r="R369" s="305">
        <v>0</v>
      </c>
      <c r="S369" s="320">
        <v>0.27</v>
      </c>
      <c r="T369" s="320">
        <v>0.09</v>
      </c>
      <c r="U369" s="395"/>
      <c r="V369" s="300"/>
      <c r="W369" s="299"/>
      <c r="X369" s="300"/>
      <c r="Y36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299"/>
      <c r="AA369" s="299"/>
      <c r="AB369" s="299"/>
      <c r="AC369" s="299"/>
      <c r="AD369" s="299"/>
      <c r="AE369" s="299"/>
      <c r="AF369" s="299"/>
      <c r="AG369" s="299"/>
      <c r="AH369" s="299"/>
      <c r="AI369" s="299"/>
      <c r="AJ369" s="299"/>
      <c r="AK369" s="299"/>
      <c r="AL369" s="299"/>
      <c r="AM369" s="299"/>
      <c r="AN369" s="299"/>
      <c r="AO369" s="299"/>
      <c r="AP369" s="299"/>
      <c r="AQ369" s="299"/>
      <c r="AR369" s="300"/>
    </row>
    <row r="370" spans="1:100" s="8" customFormat="1" ht="38.25" customHeight="1" x14ac:dyDescent="0.2">
      <c r="A370" s="323" t="s">
        <v>2179</v>
      </c>
      <c r="B370" s="323"/>
      <c r="C370" s="314"/>
      <c r="D370" s="323" t="s">
        <v>2338</v>
      </c>
      <c r="E370" s="322" t="s">
        <v>89</v>
      </c>
      <c r="F370" s="311" t="s">
        <v>2339</v>
      </c>
      <c r="G370" s="399" t="s">
        <v>2340</v>
      </c>
      <c r="H370" s="399" t="s">
        <v>2341</v>
      </c>
      <c r="I370" s="372">
        <v>32000</v>
      </c>
      <c r="J370" s="329">
        <f>-K2547/0.0833333333333333</f>
        <v>0</v>
      </c>
      <c r="K370" s="329"/>
      <c r="L370" s="312">
        <v>43985</v>
      </c>
      <c r="M370" s="312">
        <v>43985</v>
      </c>
      <c r="N370" s="312">
        <v>44349</v>
      </c>
      <c r="O370" s="330">
        <f>YEAR(N370)</f>
        <v>2021</v>
      </c>
      <c r="P370" s="318">
        <f>MONTH(N370)</f>
        <v>6</v>
      </c>
      <c r="Q370" s="331" t="str">
        <f>IF(P370&gt;9,CONCATENATE(O370,P370),CONCATENATE(O370,"0",P370))</f>
        <v>202106</v>
      </c>
      <c r="R370" s="305" t="s">
        <v>248</v>
      </c>
      <c r="S370" s="332">
        <v>0</v>
      </c>
      <c r="T370" s="332">
        <v>0</v>
      </c>
      <c r="U370" s="395"/>
      <c r="V370" s="300"/>
      <c r="W370" s="299"/>
      <c r="X370" s="300"/>
      <c r="Y370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346"/>
      <c r="AA370" s="299"/>
      <c r="AB370" s="299"/>
      <c r="AC370" s="299"/>
      <c r="AD370" s="299"/>
      <c r="AE370" s="299"/>
      <c r="AF370" s="299"/>
      <c r="AG370" s="299"/>
      <c r="AH370" s="299"/>
      <c r="AI370" s="299"/>
      <c r="AJ370" s="299"/>
      <c r="AK370" s="299"/>
      <c r="AL370" s="299"/>
      <c r="AM370" s="299"/>
      <c r="AN370" s="299"/>
      <c r="AO370" s="299"/>
      <c r="AP370" s="299"/>
      <c r="AQ370" s="299"/>
      <c r="AR370" s="299"/>
    </row>
    <row r="371" spans="1:100" s="8" customFormat="1" ht="38.25" customHeight="1" x14ac:dyDescent="0.2">
      <c r="A371" s="323" t="s">
        <v>2179</v>
      </c>
      <c r="B371" s="323"/>
      <c r="C371" s="314"/>
      <c r="D371" s="323" t="s">
        <v>1543</v>
      </c>
      <c r="E371" s="322" t="s">
        <v>104</v>
      </c>
      <c r="F371" s="311" t="s">
        <v>24</v>
      </c>
      <c r="G371" s="399" t="s">
        <v>1544</v>
      </c>
      <c r="H371" s="399" t="s">
        <v>1545</v>
      </c>
      <c r="I371" s="372">
        <v>300000</v>
      </c>
      <c r="J371" s="329">
        <f>-K2335/0.0833333333333333</f>
        <v>0</v>
      </c>
      <c r="K371" s="329"/>
      <c r="L371" s="312">
        <v>43891</v>
      </c>
      <c r="M371" s="312">
        <v>43905</v>
      </c>
      <c r="N371" s="312">
        <v>44269</v>
      </c>
      <c r="O371" s="330">
        <f>YEAR(N371)</f>
        <v>2021</v>
      </c>
      <c r="P371" s="318">
        <f>MONTH(N371)</f>
        <v>3</v>
      </c>
      <c r="Q371" s="331" t="str">
        <f>IF(P371&gt;9,CONCATENATE(O371,P371),CONCATENATE(O371,"0",P371))</f>
        <v>202103</v>
      </c>
      <c r="R371" s="305">
        <v>0</v>
      </c>
      <c r="S371" s="332">
        <v>0</v>
      </c>
      <c r="T371" s="332">
        <v>0</v>
      </c>
      <c r="U371" s="395"/>
      <c r="V371" s="300"/>
      <c r="W371" s="299"/>
      <c r="X371" s="300"/>
      <c r="Y371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46"/>
      <c r="AA371" s="299"/>
      <c r="AB371" s="299"/>
      <c r="AC371" s="299"/>
      <c r="AD371" s="299"/>
      <c r="AE371" s="299"/>
      <c r="AF371" s="299"/>
      <c r="AG371" s="299"/>
      <c r="AH371" s="299"/>
      <c r="AI371" s="299"/>
      <c r="AJ371" s="299"/>
      <c r="AK371" s="299"/>
      <c r="AL371" s="299"/>
      <c r="AM371" s="299"/>
      <c r="AN371" s="299"/>
      <c r="AO371" s="299"/>
      <c r="AP371" s="299"/>
      <c r="AQ371" s="299"/>
      <c r="AR371" s="299"/>
    </row>
    <row r="372" spans="1:100" s="8" customFormat="1" ht="38.25" customHeight="1" x14ac:dyDescent="0.2">
      <c r="A372" s="323" t="s">
        <v>2045</v>
      </c>
      <c r="B372" s="323"/>
      <c r="C372" s="314"/>
      <c r="D372" s="321" t="s">
        <v>2371</v>
      </c>
      <c r="E372" s="323" t="s">
        <v>89</v>
      </c>
      <c r="F372" s="306" t="s">
        <v>2372</v>
      </c>
      <c r="G372" s="399" t="s">
        <v>2373</v>
      </c>
      <c r="H372" s="399" t="s">
        <v>2374</v>
      </c>
      <c r="I372" s="372">
        <v>3454252</v>
      </c>
      <c r="J372" s="329">
        <f>-K2556/0.0833333333333333</f>
        <v>0</v>
      </c>
      <c r="K372" s="329"/>
      <c r="L372" s="312">
        <v>44076</v>
      </c>
      <c r="M372" s="312">
        <v>44105</v>
      </c>
      <c r="N372" s="312">
        <v>45930</v>
      </c>
      <c r="O372" s="330">
        <f>YEAR(N372)</f>
        <v>2025</v>
      </c>
      <c r="P372" s="318">
        <f>MONTH(N372)</f>
        <v>9</v>
      </c>
      <c r="Q372" s="331" t="str">
        <f>IF(P372&gt;9,CONCATENATE(O372,P372),CONCATENATE(O372,"0",P372))</f>
        <v>202509</v>
      </c>
      <c r="R372" s="270" t="s">
        <v>248</v>
      </c>
      <c r="S372" s="332">
        <v>0</v>
      </c>
      <c r="T372" s="332">
        <v>0</v>
      </c>
      <c r="U372" s="395"/>
      <c r="V372" s="299"/>
      <c r="W372" s="299"/>
      <c r="X372" s="299"/>
      <c r="Y37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46"/>
      <c r="AA372" s="300"/>
      <c r="AB372" s="300"/>
      <c r="AC372" s="300"/>
      <c r="AD372" s="300"/>
      <c r="AE372" s="300"/>
      <c r="AF372" s="300"/>
      <c r="AG372" s="300"/>
      <c r="AH372" s="300"/>
      <c r="AI372" s="300"/>
      <c r="AJ372" s="300"/>
      <c r="AK372" s="300"/>
      <c r="AL372" s="300"/>
      <c r="AM372" s="300"/>
      <c r="AN372" s="300"/>
      <c r="AO372" s="300"/>
      <c r="AP372" s="300"/>
      <c r="AQ372" s="300"/>
      <c r="AR372" s="299"/>
    </row>
    <row r="373" spans="1:100" s="8" customFormat="1" ht="38.25" customHeight="1" x14ac:dyDescent="0.2">
      <c r="A373" s="323" t="s">
        <v>2045</v>
      </c>
      <c r="B373" s="323"/>
      <c r="C373" s="314"/>
      <c r="D373" s="321" t="s">
        <v>1524</v>
      </c>
      <c r="E373" s="323" t="s">
        <v>97</v>
      </c>
      <c r="F373" s="306" t="s">
        <v>1452</v>
      </c>
      <c r="G373" s="399" t="s">
        <v>1453</v>
      </c>
      <c r="H373" s="399" t="s">
        <v>1454</v>
      </c>
      <c r="I373" s="372">
        <v>3000000</v>
      </c>
      <c r="J373" s="329">
        <f>-K2232/0.0833333333333333</f>
        <v>0</v>
      </c>
      <c r="K373" s="329"/>
      <c r="L373" s="312">
        <v>43481</v>
      </c>
      <c r="M373" s="312">
        <v>43466</v>
      </c>
      <c r="N373" s="312">
        <v>44196</v>
      </c>
      <c r="O373" s="330" t="e">
        <f>YEAR(#REF!)</f>
        <v>#REF!</v>
      </c>
      <c r="P373" s="318" t="e">
        <f>MONTH(#REF!)</f>
        <v>#REF!</v>
      </c>
      <c r="Q373" s="331" t="e">
        <f>IF(P373&gt;9,CONCATENATE(O373,P373),CONCATENATE(O373,"0",P373))</f>
        <v>#REF!</v>
      </c>
      <c r="R373" s="305">
        <v>0</v>
      </c>
      <c r="S373" s="332">
        <v>0.27</v>
      </c>
      <c r="T373" s="332">
        <v>0.04</v>
      </c>
      <c r="U373" s="395"/>
      <c r="V373" s="299"/>
      <c r="W373" s="299"/>
      <c r="X373" s="299"/>
      <c r="Y37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346"/>
      <c r="AA373" s="300"/>
      <c r="AB373" s="300"/>
      <c r="AC373" s="300"/>
      <c r="AD373" s="300"/>
      <c r="AE373" s="300"/>
      <c r="AF373" s="300"/>
      <c r="AG373" s="300"/>
      <c r="AH373" s="300"/>
      <c r="AI373" s="300"/>
      <c r="AJ373" s="300"/>
      <c r="AK373" s="300"/>
      <c r="AL373" s="300"/>
      <c r="AM373" s="300"/>
      <c r="AN373" s="300"/>
      <c r="AO373" s="300"/>
      <c r="AP373" s="300"/>
      <c r="AQ373" s="300"/>
      <c r="AR373" s="299"/>
    </row>
    <row r="374" spans="1:100" s="8" customFormat="1" ht="38.25" customHeight="1" x14ac:dyDescent="0.2">
      <c r="A374" s="323" t="s">
        <v>2045</v>
      </c>
      <c r="B374" s="322"/>
      <c r="C374" s="314"/>
      <c r="D374" s="321" t="s">
        <v>1525</v>
      </c>
      <c r="E374" s="323" t="s">
        <v>97</v>
      </c>
      <c r="F374" s="306" t="s">
        <v>1452</v>
      </c>
      <c r="G374" s="399" t="s">
        <v>1453</v>
      </c>
      <c r="H374" s="395" t="s">
        <v>1455</v>
      </c>
      <c r="I374" s="368">
        <v>2000000</v>
      </c>
      <c r="J374" s="315">
        <f>-K2221/0.0833333333333333</f>
        <v>0</v>
      </c>
      <c r="K374" s="315"/>
      <c r="L374" s="312">
        <v>43481</v>
      </c>
      <c r="M374" s="312">
        <v>43466</v>
      </c>
      <c r="N374" s="312">
        <v>44196</v>
      </c>
      <c r="O374" s="327">
        <f>YEAR(N374)</f>
        <v>2020</v>
      </c>
      <c r="P374" s="363">
        <f>MONTH(N374)</f>
        <v>12</v>
      </c>
      <c r="Q374" s="328" t="str">
        <f>IF(P374&gt;9,CONCATENATE(O374,P374),CONCATENATE(O374,"0",P374))</f>
        <v>202012</v>
      </c>
      <c r="R374" s="305">
        <v>0</v>
      </c>
      <c r="S374" s="332">
        <v>0.27</v>
      </c>
      <c r="T374" s="332">
        <v>0.04</v>
      </c>
      <c r="U374" s="395"/>
      <c r="V374" s="300"/>
      <c r="W374" s="300"/>
      <c r="X374" s="346"/>
      <c r="Y37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346"/>
      <c r="AA374" s="300"/>
      <c r="AB374" s="300"/>
      <c r="AC374" s="300"/>
      <c r="AD374" s="300"/>
      <c r="AE374" s="300"/>
      <c r="AF374" s="300"/>
      <c r="AG374" s="300"/>
      <c r="AH374" s="300"/>
      <c r="AI374" s="300"/>
      <c r="AJ374" s="300"/>
      <c r="AK374" s="300"/>
      <c r="AL374" s="300"/>
      <c r="AM374" s="300"/>
      <c r="AN374" s="300"/>
      <c r="AO374" s="300"/>
      <c r="AP374" s="300"/>
      <c r="AQ374" s="300"/>
      <c r="AR374" s="300"/>
    </row>
    <row r="375" spans="1:100" s="8" customFormat="1" ht="38.25" customHeight="1" x14ac:dyDescent="0.2">
      <c r="A375" s="323" t="s">
        <v>2045</v>
      </c>
      <c r="B375" s="322"/>
      <c r="C375" s="314"/>
      <c r="D375" s="321" t="s">
        <v>1456</v>
      </c>
      <c r="E375" s="323" t="s">
        <v>97</v>
      </c>
      <c r="F375" s="306" t="s">
        <v>1452</v>
      </c>
      <c r="G375" s="399" t="s">
        <v>1453</v>
      </c>
      <c r="H375" s="395" t="s">
        <v>1457</v>
      </c>
      <c r="I375" s="368">
        <v>3000000</v>
      </c>
      <c r="J375" s="315">
        <f>-K2222/0.0833333333333333</f>
        <v>0</v>
      </c>
      <c r="K375" s="315"/>
      <c r="L375" s="312">
        <v>43481</v>
      </c>
      <c r="M375" s="312">
        <v>43466</v>
      </c>
      <c r="N375" s="312">
        <v>44196</v>
      </c>
      <c r="O375" s="327">
        <f>YEAR(N375)</f>
        <v>2020</v>
      </c>
      <c r="P375" s="363">
        <f>MONTH(N375)</f>
        <v>12</v>
      </c>
      <c r="Q375" s="328" t="str">
        <f>IF(P375&gt;9,CONCATENATE(O375,P375),CONCATENATE(O375,"0",P375))</f>
        <v>202012</v>
      </c>
      <c r="R375" s="305">
        <v>0</v>
      </c>
      <c r="S375" s="332">
        <v>0.27</v>
      </c>
      <c r="T375" s="332">
        <v>0.04</v>
      </c>
      <c r="U375" s="395"/>
      <c r="V375" s="300"/>
      <c r="W375" s="300"/>
      <c r="X375" s="346"/>
      <c r="Y3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346"/>
      <c r="AA375" s="300"/>
      <c r="AB375" s="300"/>
      <c r="AC375" s="300"/>
      <c r="AD375" s="300"/>
      <c r="AE375" s="300"/>
      <c r="AF375" s="300"/>
      <c r="AG375" s="300"/>
      <c r="AH375" s="300"/>
      <c r="AI375" s="300"/>
      <c r="AJ375" s="300"/>
      <c r="AK375" s="300"/>
      <c r="AL375" s="300"/>
      <c r="AM375" s="300"/>
      <c r="AN375" s="300"/>
      <c r="AO375" s="300"/>
      <c r="AP375" s="300"/>
      <c r="AQ375" s="300"/>
      <c r="AR375" s="300"/>
    </row>
    <row r="376" spans="1:100" s="8" customFormat="1" ht="38.25" customHeight="1" x14ac:dyDescent="0.2">
      <c r="A376" s="323" t="s">
        <v>2045</v>
      </c>
      <c r="B376" s="322"/>
      <c r="C376" s="314"/>
      <c r="D376" s="321" t="s">
        <v>1458</v>
      </c>
      <c r="E376" s="323" t="s">
        <v>97</v>
      </c>
      <c r="F376" s="306" t="s">
        <v>1452</v>
      </c>
      <c r="G376" s="399" t="s">
        <v>1453</v>
      </c>
      <c r="H376" s="395" t="s">
        <v>1459</v>
      </c>
      <c r="I376" s="368">
        <v>2000000</v>
      </c>
      <c r="J376" s="315">
        <f>-K2223/0.0833333333333333</f>
        <v>0</v>
      </c>
      <c r="K376" s="315"/>
      <c r="L376" s="312">
        <v>43481</v>
      </c>
      <c r="M376" s="312">
        <v>43466</v>
      </c>
      <c r="N376" s="312">
        <v>44196</v>
      </c>
      <c r="O376" s="327">
        <f>YEAR(N376)</f>
        <v>2020</v>
      </c>
      <c r="P376" s="363">
        <f>MONTH(N376)</f>
        <v>12</v>
      </c>
      <c r="Q376" s="328" t="str">
        <f>IF(P376&gt;9,CONCATENATE(O376,P376),CONCATENATE(O376,"0",P376))</f>
        <v>202012</v>
      </c>
      <c r="R376" s="305">
        <v>0</v>
      </c>
      <c r="S376" s="332">
        <v>0.27</v>
      </c>
      <c r="T376" s="332">
        <v>0.04</v>
      </c>
      <c r="U376" s="395"/>
      <c r="V376" s="300"/>
      <c r="W376" s="300"/>
      <c r="X376" s="346"/>
      <c r="Y37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46"/>
      <c r="AA376" s="300"/>
      <c r="AB376" s="300"/>
      <c r="AC376" s="300"/>
      <c r="AD376" s="300"/>
      <c r="AE376" s="300"/>
      <c r="AF376" s="300"/>
      <c r="AG376" s="300"/>
      <c r="AH376" s="300"/>
      <c r="AI376" s="300"/>
      <c r="AJ376" s="300"/>
      <c r="AK376" s="300"/>
      <c r="AL376" s="300"/>
      <c r="AM376" s="300"/>
      <c r="AN376" s="300"/>
      <c r="AO376" s="300"/>
      <c r="AP376" s="300"/>
      <c r="AQ376" s="300"/>
      <c r="AR376" s="300"/>
    </row>
    <row r="377" spans="1:100" s="8" customFormat="1" ht="38.25" customHeight="1" x14ac:dyDescent="0.2">
      <c r="A377" s="323" t="s">
        <v>2045</v>
      </c>
      <c r="B377" s="322"/>
      <c r="C377" s="314"/>
      <c r="D377" s="321" t="s">
        <v>1460</v>
      </c>
      <c r="E377" s="323" t="s">
        <v>97</v>
      </c>
      <c r="F377" s="306" t="s">
        <v>1452</v>
      </c>
      <c r="G377" s="399" t="s">
        <v>1453</v>
      </c>
      <c r="H377" s="395" t="s">
        <v>52</v>
      </c>
      <c r="I377" s="368">
        <v>2000000</v>
      </c>
      <c r="J377" s="315">
        <f>-K2224/0.0833333333333333</f>
        <v>0</v>
      </c>
      <c r="K377" s="315"/>
      <c r="L377" s="312">
        <v>43481</v>
      </c>
      <c r="M377" s="312">
        <v>43466</v>
      </c>
      <c r="N377" s="312">
        <v>44196</v>
      </c>
      <c r="O377" s="327">
        <f>YEAR(N377)</f>
        <v>2020</v>
      </c>
      <c r="P377" s="363">
        <f>MONTH(N377)</f>
        <v>12</v>
      </c>
      <c r="Q377" s="328" t="str">
        <f>IF(P377&gt;9,CONCATENATE(O377,P377),CONCATENATE(O377,"0",P377))</f>
        <v>202012</v>
      </c>
      <c r="R377" s="305">
        <v>0</v>
      </c>
      <c r="S377" s="332">
        <v>0.27</v>
      </c>
      <c r="T377" s="332">
        <v>0.04</v>
      </c>
      <c r="U377" s="395"/>
      <c r="V377" s="300"/>
      <c r="W377" s="300"/>
      <c r="X377" s="346"/>
      <c r="Y37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46"/>
      <c r="AA377" s="300"/>
      <c r="AB377" s="300"/>
      <c r="AC377" s="300"/>
      <c r="AD377" s="300"/>
      <c r="AE377" s="300"/>
      <c r="AF377" s="300"/>
      <c r="AG377" s="300"/>
      <c r="AH377" s="300"/>
      <c r="AI377" s="300"/>
      <c r="AJ377" s="300"/>
      <c r="AK377" s="300"/>
      <c r="AL377" s="300"/>
      <c r="AM377" s="300"/>
      <c r="AN377" s="300"/>
      <c r="AO377" s="300"/>
      <c r="AP377" s="300"/>
      <c r="AQ377" s="300"/>
      <c r="AR377" s="300"/>
    </row>
    <row r="378" spans="1:100" s="8" customFormat="1" ht="38.25" customHeight="1" x14ac:dyDescent="0.2">
      <c r="A378" s="323" t="s">
        <v>56</v>
      </c>
      <c r="B378" s="323"/>
      <c r="C378" s="314"/>
      <c r="D378" s="321" t="s">
        <v>895</v>
      </c>
      <c r="E378" s="323" t="s">
        <v>91</v>
      </c>
      <c r="F378" s="311" t="s">
        <v>24</v>
      </c>
      <c r="G378" s="399" t="s">
        <v>896</v>
      </c>
      <c r="H378" s="399" t="s">
        <v>715</v>
      </c>
      <c r="I378" s="372">
        <v>292192.48</v>
      </c>
      <c r="J378" s="329">
        <f>-K1823/0.0833333333333333</f>
        <v>0</v>
      </c>
      <c r="K378" s="329"/>
      <c r="L378" s="312">
        <v>40443</v>
      </c>
      <c r="M378" s="312">
        <v>40744</v>
      </c>
      <c r="N378" s="312">
        <v>46492</v>
      </c>
      <c r="O378" s="330">
        <f>YEAR(N378)</f>
        <v>2027</v>
      </c>
      <c r="P378" s="318">
        <f>MONTH(N378)</f>
        <v>4</v>
      </c>
      <c r="Q378" s="331" t="str">
        <f>IF(P378&gt;9,CONCATENATE(O378,P378),CONCATENATE(O378,"0",P378))</f>
        <v>202704</v>
      </c>
      <c r="R378" s="305">
        <v>0</v>
      </c>
      <c r="S378" s="332">
        <v>0</v>
      </c>
      <c r="T378" s="332">
        <v>0</v>
      </c>
      <c r="U378" s="399"/>
      <c r="V378" s="299"/>
      <c r="W378" s="299"/>
      <c r="X378" s="299"/>
      <c r="Y37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346"/>
      <c r="AA378" s="300"/>
      <c r="AB378" s="300"/>
      <c r="AC378" s="300"/>
      <c r="AD378" s="300"/>
      <c r="AE378" s="300"/>
      <c r="AF378" s="300"/>
      <c r="AG378" s="300"/>
      <c r="AH378" s="300"/>
      <c r="AI378" s="300"/>
      <c r="AJ378" s="300"/>
      <c r="AK378" s="300"/>
      <c r="AL378" s="300"/>
      <c r="AM378" s="300"/>
      <c r="AN378" s="300"/>
      <c r="AO378" s="300"/>
      <c r="AP378" s="300"/>
      <c r="AQ378" s="300"/>
      <c r="AR378" s="300"/>
    </row>
    <row r="379" spans="1:100" s="8" customFormat="1" ht="38.25" customHeight="1" x14ac:dyDescent="0.2">
      <c r="A379" s="323" t="s">
        <v>56</v>
      </c>
      <c r="B379" s="323"/>
      <c r="C379" s="314"/>
      <c r="D379" s="321" t="s">
        <v>880</v>
      </c>
      <c r="E379" s="322" t="s">
        <v>1207</v>
      </c>
      <c r="F379" s="311" t="s">
        <v>342</v>
      </c>
      <c r="G379" s="399" t="s">
        <v>881</v>
      </c>
      <c r="H379" s="399" t="s">
        <v>882</v>
      </c>
      <c r="I379" s="372">
        <v>26603437.890000001</v>
      </c>
      <c r="J379" s="329">
        <f>-K1826/0.0833333333333333</f>
        <v>0</v>
      </c>
      <c r="K379" s="329"/>
      <c r="L379" s="312">
        <v>44055</v>
      </c>
      <c r="M379" s="312">
        <v>43292</v>
      </c>
      <c r="N379" s="312">
        <v>45596</v>
      </c>
      <c r="O379" s="330">
        <f>YEAR(N379)</f>
        <v>2024</v>
      </c>
      <c r="P379" s="318">
        <f>MONTH(N379)</f>
        <v>10</v>
      </c>
      <c r="Q379" s="331" t="str">
        <f>IF(P379&gt;9,CONCATENATE(O379,P379),CONCATENATE(O379,"0",P379))</f>
        <v>202410</v>
      </c>
      <c r="R379" s="305">
        <v>0</v>
      </c>
      <c r="S379" s="332">
        <v>0.04</v>
      </c>
      <c r="T379" s="332">
        <v>0.02</v>
      </c>
      <c r="U379" s="399"/>
      <c r="V379" s="299"/>
      <c r="W379" s="299"/>
      <c r="X379" s="299"/>
      <c r="Y37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346"/>
      <c r="AA379" s="300"/>
      <c r="AB379" s="300"/>
      <c r="AC379" s="300"/>
      <c r="AD379" s="300"/>
      <c r="AE379" s="300"/>
      <c r="AF379" s="300"/>
      <c r="AG379" s="300"/>
      <c r="AH379" s="300"/>
      <c r="AI379" s="300"/>
      <c r="AJ379" s="300"/>
      <c r="AK379" s="300"/>
      <c r="AL379" s="300"/>
      <c r="AM379" s="300"/>
      <c r="AN379" s="300"/>
      <c r="AO379" s="300"/>
      <c r="AP379" s="300"/>
      <c r="AQ379" s="300"/>
      <c r="AR379" s="300"/>
    </row>
    <row r="380" spans="1:100" s="8" customFormat="1" ht="38.25" customHeight="1" x14ac:dyDescent="0.2">
      <c r="A380" s="322" t="s">
        <v>56</v>
      </c>
      <c r="B380" s="313"/>
      <c r="C380" s="322"/>
      <c r="D380" s="321" t="s">
        <v>1870</v>
      </c>
      <c r="E380" s="313" t="s">
        <v>91</v>
      </c>
      <c r="F380" s="306" t="s">
        <v>24</v>
      </c>
      <c r="G380" s="396" t="s">
        <v>1871</v>
      </c>
      <c r="H380" s="396" t="s">
        <v>1872</v>
      </c>
      <c r="I380" s="370">
        <v>538855</v>
      </c>
      <c r="J380" s="273">
        <f>-K2397/0.0833333333333333</f>
        <v>0</v>
      </c>
      <c r="K380" s="273"/>
      <c r="L380" s="274">
        <v>43726</v>
      </c>
      <c r="M380" s="274">
        <v>43726</v>
      </c>
      <c r="N380" s="317">
        <v>44821</v>
      </c>
      <c r="O380" s="289">
        <f>YEAR(N380)</f>
        <v>2022</v>
      </c>
      <c r="P380" s="289">
        <f>MONTH(N380)</f>
        <v>9</v>
      </c>
      <c r="Q380" s="281" t="str">
        <f>IF(P380&gt;9,CONCATENATE(O380,P380),CONCATENATE(O380,"0",P380))</f>
        <v>202209</v>
      </c>
      <c r="R380" s="305">
        <v>0</v>
      </c>
      <c r="S380" s="276">
        <v>0</v>
      </c>
      <c r="T380" s="276">
        <v>0</v>
      </c>
      <c r="U380" s="398"/>
      <c r="V380" s="309"/>
      <c r="W380" s="307"/>
      <c r="X380" s="309"/>
      <c r="Y38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326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299"/>
    </row>
    <row r="381" spans="1:100" s="232" customFormat="1" ht="38.25" customHeight="1" x14ac:dyDescent="0.2">
      <c r="A381" s="322" t="s">
        <v>56</v>
      </c>
      <c r="B381" s="323"/>
      <c r="C381" s="314"/>
      <c r="D381" s="323" t="s">
        <v>1333</v>
      </c>
      <c r="E381" s="323" t="s">
        <v>93</v>
      </c>
      <c r="F381" s="311" t="s">
        <v>19</v>
      </c>
      <c r="G381" s="399" t="s">
        <v>1334</v>
      </c>
      <c r="H381" s="399" t="s">
        <v>1335</v>
      </c>
      <c r="I381" s="372">
        <v>4000000</v>
      </c>
      <c r="J381" s="329">
        <f>-K2134/0.0833333333333333</f>
        <v>0</v>
      </c>
      <c r="K381" s="329"/>
      <c r="L381" s="312">
        <v>44048</v>
      </c>
      <c r="M381" s="312">
        <v>44075</v>
      </c>
      <c r="N381" s="312">
        <v>44804</v>
      </c>
      <c r="O381" s="330">
        <f>YEAR(N381)</f>
        <v>2022</v>
      </c>
      <c r="P381" s="318">
        <f>MONTH(N381)</f>
        <v>8</v>
      </c>
      <c r="Q381" s="331" t="str">
        <f>IF(P381&gt;9,CONCATENATE(O381,P381),CONCATENATE(O381,"0",P381))</f>
        <v>202208</v>
      </c>
      <c r="R381" s="305">
        <v>0</v>
      </c>
      <c r="S381" s="332">
        <v>0</v>
      </c>
      <c r="T381" s="332">
        <v>0</v>
      </c>
      <c r="U381" s="399"/>
      <c r="V381" s="299"/>
      <c r="W381" s="299"/>
      <c r="X381" s="299"/>
      <c r="Y38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346"/>
      <c r="AA381" s="300"/>
      <c r="AB381" s="300"/>
      <c r="AC381" s="300"/>
      <c r="AD381" s="300"/>
      <c r="AE381" s="300"/>
      <c r="AF381" s="300"/>
      <c r="AG381" s="300"/>
      <c r="AH381" s="300"/>
      <c r="AI381" s="300"/>
      <c r="AJ381" s="300"/>
      <c r="AK381" s="300"/>
      <c r="AL381" s="300"/>
      <c r="AM381" s="300"/>
      <c r="AN381" s="300"/>
      <c r="AO381" s="300"/>
      <c r="AP381" s="300"/>
      <c r="AQ381" s="300"/>
      <c r="AR381" s="299"/>
      <c r="AS381" s="233"/>
      <c r="AT381" s="233"/>
      <c r="AU381" s="233"/>
      <c r="AV381" s="233"/>
      <c r="AW381" s="233"/>
      <c r="AX381" s="233"/>
      <c r="AY381" s="233"/>
      <c r="AZ381" s="233"/>
      <c r="BA381" s="233"/>
      <c r="BB381" s="233"/>
      <c r="BC381" s="233"/>
      <c r="BD381" s="233"/>
      <c r="BE381" s="233"/>
      <c r="BF381" s="233"/>
      <c r="BG381" s="233"/>
      <c r="BH381" s="233"/>
      <c r="BI381" s="233"/>
      <c r="BJ381" s="233"/>
      <c r="BK381" s="233"/>
      <c r="BL381" s="233"/>
      <c r="BM381" s="233"/>
      <c r="BN381" s="233"/>
      <c r="BO381" s="233"/>
      <c r="BP381" s="233"/>
      <c r="BQ381" s="233"/>
      <c r="BR381" s="233"/>
      <c r="BS381" s="233"/>
      <c r="BT381" s="233"/>
      <c r="BU381" s="233"/>
      <c r="BV381" s="233"/>
      <c r="BW381" s="233"/>
      <c r="BX381" s="233"/>
      <c r="BY381" s="233"/>
      <c r="BZ381" s="233"/>
      <c r="CA381" s="233"/>
      <c r="CB381" s="233"/>
      <c r="CC381" s="233"/>
      <c r="CD381" s="233"/>
      <c r="CE381" s="233"/>
      <c r="CF381" s="233"/>
      <c r="CG381" s="233"/>
      <c r="CH381" s="233"/>
      <c r="CI381" s="233"/>
      <c r="CJ381" s="233"/>
      <c r="CK381" s="233"/>
      <c r="CL381" s="233"/>
      <c r="CM381" s="233"/>
      <c r="CN381" s="233"/>
      <c r="CO381" s="233"/>
      <c r="CP381" s="233"/>
      <c r="CQ381" s="233"/>
      <c r="CR381" s="233"/>
      <c r="CS381" s="233"/>
      <c r="CT381" s="233"/>
      <c r="CU381" s="233"/>
      <c r="CV381" s="233"/>
    </row>
    <row r="382" spans="1:100" s="8" customFormat="1" ht="38.25" customHeight="1" x14ac:dyDescent="0.2">
      <c r="A382" s="313" t="s">
        <v>56</v>
      </c>
      <c r="B382" s="322"/>
      <c r="C382" s="314"/>
      <c r="D382" s="321" t="s">
        <v>2235</v>
      </c>
      <c r="E382" s="322" t="s">
        <v>2236</v>
      </c>
      <c r="F382" s="306" t="s">
        <v>19</v>
      </c>
      <c r="G382" s="395" t="s">
        <v>2237</v>
      </c>
      <c r="H382" s="395" t="s">
        <v>2238</v>
      </c>
      <c r="I382" s="368">
        <v>2499999</v>
      </c>
      <c r="J382" s="315">
        <f>-K2526/0.0833333333333333</f>
        <v>0</v>
      </c>
      <c r="K382" s="315"/>
      <c r="L382" s="316">
        <v>43894</v>
      </c>
      <c r="M382" s="316">
        <v>43894</v>
      </c>
      <c r="N382" s="317">
        <v>44774</v>
      </c>
      <c r="O382" s="318">
        <f>YEAR(N382)</f>
        <v>2022</v>
      </c>
      <c r="P382" s="318">
        <f>MONTH(N382)</f>
        <v>8</v>
      </c>
      <c r="Q382" s="319" t="str">
        <f>IF(P382&gt;9,CONCATENATE(O382,P382),CONCATENATE(O382,"0",P382))</f>
        <v>202208</v>
      </c>
      <c r="R382" s="305">
        <v>0</v>
      </c>
      <c r="S382" s="320">
        <v>0</v>
      </c>
      <c r="T382" s="320">
        <v>0</v>
      </c>
      <c r="U382" s="395"/>
      <c r="V382" s="300"/>
      <c r="W382" s="299"/>
      <c r="X382" s="300"/>
      <c r="Y38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46"/>
      <c r="AA382" s="300"/>
      <c r="AB382" s="300"/>
      <c r="AC382" s="300"/>
      <c r="AD382" s="300"/>
      <c r="AE382" s="300"/>
      <c r="AF382" s="300"/>
      <c r="AG382" s="300"/>
      <c r="AH382" s="300"/>
      <c r="AI382" s="300"/>
      <c r="AJ382" s="300"/>
      <c r="AK382" s="300"/>
      <c r="AL382" s="300"/>
      <c r="AM382" s="300"/>
      <c r="AN382" s="300"/>
      <c r="AO382" s="300"/>
      <c r="AP382" s="300"/>
      <c r="AQ382" s="300"/>
      <c r="AR382" s="299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</row>
    <row r="383" spans="1:100" s="8" customFormat="1" ht="38.25" customHeight="1" x14ac:dyDescent="0.2">
      <c r="A383" s="322" t="s">
        <v>56</v>
      </c>
      <c r="B383" s="313"/>
      <c r="C383" s="322"/>
      <c r="D383" s="310" t="s">
        <v>1914</v>
      </c>
      <c r="E383" s="313" t="s">
        <v>93</v>
      </c>
      <c r="F383" s="272" t="s">
        <v>1918</v>
      </c>
      <c r="G383" s="396" t="s">
        <v>1919</v>
      </c>
      <c r="H383" s="396" t="s">
        <v>1920</v>
      </c>
      <c r="I383" s="370">
        <v>1500000</v>
      </c>
      <c r="J383" s="273">
        <f>-K2411/0.0833333333333333</f>
        <v>0</v>
      </c>
      <c r="K383" s="273"/>
      <c r="L383" s="274">
        <v>43642</v>
      </c>
      <c r="M383" s="274">
        <v>43678</v>
      </c>
      <c r="N383" s="275">
        <v>44773</v>
      </c>
      <c r="O383" s="289">
        <f>YEAR(N383)</f>
        <v>2022</v>
      </c>
      <c r="P383" s="289">
        <f>MONTH(N383)</f>
        <v>7</v>
      </c>
      <c r="Q383" s="281" t="str">
        <f>IF(P383&gt;9,CONCATENATE(O383,P383),CONCATENATE(O383,"0",P383))</f>
        <v>202207</v>
      </c>
      <c r="R383" s="305" t="s">
        <v>248</v>
      </c>
      <c r="S383" s="276">
        <v>0.26</v>
      </c>
      <c r="T383" s="276">
        <v>0.05</v>
      </c>
      <c r="U383" s="396"/>
      <c r="V383" s="309"/>
      <c r="W383" s="307"/>
      <c r="X383" s="309"/>
      <c r="Y38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26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299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</row>
    <row r="384" spans="1:100" s="8" customFormat="1" ht="38.25" customHeight="1" x14ac:dyDescent="0.2">
      <c r="A384" s="322" t="s">
        <v>56</v>
      </c>
      <c r="B384" s="313"/>
      <c r="C384" s="322"/>
      <c r="D384" s="310" t="s">
        <v>1915</v>
      </c>
      <c r="E384" s="313" t="s">
        <v>93</v>
      </c>
      <c r="F384" s="272" t="s">
        <v>1918</v>
      </c>
      <c r="G384" s="396" t="s">
        <v>1919</v>
      </c>
      <c r="H384" s="396" t="s">
        <v>1496</v>
      </c>
      <c r="I384" s="370">
        <v>1500000</v>
      </c>
      <c r="J384" s="273">
        <f>-K2412/0.0833333333333333</f>
        <v>0</v>
      </c>
      <c r="K384" s="273"/>
      <c r="L384" s="274">
        <v>43642</v>
      </c>
      <c r="M384" s="274">
        <v>43678</v>
      </c>
      <c r="N384" s="275">
        <v>44773</v>
      </c>
      <c r="O384" s="289">
        <f>YEAR(N384)</f>
        <v>2022</v>
      </c>
      <c r="P384" s="289">
        <f>MONTH(N384)</f>
        <v>7</v>
      </c>
      <c r="Q384" s="281" t="str">
        <f>IF(P384&gt;9,CONCATENATE(O384,P384),CONCATENATE(O384,"0",P384))</f>
        <v>202207</v>
      </c>
      <c r="R384" s="305" t="s">
        <v>248</v>
      </c>
      <c r="S384" s="276">
        <v>0.26</v>
      </c>
      <c r="T384" s="276">
        <v>0.05</v>
      </c>
      <c r="U384" s="396"/>
      <c r="V384" s="309"/>
      <c r="W384" s="307"/>
      <c r="X384" s="309"/>
      <c r="Y38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326"/>
      <c r="AA384" s="307"/>
      <c r="AB384" s="307"/>
      <c r="AC384" s="307"/>
      <c r="AD384" s="307"/>
      <c r="AE384" s="307"/>
      <c r="AF384" s="307"/>
      <c r="AG384" s="307"/>
      <c r="AH384" s="307"/>
      <c r="AI384" s="307"/>
      <c r="AJ384" s="307"/>
      <c r="AK384" s="307"/>
      <c r="AL384" s="307"/>
      <c r="AM384" s="307"/>
      <c r="AN384" s="307"/>
      <c r="AO384" s="307"/>
      <c r="AP384" s="307"/>
      <c r="AQ384" s="307"/>
      <c r="AR384" s="299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</row>
    <row r="385" spans="1:100" s="7" customFormat="1" ht="38.25" customHeight="1" x14ac:dyDescent="0.2">
      <c r="A385" s="322" t="s">
        <v>56</v>
      </c>
      <c r="B385" s="313"/>
      <c r="C385" s="322"/>
      <c r="D385" s="310" t="s">
        <v>1916</v>
      </c>
      <c r="E385" s="313" t="s">
        <v>93</v>
      </c>
      <c r="F385" s="272" t="s">
        <v>1918</v>
      </c>
      <c r="G385" s="396" t="s">
        <v>1919</v>
      </c>
      <c r="H385" s="396" t="s">
        <v>136</v>
      </c>
      <c r="I385" s="370">
        <v>1500000</v>
      </c>
      <c r="J385" s="273">
        <f>-K2413/0.0833333333333333</f>
        <v>0</v>
      </c>
      <c r="K385" s="273"/>
      <c r="L385" s="274">
        <v>43642</v>
      </c>
      <c r="M385" s="274">
        <v>43678</v>
      </c>
      <c r="N385" s="275">
        <v>44773</v>
      </c>
      <c r="O385" s="289">
        <f>YEAR(N385)</f>
        <v>2022</v>
      </c>
      <c r="P385" s="289">
        <f>MONTH(N385)</f>
        <v>7</v>
      </c>
      <c r="Q385" s="281" t="str">
        <f>IF(P385&gt;9,CONCATENATE(O385,P385),CONCATENATE(O385,"0",P385))</f>
        <v>202207</v>
      </c>
      <c r="R385" s="305" t="s">
        <v>248</v>
      </c>
      <c r="S385" s="276">
        <v>0.26</v>
      </c>
      <c r="T385" s="276">
        <v>0.05</v>
      </c>
      <c r="U385" s="396"/>
      <c r="V385" s="309"/>
      <c r="W385" s="307"/>
      <c r="X385" s="309"/>
      <c r="Y38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326"/>
      <c r="AA385" s="307"/>
      <c r="AB385" s="307"/>
      <c r="AC385" s="307"/>
      <c r="AD385" s="307"/>
      <c r="AE385" s="307"/>
      <c r="AF385" s="307"/>
      <c r="AG385" s="307"/>
      <c r="AH385" s="307"/>
      <c r="AI385" s="307"/>
      <c r="AJ385" s="307"/>
      <c r="AK385" s="307"/>
      <c r="AL385" s="307"/>
      <c r="AM385" s="307"/>
      <c r="AN385" s="307"/>
      <c r="AO385" s="307"/>
      <c r="AP385" s="307"/>
      <c r="AQ385" s="307"/>
      <c r="AR385" s="299"/>
    </row>
    <row r="386" spans="1:100" s="7" customFormat="1" ht="38.25" customHeight="1" x14ac:dyDescent="0.2">
      <c r="A386" s="322" t="s">
        <v>56</v>
      </c>
      <c r="B386" s="313"/>
      <c r="C386" s="322"/>
      <c r="D386" s="310" t="s">
        <v>1917</v>
      </c>
      <c r="E386" s="313" t="s">
        <v>93</v>
      </c>
      <c r="F386" s="272" t="s">
        <v>1918</v>
      </c>
      <c r="G386" s="396" t="s">
        <v>1919</v>
      </c>
      <c r="H386" s="396" t="s">
        <v>1606</v>
      </c>
      <c r="I386" s="370">
        <v>1500000</v>
      </c>
      <c r="J386" s="273">
        <f>-K2414/0.0833333333333333</f>
        <v>0</v>
      </c>
      <c r="K386" s="273"/>
      <c r="L386" s="274">
        <v>43642</v>
      </c>
      <c r="M386" s="274">
        <v>43678</v>
      </c>
      <c r="N386" s="275">
        <v>44773</v>
      </c>
      <c r="O386" s="289">
        <f>YEAR(N386)</f>
        <v>2022</v>
      </c>
      <c r="P386" s="289">
        <f>MONTH(N386)</f>
        <v>7</v>
      </c>
      <c r="Q386" s="281" t="str">
        <f>IF(P386&gt;9,CONCATENATE(O386,P386),CONCATENATE(O386,"0",P386))</f>
        <v>202207</v>
      </c>
      <c r="R386" s="305" t="s">
        <v>248</v>
      </c>
      <c r="S386" s="276">
        <v>0.26</v>
      </c>
      <c r="T386" s="276">
        <v>0.05</v>
      </c>
      <c r="U386" s="396"/>
      <c r="V386" s="309"/>
      <c r="W386" s="307"/>
      <c r="X386" s="309"/>
      <c r="Y38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26"/>
      <c r="AA386" s="307"/>
      <c r="AB386" s="307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  <c r="AO386" s="307"/>
      <c r="AP386" s="307"/>
      <c r="AQ386" s="307"/>
      <c r="AR386" s="299"/>
    </row>
    <row r="387" spans="1:100" s="7" customFormat="1" ht="38.25" customHeight="1" x14ac:dyDescent="0.2">
      <c r="A387" s="313" t="s">
        <v>56</v>
      </c>
      <c r="B387" s="322"/>
      <c r="C387" s="314"/>
      <c r="D387" s="321" t="s">
        <v>1680</v>
      </c>
      <c r="E387" s="323" t="s">
        <v>91</v>
      </c>
      <c r="F387" s="306" t="s">
        <v>24</v>
      </c>
      <c r="G387" s="395" t="s">
        <v>1681</v>
      </c>
      <c r="H387" s="395" t="s">
        <v>1682</v>
      </c>
      <c r="I387" s="372">
        <v>780000</v>
      </c>
      <c r="J387" s="329">
        <f>-K2318/0.0833333333333333</f>
        <v>0</v>
      </c>
      <c r="K387" s="329"/>
      <c r="L387" s="316">
        <v>44167</v>
      </c>
      <c r="M387" s="316">
        <v>43617</v>
      </c>
      <c r="N387" s="317">
        <v>44712</v>
      </c>
      <c r="O387" s="318">
        <f>YEAR(N387)</f>
        <v>2022</v>
      </c>
      <c r="P387" s="318">
        <f>MONTH(N387)</f>
        <v>5</v>
      </c>
      <c r="Q387" s="319" t="str">
        <f>IF(P387&gt;9,CONCATENATE(O387,P387),CONCATENATE(O387,"0",P387))</f>
        <v>202205</v>
      </c>
      <c r="R387" s="305">
        <v>0</v>
      </c>
      <c r="S387" s="332">
        <v>0</v>
      </c>
      <c r="T387" s="332">
        <v>0</v>
      </c>
      <c r="U387" s="395"/>
      <c r="V387" s="300"/>
      <c r="W387" s="299"/>
      <c r="X387" s="300"/>
      <c r="Y38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299"/>
      <c r="AA387" s="300"/>
      <c r="AB387" s="300"/>
      <c r="AC387" s="300"/>
      <c r="AD387" s="300"/>
      <c r="AE387" s="300"/>
      <c r="AF387" s="300"/>
      <c r="AG387" s="300"/>
      <c r="AH387" s="300"/>
      <c r="AI387" s="300"/>
      <c r="AJ387" s="300"/>
      <c r="AK387" s="300"/>
      <c r="AL387" s="300"/>
      <c r="AM387" s="300"/>
      <c r="AN387" s="300"/>
      <c r="AO387" s="300"/>
      <c r="AP387" s="300"/>
      <c r="AQ387" s="300"/>
      <c r="AR387" s="300"/>
    </row>
    <row r="388" spans="1:100" s="7" customFormat="1" ht="38.25" customHeight="1" x14ac:dyDescent="0.2">
      <c r="A388" s="313" t="s">
        <v>56</v>
      </c>
      <c r="B388" s="322"/>
      <c r="C388" s="314"/>
      <c r="D388" s="321" t="s">
        <v>1601</v>
      </c>
      <c r="E388" s="323" t="s">
        <v>93</v>
      </c>
      <c r="F388" s="306" t="s">
        <v>1602</v>
      </c>
      <c r="G388" s="395" t="s">
        <v>1603</v>
      </c>
      <c r="H388" s="395" t="s">
        <v>136</v>
      </c>
      <c r="I388" s="372">
        <v>3000000</v>
      </c>
      <c r="J388" s="329">
        <f>-K2293/0.0833333333333333</f>
        <v>0</v>
      </c>
      <c r="K388" s="329"/>
      <c r="L388" s="316">
        <v>43572</v>
      </c>
      <c r="M388" s="316">
        <v>43572</v>
      </c>
      <c r="N388" s="317">
        <v>44667</v>
      </c>
      <c r="O388" s="318">
        <f>YEAR(N388)</f>
        <v>2022</v>
      </c>
      <c r="P388" s="318">
        <f>MONTH(N388)</f>
        <v>4</v>
      </c>
      <c r="Q388" s="319" t="str">
        <f>IF(P388&gt;9,CONCATENATE(O388,P388),CONCATENATE(O388,"0",P388))</f>
        <v>202204</v>
      </c>
      <c r="R388" s="305" t="s">
        <v>248</v>
      </c>
      <c r="S388" s="332">
        <v>0.38</v>
      </c>
      <c r="T388" s="332">
        <v>0.05</v>
      </c>
      <c r="U388" s="395"/>
      <c r="V388" s="300"/>
      <c r="W388" s="299"/>
      <c r="X388" s="300"/>
      <c r="Y38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299"/>
      <c r="AA388" s="300"/>
      <c r="AB388" s="300"/>
      <c r="AC388" s="300"/>
      <c r="AD388" s="300"/>
      <c r="AE388" s="300"/>
      <c r="AF388" s="300"/>
      <c r="AG388" s="300"/>
      <c r="AH388" s="300"/>
      <c r="AI388" s="300"/>
      <c r="AJ388" s="300"/>
      <c r="AK388" s="300"/>
      <c r="AL388" s="300"/>
      <c r="AM388" s="300"/>
      <c r="AN388" s="300"/>
      <c r="AO388" s="300"/>
      <c r="AP388" s="300"/>
      <c r="AQ388" s="300"/>
      <c r="AR388" s="300"/>
    </row>
    <row r="389" spans="1:100" s="7" customFormat="1" ht="38.25" customHeight="1" x14ac:dyDescent="0.2">
      <c r="A389" s="313" t="s">
        <v>56</v>
      </c>
      <c r="B389" s="322"/>
      <c r="C389" s="314"/>
      <c r="D389" s="321" t="s">
        <v>1604</v>
      </c>
      <c r="E389" s="323" t="s">
        <v>93</v>
      </c>
      <c r="F389" s="306" t="s">
        <v>1602</v>
      </c>
      <c r="G389" s="395" t="s">
        <v>1603</v>
      </c>
      <c r="H389" s="395" t="s">
        <v>1496</v>
      </c>
      <c r="I389" s="372">
        <v>1500000</v>
      </c>
      <c r="J389" s="329">
        <f>-K2294/0.0833333333333333</f>
        <v>0</v>
      </c>
      <c r="K389" s="329"/>
      <c r="L389" s="316">
        <v>43572</v>
      </c>
      <c r="M389" s="316">
        <v>43572</v>
      </c>
      <c r="N389" s="317">
        <v>44667</v>
      </c>
      <c r="O389" s="318">
        <f>YEAR(N389)</f>
        <v>2022</v>
      </c>
      <c r="P389" s="318">
        <f>MONTH(N389)</f>
        <v>4</v>
      </c>
      <c r="Q389" s="319" t="str">
        <f>IF(P389&gt;9,CONCATENATE(O389,P389),CONCATENATE(O389,"0",P389))</f>
        <v>202204</v>
      </c>
      <c r="R389" s="305" t="s">
        <v>248</v>
      </c>
      <c r="S389" s="332">
        <v>0.38</v>
      </c>
      <c r="T389" s="332">
        <v>0.05</v>
      </c>
      <c r="U389" s="395"/>
      <c r="V389" s="300"/>
      <c r="W389" s="299"/>
      <c r="X389" s="300"/>
      <c r="Y38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299"/>
      <c r="AA389" s="300"/>
      <c r="AB389" s="300"/>
      <c r="AC389" s="300"/>
      <c r="AD389" s="300"/>
      <c r="AE389" s="300"/>
      <c r="AF389" s="300"/>
      <c r="AG389" s="300"/>
      <c r="AH389" s="300"/>
      <c r="AI389" s="300"/>
      <c r="AJ389" s="300"/>
      <c r="AK389" s="300"/>
      <c r="AL389" s="300"/>
      <c r="AM389" s="300"/>
      <c r="AN389" s="300"/>
      <c r="AO389" s="300"/>
      <c r="AP389" s="300"/>
      <c r="AQ389" s="300"/>
      <c r="AR389" s="300"/>
    </row>
    <row r="390" spans="1:100" s="7" customFormat="1" ht="38.25" customHeight="1" x14ac:dyDescent="0.2">
      <c r="A390" s="313" t="s">
        <v>56</v>
      </c>
      <c r="B390" s="322"/>
      <c r="C390" s="314"/>
      <c r="D390" s="321" t="s">
        <v>1605</v>
      </c>
      <c r="E390" s="323" t="s">
        <v>93</v>
      </c>
      <c r="F390" s="306" t="s">
        <v>1602</v>
      </c>
      <c r="G390" s="395" t="s">
        <v>1603</v>
      </c>
      <c r="H390" s="395" t="s">
        <v>1606</v>
      </c>
      <c r="I390" s="372">
        <v>500000</v>
      </c>
      <c r="J390" s="329">
        <f>-K2295/0.0833333333333333</f>
        <v>0</v>
      </c>
      <c r="K390" s="329"/>
      <c r="L390" s="316">
        <v>43572</v>
      </c>
      <c r="M390" s="316">
        <v>43572</v>
      </c>
      <c r="N390" s="317">
        <v>44667</v>
      </c>
      <c r="O390" s="318">
        <f>YEAR(N390)</f>
        <v>2022</v>
      </c>
      <c r="P390" s="318">
        <f>MONTH(N390)</f>
        <v>4</v>
      </c>
      <c r="Q390" s="319" t="str">
        <f>IF(P390&gt;9,CONCATENATE(O390,P390),CONCATENATE(O390,"0",P390))</f>
        <v>202204</v>
      </c>
      <c r="R390" s="305" t="s">
        <v>248</v>
      </c>
      <c r="S390" s="332">
        <v>0.38</v>
      </c>
      <c r="T390" s="332">
        <v>0.05</v>
      </c>
      <c r="U390" s="395"/>
      <c r="V390" s="300"/>
      <c r="W390" s="299"/>
      <c r="X390" s="300"/>
      <c r="Y39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299"/>
      <c r="AA390" s="300"/>
      <c r="AB390" s="300"/>
      <c r="AC390" s="300"/>
      <c r="AD390" s="300"/>
      <c r="AE390" s="300"/>
      <c r="AF390" s="300"/>
      <c r="AG390" s="300"/>
      <c r="AH390" s="300"/>
      <c r="AI390" s="300"/>
      <c r="AJ390" s="300"/>
      <c r="AK390" s="300"/>
      <c r="AL390" s="300"/>
      <c r="AM390" s="300"/>
      <c r="AN390" s="300"/>
      <c r="AO390" s="300"/>
      <c r="AP390" s="300"/>
      <c r="AQ390" s="300"/>
      <c r="AR390" s="300"/>
    </row>
    <row r="391" spans="1:100" s="7" customFormat="1" ht="38.25" customHeight="1" x14ac:dyDescent="0.2">
      <c r="A391" s="313" t="s">
        <v>56</v>
      </c>
      <c r="B391" s="322"/>
      <c r="C391" s="314"/>
      <c r="D391" s="321" t="s">
        <v>1607</v>
      </c>
      <c r="E391" s="323" t="s">
        <v>93</v>
      </c>
      <c r="F391" s="306" t="s">
        <v>1602</v>
      </c>
      <c r="G391" s="395" t="s">
        <v>1603</v>
      </c>
      <c r="H391" s="395" t="s">
        <v>1608</v>
      </c>
      <c r="I391" s="372">
        <v>500000</v>
      </c>
      <c r="J391" s="329">
        <f>-K2296/0.0833333333333333</f>
        <v>0</v>
      </c>
      <c r="K391" s="329"/>
      <c r="L391" s="316">
        <v>43572</v>
      </c>
      <c r="M391" s="316">
        <v>43572</v>
      </c>
      <c r="N391" s="317">
        <v>44667</v>
      </c>
      <c r="O391" s="318">
        <f>YEAR(N391)</f>
        <v>2022</v>
      </c>
      <c r="P391" s="318">
        <f>MONTH(N391)</f>
        <v>4</v>
      </c>
      <c r="Q391" s="319" t="str">
        <f>IF(P391&gt;9,CONCATENATE(O391,P391),CONCATENATE(O391,"0",P391))</f>
        <v>202204</v>
      </c>
      <c r="R391" s="305" t="s">
        <v>248</v>
      </c>
      <c r="S391" s="332">
        <v>0.38</v>
      </c>
      <c r="T391" s="332">
        <v>0.05</v>
      </c>
      <c r="U391" s="395"/>
      <c r="V391" s="300"/>
      <c r="W391" s="299"/>
      <c r="X391" s="300"/>
      <c r="Y39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299"/>
      <c r="AA391" s="300"/>
      <c r="AB391" s="300"/>
      <c r="AC391" s="300"/>
      <c r="AD391" s="300"/>
      <c r="AE391" s="300"/>
      <c r="AF391" s="300"/>
      <c r="AG391" s="300"/>
      <c r="AH391" s="300"/>
      <c r="AI391" s="300"/>
      <c r="AJ391" s="300"/>
      <c r="AK391" s="300"/>
      <c r="AL391" s="300"/>
      <c r="AM391" s="300"/>
      <c r="AN391" s="300"/>
      <c r="AO391" s="300"/>
      <c r="AP391" s="300"/>
      <c r="AQ391" s="300"/>
      <c r="AR391" s="300"/>
    </row>
    <row r="392" spans="1:100" s="7" customFormat="1" ht="38.25" customHeight="1" x14ac:dyDescent="0.2">
      <c r="A392" s="313" t="s">
        <v>56</v>
      </c>
      <c r="B392" s="322"/>
      <c r="C392" s="314"/>
      <c r="D392" s="321" t="s">
        <v>1609</v>
      </c>
      <c r="E392" s="323" t="s">
        <v>93</v>
      </c>
      <c r="F392" s="306" t="s">
        <v>1602</v>
      </c>
      <c r="G392" s="395" t="s">
        <v>1603</v>
      </c>
      <c r="H392" s="395" t="s">
        <v>1610</v>
      </c>
      <c r="I392" s="372">
        <v>500000</v>
      </c>
      <c r="J392" s="329">
        <f>-K2297/0.0833333333333333</f>
        <v>0</v>
      </c>
      <c r="K392" s="329"/>
      <c r="L392" s="316">
        <v>43572</v>
      </c>
      <c r="M392" s="316">
        <v>43572</v>
      </c>
      <c r="N392" s="317">
        <v>44667</v>
      </c>
      <c r="O392" s="318">
        <f>YEAR(N392)</f>
        <v>2022</v>
      </c>
      <c r="P392" s="318">
        <f>MONTH(N392)</f>
        <v>4</v>
      </c>
      <c r="Q392" s="319" t="str">
        <f>IF(P392&gt;9,CONCATENATE(O392,P392),CONCATENATE(O392,"0",P392))</f>
        <v>202204</v>
      </c>
      <c r="R392" s="305" t="s">
        <v>248</v>
      </c>
      <c r="S392" s="332">
        <v>0.38</v>
      </c>
      <c r="T392" s="332">
        <v>0.05</v>
      </c>
      <c r="U392" s="395"/>
      <c r="V392" s="300"/>
      <c r="W392" s="299"/>
      <c r="X392" s="300"/>
      <c r="Y39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299"/>
      <c r="AA392" s="300"/>
      <c r="AB392" s="300"/>
      <c r="AC392" s="300"/>
      <c r="AD392" s="300"/>
      <c r="AE392" s="300"/>
      <c r="AF392" s="300"/>
      <c r="AG392" s="300"/>
      <c r="AH392" s="300"/>
      <c r="AI392" s="300"/>
      <c r="AJ392" s="300"/>
      <c r="AK392" s="300"/>
      <c r="AL392" s="300"/>
      <c r="AM392" s="300"/>
      <c r="AN392" s="300"/>
      <c r="AO392" s="300"/>
      <c r="AP392" s="300"/>
      <c r="AQ392" s="300"/>
      <c r="AR392" s="300"/>
    </row>
    <row r="393" spans="1:100" s="7" customFormat="1" ht="38.25" customHeight="1" x14ac:dyDescent="0.2">
      <c r="A393" s="313" t="s">
        <v>56</v>
      </c>
      <c r="B393" s="322"/>
      <c r="C393" s="314"/>
      <c r="D393" s="321" t="s">
        <v>1533</v>
      </c>
      <c r="E393" s="323" t="s">
        <v>91</v>
      </c>
      <c r="F393" s="306" t="s">
        <v>1534</v>
      </c>
      <c r="G393" s="395" t="s">
        <v>1535</v>
      </c>
      <c r="H393" s="395" t="s">
        <v>1536</v>
      </c>
      <c r="I393" s="372">
        <v>600000</v>
      </c>
      <c r="J393" s="329">
        <f>-K2266/0.0833333333333333</f>
        <v>0</v>
      </c>
      <c r="K393" s="329"/>
      <c r="L393" s="316">
        <v>44188</v>
      </c>
      <c r="M393" s="316">
        <v>44276</v>
      </c>
      <c r="N393" s="317">
        <v>44640</v>
      </c>
      <c r="O393" s="318">
        <f>YEAR(N393)</f>
        <v>2022</v>
      </c>
      <c r="P393" s="318">
        <f>MONTH(N393)</f>
        <v>3</v>
      </c>
      <c r="Q393" s="319" t="str">
        <f>IF(P393&gt;9,CONCATENATE(O393,P393),CONCATENATE(O393,"0",P393))</f>
        <v>202203</v>
      </c>
      <c r="R393" s="305" t="s">
        <v>130</v>
      </c>
      <c r="S393" s="332">
        <v>0</v>
      </c>
      <c r="T393" s="332">
        <v>0</v>
      </c>
      <c r="U393" s="395"/>
      <c r="V393" s="300"/>
      <c r="W393" s="299"/>
      <c r="X393" s="300"/>
      <c r="Y39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299"/>
      <c r="AA393" s="300"/>
      <c r="AB393" s="300"/>
      <c r="AC393" s="300"/>
      <c r="AD393" s="300"/>
      <c r="AE393" s="300"/>
      <c r="AF393" s="300"/>
      <c r="AG393" s="300"/>
      <c r="AH393" s="300"/>
      <c r="AI393" s="300"/>
      <c r="AJ393" s="300"/>
      <c r="AK393" s="300"/>
      <c r="AL393" s="300"/>
      <c r="AM393" s="300"/>
      <c r="AN393" s="300"/>
      <c r="AO393" s="300"/>
      <c r="AP393" s="300"/>
      <c r="AQ393" s="300"/>
      <c r="AR393" s="300"/>
    </row>
    <row r="394" spans="1:100" s="7" customFormat="1" ht="38.25" customHeight="1" x14ac:dyDescent="0.2">
      <c r="A394" s="313" t="s">
        <v>56</v>
      </c>
      <c r="B394" s="322"/>
      <c r="C394" s="314"/>
      <c r="D394" s="321" t="s">
        <v>1426</v>
      </c>
      <c r="E394" s="323" t="s">
        <v>91</v>
      </c>
      <c r="F394" s="306" t="s">
        <v>1547</v>
      </c>
      <c r="G394" s="395" t="s">
        <v>1428</v>
      </c>
      <c r="H394" s="395" t="s">
        <v>1429</v>
      </c>
      <c r="I394" s="372">
        <v>3500000</v>
      </c>
      <c r="J394" s="329">
        <f>-K2274/0.0833333333333333</f>
        <v>0</v>
      </c>
      <c r="K394" s="329"/>
      <c r="L394" s="316">
        <v>43537</v>
      </c>
      <c r="M394" s="316">
        <v>43539</v>
      </c>
      <c r="N394" s="317">
        <v>44634</v>
      </c>
      <c r="O394" s="318">
        <f>YEAR(N394)</f>
        <v>2022</v>
      </c>
      <c r="P394" s="318">
        <f>MONTH(N394)</f>
        <v>3</v>
      </c>
      <c r="Q394" s="319" t="str">
        <f>IF(P394&gt;9,CONCATENATE(O394,P394),CONCATENATE(O394,"0",P394))</f>
        <v>202203</v>
      </c>
      <c r="R394" s="305" t="s">
        <v>248</v>
      </c>
      <c r="S394" s="332">
        <v>0.15</v>
      </c>
      <c r="T394" s="332">
        <v>7.0000000000000007E-2</v>
      </c>
      <c r="U394" s="395"/>
      <c r="V394" s="300"/>
      <c r="W394" s="299"/>
      <c r="X394" s="300"/>
      <c r="Y39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299"/>
      <c r="AA394" s="300"/>
      <c r="AB394" s="300"/>
      <c r="AC394" s="300"/>
      <c r="AD394" s="300"/>
      <c r="AE394" s="300"/>
      <c r="AF394" s="300"/>
      <c r="AG394" s="300"/>
      <c r="AH394" s="300"/>
      <c r="AI394" s="300"/>
      <c r="AJ394" s="300"/>
      <c r="AK394" s="300"/>
      <c r="AL394" s="300"/>
      <c r="AM394" s="300"/>
      <c r="AN394" s="300"/>
      <c r="AO394" s="300"/>
      <c r="AP394" s="300"/>
      <c r="AQ394" s="300"/>
      <c r="AR394" s="300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</row>
    <row r="395" spans="1:100" s="7" customFormat="1" ht="38.25" customHeight="1" x14ac:dyDescent="0.2">
      <c r="A395" s="313" t="s">
        <v>56</v>
      </c>
      <c r="B395" s="322"/>
      <c r="C395" s="314"/>
      <c r="D395" s="321" t="s">
        <v>1426</v>
      </c>
      <c r="E395" s="308" t="s">
        <v>91</v>
      </c>
      <c r="F395" s="306" t="s">
        <v>1427</v>
      </c>
      <c r="G395" s="395" t="s">
        <v>1428</v>
      </c>
      <c r="H395" s="395" t="s">
        <v>1429</v>
      </c>
      <c r="I395" s="372">
        <v>3500000</v>
      </c>
      <c r="J395" s="329">
        <f>-K2207/0.0833333333333333</f>
        <v>0</v>
      </c>
      <c r="K395" s="329"/>
      <c r="L395" s="316">
        <v>43481</v>
      </c>
      <c r="M395" s="316">
        <v>43490</v>
      </c>
      <c r="N395" s="317">
        <v>44634</v>
      </c>
      <c r="O395" s="318">
        <f>YEAR(N395)</f>
        <v>2022</v>
      </c>
      <c r="P395" s="318">
        <f>MONTH(N395)</f>
        <v>3</v>
      </c>
      <c r="Q395" s="319" t="str">
        <f>IF(P395&gt;9,CONCATENATE(O395,P395),CONCATENATE(O395,"0",P395))</f>
        <v>202203</v>
      </c>
      <c r="R395" s="305" t="s">
        <v>248</v>
      </c>
      <c r="S395" s="332">
        <v>0.15</v>
      </c>
      <c r="T395" s="332">
        <v>0.05</v>
      </c>
      <c r="U395" s="395"/>
      <c r="V395" s="300"/>
      <c r="W395" s="299"/>
      <c r="X395" s="300"/>
      <c r="Y39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299"/>
      <c r="AA395" s="300"/>
      <c r="AB395" s="300"/>
      <c r="AC395" s="300"/>
      <c r="AD395" s="300"/>
      <c r="AE395" s="300"/>
      <c r="AF395" s="300"/>
      <c r="AG395" s="300"/>
      <c r="AH395" s="300"/>
      <c r="AI395" s="300"/>
      <c r="AJ395" s="300"/>
      <c r="AK395" s="300"/>
      <c r="AL395" s="300"/>
      <c r="AM395" s="300"/>
      <c r="AN395" s="300"/>
      <c r="AO395" s="300"/>
      <c r="AP395" s="300"/>
      <c r="AQ395" s="300"/>
      <c r="AR395" s="300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</row>
    <row r="396" spans="1:100" s="7" customFormat="1" ht="38.25" customHeight="1" x14ac:dyDescent="0.2">
      <c r="A396" s="313" t="s">
        <v>56</v>
      </c>
      <c r="B396" s="322"/>
      <c r="C396" s="314"/>
      <c r="D396" s="321" t="s">
        <v>1554</v>
      </c>
      <c r="E396" s="323" t="s">
        <v>91</v>
      </c>
      <c r="F396" s="306" t="s">
        <v>1555</v>
      </c>
      <c r="G396" s="395" t="s">
        <v>1556</v>
      </c>
      <c r="H396" s="395" t="s">
        <v>1557</v>
      </c>
      <c r="I396" s="372">
        <v>320000</v>
      </c>
      <c r="J396" s="329">
        <f>-K2276/0.0833333333333333</f>
        <v>0</v>
      </c>
      <c r="K396" s="329"/>
      <c r="L396" s="316">
        <v>43612</v>
      </c>
      <c r="M396" s="316">
        <v>43525</v>
      </c>
      <c r="N396" s="317">
        <v>44620</v>
      </c>
      <c r="O396" s="318">
        <f>YEAR(N396)</f>
        <v>2022</v>
      </c>
      <c r="P396" s="318">
        <f>MONTH(N396)</f>
        <v>2</v>
      </c>
      <c r="Q396" s="319" t="str">
        <f>IF(P396&gt;9,CONCATENATE(O396,P396),CONCATENATE(O396,"0",P396))</f>
        <v>202202</v>
      </c>
      <c r="R396" s="305" t="s">
        <v>248</v>
      </c>
      <c r="S396" s="332">
        <v>0</v>
      </c>
      <c r="T396" s="332">
        <v>0</v>
      </c>
      <c r="U396" s="395"/>
      <c r="V396" s="300"/>
      <c r="W396" s="299"/>
      <c r="X396" s="300"/>
      <c r="Y39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299"/>
      <c r="AA396" s="300"/>
      <c r="AB396" s="300"/>
      <c r="AC396" s="300"/>
      <c r="AD396" s="300"/>
      <c r="AE396" s="300"/>
      <c r="AF396" s="300"/>
      <c r="AG396" s="300"/>
      <c r="AH396" s="300"/>
      <c r="AI396" s="300"/>
      <c r="AJ396" s="300"/>
      <c r="AK396" s="300"/>
      <c r="AL396" s="300"/>
      <c r="AM396" s="300"/>
      <c r="AN396" s="300"/>
      <c r="AO396" s="300"/>
      <c r="AP396" s="300"/>
      <c r="AQ396" s="300"/>
      <c r="AR396" s="300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1:100" s="7" customFormat="1" ht="38.25" customHeight="1" x14ac:dyDescent="0.2">
      <c r="A397" s="322" t="s">
        <v>56</v>
      </c>
      <c r="B397" s="308" t="s">
        <v>275</v>
      </c>
      <c r="C397" s="334" t="s">
        <v>263</v>
      </c>
      <c r="D397" s="308" t="s">
        <v>759</v>
      </c>
      <c r="E397" s="308" t="s">
        <v>95</v>
      </c>
      <c r="F397" s="266" t="s">
        <v>24</v>
      </c>
      <c r="G397" s="397" t="s">
        <v>626</v>
      </c>
      <c r="H397" s="397" t="s">
        <v>627</v>
      </c>
      <c r="I397" s="371">
        <v>75000</v>
      </c>
      <c r="J397" s="268">
        <f>-K2005/0.0833333333333333</f>
        <v>0</v>
      </c>
      <c r="K397" s="268"/>
      <c r="L397" s="269">
        <v>42781</v>
      </c>
      <c r="M397" s="269">
        <v>42781</v>
      </c>
      <c r="N397" s="269">
        <v>44606</v>
      </c>
      <c r="O397" s="290">
        <f>YEAR(N397)</f>
        <v>2022</v>
      </c>
      <c r="P397" s="289">
        <f>MONTH(N397)</f>
        <v>2</v>
      </c>
      <c r="Q397" s="286" t="str">
        <f>IF(P397&gt;9,CONCATENATE(O397,P397),CONCATENATE(O397,"0",P397))</f>
        <v>202202</v>
      </c>
      <c r="R397" s="270">
        <v>0</v>
      </c>
      <c r="S397" s="271">
        <v>0</v>
      </c>
      <c r="T397" s="271">
        <v>0</v>
      </c>
      <c r="U397" s="397"/>
      <c r="V397" s="307"/>
      <c r="W397" s="307"/>
      <c r="X397" s="307"/>
      <c r="Y39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326"/>
      <c r="AA397" s="309"/>
      <c r="AB397" s="309"/>
      <c r="AC397" s="309"/>
      <c r="AD397" s="309"/>
      <c r="AE397" s="309"/>
      <c r="AF397" s="309"/>
      <c r="AG397" s="309"/>
      <c r="AH397" s="309"/>
      <c r="AI397" s="309"/>
      <c r="AJ397" s="309"/>
      <c r="AK397" s="309"/>
      <c r="AL397" s="309"/>
      <c r="AM397" s="309"/>
      <c r="AN397" s="309"/>
      <c r="AO397" s="309"/>
      <c r="AP397" s="309"/>
      <c r="AQ397" s="309"/>
      <c r="AR397" s="299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1:100" s="7" customFormat="1" ht="38.25" customHeight="1" x14ac:dyDescent="0.2">
      <c r="A398" s="323" t="s">
        <v>56</v>
      </c>
      <c r="B398" s="313" t="s">
        <v>258</v>
      </c>
      <c r="C398" s="334" t="s">
        <v>263</v>
      </c>
      <c r="D398" s="310" t="s">
        <v>709</v>
      </c>
      <c r="E398" s="308" t="s">
        <v>91</v>
      </c>
      <c r="F398" s="311" t="s">
        <v>624</v>
      </c>
      <c r="G398" s="397" t="s">
        <v>281</v>
      </c>
      <c r="H398" s="397" t="s">
        <v>282</v>
      </c>
      <c r="I398" s="371">
        <v>700000</v>
      </c>
      <c r="J398" s="268">
        <f>-K1872/0.0833333333333333</f>
        <v>0</v>
      </c>
      <c r="K398" s="268"/>
      <c r="L398" s="269">
        <v>44188</v>
      </c>
      <c r="M398" s="269">
        <v>44237</v>
      </c>
      <c r="N398" s="269">
        <v>44601</v>
      </c>
      <c r="O398" s="290">
        <f>YEAR(N398)</f>
        <v>2022</v>
      </c>
      <c r="P398" s="289">
        <f>MONTH(N398)</f>
        <v>2</v>
      </c>
      <c r="Q398" s="286" t="str">
        <f>IF(P398&gt;9,CONCATENATE(O398,P398),CONCATENATE(O398,"0",P398))</f>
        <v>202202</v>
      </c>
      <c r="R398" s="305">
        <v>0</v>
      </c>
      <c r="S398" s="271">
        <v>0</v>
      </c>
      <c r="T398" s="271">
        <v>0</v>
      </c>
      <c r="U398" s="399"/>
      <c r="V398" s="309"/>
      <c r="W398" s="307"/>
      <c r="X398" s="309"/>
      <c r="Y39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46"/>
      <c r="AA398" s="300"/>
      <c r="AB398" s="300"/>
      <c r="AC398" s="300"/>
      <c r="AD398" s="300"/>
      <c r="AE398" s="300"/>
      <c r="AF398" s="300"/>
      <c r="AG398" s="300"/>
      <c r="AH398" s="300"/>
      <c r="AI398" s="300"/>
      <c r="AJ398" s="300"/>
      <c r="AK398" s="300"/>
      <c r="AL398" s="300"/>
      <c r="AM398" s="300"/>
      <c r="AN398" s="300"/>
      <c r="AO398" s="300"/>
      <c r="AP398" s="300"/>
      <c r="AQ398" s="300"/>
      <c r="AR398" s="300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</row>
    <row r="399" spans="1:100" s="7" customFormat="1" ht="38.25" customHeight="1" x14ac:dyDescent="0.2">
      <c r="A399" s="308" t="s">
        <v>56</v>
      </c>
      <c r="B399" s="308" t="s">
        <v>258</v>
      </c>
      <c r="C399" s="334" t="s">
        <v>263</v>
      </c>
      <c r="D399" s="321" t="s">
        <v>797</v>
      </c>
      <c r="E399" s="308" t="s">
        <v>90</v>
      </c>
      <c r="F399" s="266" t="s">
        <v>24</v>
      </c>
      <c r="G399" s="397" t="s">
        <v>302</v>
      </c>
      <c r="H399" s="397" t="s">
        <v>43</v>
      </c>
      <c r="I399" s="371">
        <v>1900000</v>
      </c>
      <c r="J399" s="268">
        <f>-K2578/0.0833333333333333</f>
        <v>0</v>
      </c>
      <c r="K399" s="268"/>
      <c r="L399" s="269">
        <v>43817</v>
      </c>
      <c r="M399" s="269">
        <v>43852</v>
      </c>
      <c r="N399" s="269">
        <v>44582</v>
      </c>
      <c r="O399" s="290">
        <f>YEAR(N399)</f>
        <v>2022</v>
      </c>
      <c r="P399" s="289">
        <f>MONTH(N399)</f>
        <v>1</v>
      </c>
      <c r="Q399" s="286" t="str">
        <f>IF(P399&gt;9,CONCATENATE(O399,P399),CONCATENATE(O399,"0",P399))</f>
        <v>202201</v>
      </c>
      <c r="R399" s="305" t="s">
        <v>735</v>
      </c>
      <c r="S399" s="271">
        <v>0</v>
      </c>
      <c r="T399" s="271">
        <v>0</v>
      </c>
      <c r="U399" s="397"/>
      <c r="V399" s="307"/>
      <c r="W399" s="307"/>
      <c r="X399" s="307"/>
      <c r="Y3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299"/>
      <c r="AA399" s="300"/>
      <c r="AB399" s="300"/>
      <c r="AC399" s="300"/>
      <c r="AD399" s="300"/>
      <c r="AE399" s="300"/>
      <c r="AF399" s="300"/>
      <c r="AG399" s="300"/>
      <c r="AH399" s="300"/>
      <c r="AI399" s="300"/>
      <c r="AJ399" s="300"/>
      <c r="AK399" s="300"/>
      <c r="AL399" s="300"/>
      <c r="AM399" s="300"/>
      <c r="AN399" s="300"/>
      <c r="AO399" s="300"/>
      <c r="AP399" s="300"/>
      <c r="AQ399" s="300"/>
      <c r="AR399" s="300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</row>
    <row r="400" spans="1:100" s="7" customFormat="1" ht="38.25" customHeight="1" x14ac:dyDescent="0.2">
      <c r="A400" s="323" t="s">
        <v>56</v>
      </c>
      <c r="B400" s="313"/>
      <c r="C400" s="334"/>
      <c r="D400" s="313" t="s">
        <v>1090</v>
      </c>
      <c r="E400" s="313" t="s">
        <v>91</v>
      </c>
      <c r="F400" s="272" t="s">
        <v>1091</v>
      </c>
      <c r="G400" s="396" t="s">
        <v>1092</v>
      </c>
      <c r="H400" s="396" t="s">
        <v>1093</v>
      </c>
      <c r="I400" s="370">
        <v>650000</v>
      </c>
      <c r="J400" s="273">
        <f>-K2025/0.0833333333333333</f>
        <v>0</v>
      </c>
      <c r="K400" s="273"/>
      <c r="L400" s="274">
        <v>44167</v>
      </c>
      <c r="M400" s="274">
        <v>44213</v>
      </c>
      <c r="N400" s="275">
        <v>44577</v>
      </c>
      <c r="O400" s="289">
        <f>YEAR(N400)</f>
        <v>2022</v>
      </c>
      <c r="P400" s="289">
        <f>MONTH(N400)</f>
        <v>1</v>
      </c>
      <c r="Q400" s="281" t="str">
        <f>IF(P400&gt;9,CONCATENATE(O400,P400),CONCATENATE(O400,"0",P400))</f>
        <v>202201</v>
      </c>
      <c r="R400" s="270">
        <v>0</v>
      </c>
      <c r="S400" s="276">
        <v>0</v>
      </c>
      <c r="T400" s="276">
        <v>0</v>
      </c>
      <c r="U400" s="396"/>
      <c r="V400" s="307"/>
      <c r="W400" s="307"/>
      <c r="X400" s="307"/>
      <c r="Y40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307"/>
      <c r="AA400" s="307"/>
      <c r="AB400" s="307"/>
      <c r="AC400" s="307"/>
      <c r="AD400" s="307"/>
      <c r="AE400" s="307"/>
      <c r="AF400" s="307"/>
      <c r="AG400" s="307"/>
      <c r="AH400" s="307"/>
      <c r="AI400" s="307"/>
      <c r="AJ400" s="307"/>
      <c r="AK400" s="307"/>
      <c r="AL400" s="307"/>
      <c r="AM400" s="307"/>
      <c r="AN400" s="307"/>
      <c r="AO400" s="307"/>
      <c r="AP400" s="307"/>
      <c r="AQ400" s="307"/>
      <c r="AR400" s="309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</row>
    <row r="401" spans="1:100" s="7" customFormat="1" ht="38.25" customHeight="1" x14ac:dyDescent="0.2">
      <c r="A401" s="323" t="s">
        <v>56</v>
      </c>
      <c r="B401" s="322"/>
      <c r="C401" s="314"/>
      <c r="D401" s="321" t="s">
        <v>1094</v>
      </c>
      <c r="E401" s="313" t="s">
        <v>91</v>
      </c>
      <c r="F401" s="306" t="s">
        <v>1091</v>
      </c>
      <c r="G401" s="395" t="s">
        <v>1095</v>
      </c>
      <c r="H401" s="395" t="s">
        <v>1095</v>
      </c>
      <c r="I401" s="368">
        <v>650000</v>
      </c>
      <c r="J401" s="315">
        <f>-K2026/0.0833333333333333</f>
        <v>0</v>
      </c>
      <c r="K401" s="315"/>
      <c r="L401" s="274">
        <v>44167</v>
      </c>
      <c r="M401" s="274">
        <v>44213</v>
      </c>
      <c r="N401" s="275">
        <v>44577</v>
      </c>
      <c r="O401" s="318">
        <f>YEAR(N401)</f>
        <v>2022</v>
      </c>
      <c r="P401" s="318">
        <f>MONTH(N401)</f>
        <v>1</v>
      </c>
      <c r="Q401" s="319" t="str">
        <f>IF(P401&gt;9,CONCATENATE(O401,P401),CONCATENATE(O401,"0",P401))</f>
        <v>202201</v>
      </c>
      <c r="R401" s="270">
        <v>0</v>
      </c>
      <c r="S401" s="276">
        <v>0</v>
      </c>
      <c r="T401" s="276">
        <v>0</v>
      </c>
      <c r="U401" s="395"/>
      <c r="V401" s="299"/>
      <c r="W401" s="299"/>
      <c r="X401" s="299"/>
      <c r="Y40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299"/>
      <c r="AA401" s="299"/>
      <c r="AB401" s="299"/>
      <c r="AC401" s="299"/>
      <c r="AD401" s="299"/>
      <c r="AE401" s="299"/>
      <c r="AF401" s="299"/>
      <c r="AG401" s="299"/>
      <c r="AH401" s="299"/>
      <c r="AI401" s="299"/>
      <c r="AJ401" s="299"/>
      <c r="AK401" s="299"/>
      <c r="AL401" s="299"/>
      <c r="AM401" s="299"/>
      <c r="AN401" s="299"/>
      <c r="AO401" s="299"/>
      <c r="AP401" s="299"/>
      <c r="AQ401" s="299"/>
      <c r="AR401" s="300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</row>
    <row r="402" spans="1:100" s="7" customFormat="1" ht="38.25" customHeight="1" x14ac:dyDescent="0.2">
      <c r="A402" s="313" t="s">
        <v>56</v>
      </c>
      <c r="B402" s="322"/>
      <c r="C402" s="314"/>
      <c r="D402" s="321" t="s">
        <v>1420</v>
      </c>
      <c r="E402" s="308" t="s">
        <v>91</v>
      </c>
      <c r="F402" s="306" t="s">
        <v>24</v>
      </c>
      <c r="G402" s="395" t="s">
        <v>1421</v>
      </c>
      <c r="H402" s="395" t="s">
        <v>1422</v>
      </c>
      <c r="I402" s="372">
        <v>250000</v>
      </c>
      <c r="J402" s="329">
        <f>-K2207/0.0833333333333333</f>
        <v>0</v>
      </c>
      <c r="K402" s="329"/>
      <c r="L402" s="316">
        <v>43481</v>
      </c>
      <c r="M402" s="316">
        <v>43481</v>
      </c>
      <c r="N402" s="317">
        <v>44576</v>
      </c>
      <c r="O402" s="318">
        <f>YEAR(N402)</f>
        <v>2022</v>
      </c>
      <c r="P402" s="318">
        <f>MONTH(N402)</f>
        <v>1</v>
      </c>
      <c r="Q402" s="319" t="str">
        <f>IF(P402&gt;9,CONCATENATE(O402,P402),CONCATENATE(O402,"0",P402))</f>
        <v>202201</v>
      </c>
      <c r="R402" s="305">
        <v>0</v>
      </c>
      <c r="S402" s="332">
        <v>0</v>
      </c>
      <c r="T402" s="332">
        <v>0</v>
      </c>
      <c r="U402" s="395"/>
      <c r="V402" s="300"/>
      <c r="W402" s="299"/>
      <c r="X402" s="300"/>
      <c r="Y40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299"/>
      <c r="AA402" s="300"/>
      <c r="AB402" s="300"/>
      <c r="AC402" s="300"/>
      <c r="AD402" s="300"/>
      <c r="AE402" s="300"/>
      <c r="AF402" s="300"/>
      <c r="AG402" s="300"/>
      <c r="AH402" s="300"/>
      <c r="AI402" s="300"/>
      <c r="AJ402" s="300"/>
      <c r="AK402" s="300"/>
      <c r="AL402" s="300"/>
      <c r="AM402" s="300"/>
      <c r="AN402" s="300"/>
      <c r="AO402" s="300"/>
      <c r="AP402" s="300"/>
      <c r="AQ402" s="300"/>
      <c r="AR402" s="300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</row>
    <row r="403" spans="1:100" s="7" customFormat="1" ht="38.25" customHeight="1" x14ac:dyDescent="0.2">
      <c r="A403" s="308" t="s">
        <v>56</v>
      </c>
      <c r="B403" s="308" t="s">
        <v>258</v>
      </c>
      <c r="C403" s="334" t="s">
        <v>263</v>
      </c>
      <c r="D403" s="322" t="s">
        <v>795</v>
      </c>
      <c r="E403" s="308" t="s">
        <v>91</v>
      </c>
      <c r="F403" s="266" t="s">
        <v>612</v>
      </c>
      <c r="G403" s="397" t="s">
        <v>126</v>
      </c>
      <c r="H403" s="397" t="s">
        <v>553</v>
      </c>
      <c r="I403" s="371">
        <v>250000</v>
      </c>
      <c r="J403" s="268">
        <f>-K2572/0.0833333333333333</f>
        <v>0</v>
      </c>
      <c r="K403" s="268"/>
      <c r="L403" s="269">
        <v>44167</v>
      </c>
      <c r="M403" s="269">
        <v>44197</v>
      </c>
      <c r="N403" s="269">
        <v>44571</v>
      </c>
      <c r="O403" s="290">
        <f>YEAR(N403)</f>
        <v>2022</v>
      </c>
      <c r="P403" s="289">
        <f>MONTH(N403)</f>
        <v>1</v>
      </c>
      <c r="Q403" s="286" t="str">
        <f>IF(P403&gt;9,CONCATENATE(O403,P403),CONCATENATE(O403,"0",P403))</f>
        <v>202201</v>
      </c>
      <c r="R403" s="305">
        <v>0</v>
      </c>
      <c r="S403" s="271">
        <v>0</v>
      </c>
      <c r="T403" s="271">
        <v>0</v>
      </c>
      <c r="U403" s="397"/>
      <c r="V403" s="309"/>
      <c r="W403" s="307"/>
      <c r="X403" s="326"/>
      <c r="Y40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46"/>
      <c r="AA403" s="300"/>
      <c r="AB403" s="300"/>
      <c r="AC403" s="300"/>
      <c r="AD403" s="300"/>
      <c r="AE403" s="300"/>
      <c r="AF403" s="300"/>
      <c r="AG403" s="300"/>
      <c r="AH403" s="300"/>
      <c r="AI403" s="300"/>
      <c r="AJ403" s="300"/>
      <c r="AK403" s="300"/>
      <c r="AL403" s="300"/>
      <c r="AM403" s="300"/>
      <c r="AN403" s="300"/>
      <c r="AO403" s="300"/>
      <c r="AP403" s="300"/>
      <c r="AQ403" s="300"/>
      <c r="AR403" s="300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</row>
    <row r="404" spans="1:100" s="7" customFormat="1" ht="38.25" customHeight="1" x14ac:dyDescent="0.2">
      <c r="A404" s="308" t="s">
        <v>56</v>
      </c>
      <c r="B404" s="308" t="s">
        <v>258</v>
      </c>
      <c r="C404" s="334" t="s">
        <v>263</v>
      </c>
      <c r="D404" s="322" t="s">
        <v>2078</v>
      </c>
      <c r="E404" s="308" t="s">
        <v>91</v>
      </c>
      <c r="F404" s="266" t="s">
        <v>612</v>
      </c>
      <c r="G404" s="397" t="s">
        <v>126</v>
      </c>
      <c r="H404" s="397" t="s">
        <v>338</v>
      </c>
      <c r="I404" s="371">
        <v>250000</v>
      </c>
      <c r="J404" s="268">
        <f>-K2056/0.0833333333333333</f>
        <v>0</v>
      </c>
      <c r="K404" s="268"/>
      <c r="L404" s="269">
        <v>44167</v>
      </c>
      <c r="M404" s="269">
        <v>44197</v>
      </c>
      <c r="N404" s="269">
        <v>44571</v>
      </c>
      <c r="O404" s="290">
        <f>YEAR(N404)</f>
        <v>2022</v>
      </c>
      <c r="P404" s="289">
        <f>MONTH(N404)</f>
        <v>1</v>
      </c>
      <c r="Q404" s="286" t="str">
        <f>IF(P404&gt;9,CONCATENATE(O404,P404),CONCATENATE(O404,"0",P404))</f>
        <v>202201</v>
      </c>
      <c r="R404" s="305">
        <v>0</v>
      </c>
      <c r="S404" s="271">
        <v>0</v>
      </c>
      <c r="T404" s="271">
        <v>0</v>
      </c>
      <c r="U404" s="397"/>
      <c r="V404" s="309"/>
      <c r="W404" s="307"/>
      <c r="X404" s="326"/>
      <c r="Y40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26"/>
      <c r="AA404" s="309"/>
      <c r="AB404" s="309"/>
      <c r="AC404" s="309"/>
      <c r="AD404" s="309"/>
      <c r="AE404" s="309"/>
      <c r="AF404" s="309"/>
      <c r="AG404" s="309"/>
      <c r="AH404" s="309"/>
      <c r="AI404" s="309"/>
      <c r="AJ404" s="309"/>
      <c r="AK404" s="309"/>
      <c r="AL404" s="309"/>
      <c r="AM404" s="309"/>
      <c r="AN404" s="309"/>
      <c r="AO404" s="309"/>
      <c r="AP404" s="309"/>
      <c r="AQ404" s="309"/>
      <c r="AR404" s="300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</row>
    <row r="405" spans="1:100" s="7" customFormat="1" ht="38.25" customHeight="1" x14ac:dyDescent="0.2">
      <c r="A405" s="313" t="s">
        <v>56</v>
      </c>
      <c r="B405" s="313"/>
      <c r="C405" s="334"/>
      <c r="D405" s="310" t="s">
        <v>2485</v>
      </c>
      <c r="E405" s="313" t="s">
        <v>91</v>
      </c>
      <c r="F405" s="272" t="s">
        <v>1446</v>
      </c>
      <c r="G405" s="396" t="s">
        <v>1447</v>
      </c>
      <c r="H405" s="396" t="s">
        <v>2486</v>
      </c>
      <c r="I405" s="370">
        <v>28000</v>
      </c>
      <c r="J405" s="273">
        <f>-K2623/0.0833333333333333</f>
        <v>0</v>
      </c>
      <c r="K405" s="273"/>
      <c r="L405" s="274">
        <v>44160</v>
      </c>
      <c r="M405" s="274">
        <v>44197</v>
      </c>
      <c r="N405" s="275">
        <v>44561</v>
      </c>
      <c r="O405" s="289">
        <f>YEAR(N405)</f>
        <v>2021</v>
      </c>
      <c r="P405" s="289">
        <f>MONTH(N405)</f>
        <v>12</v>
      </c>
      <c r="Q405" s="281" t="str">
        <f>IF(P405&gt;9,CONCATENATE(O405,P405),CONCATENATE(O405,"0",P405))</f>
        <v>202112</v>
      </c>
      <c r="R405" s="270">
        <v>0</v>
      </c>
      <c r="S405" s="276">
        <v>0</v>
      </c>
      <c r="T405" s="276">
        <v>0</v>
      </c>
      <c r="U405" s="396"/>
      <c r="V405" s="309"/>
      <c r="W405" s="307"/>
      <c r="X405" s="309"/>
      <c r="Y40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326"/>
      <c r="AA405" s="309"/>
      <c r="AB405" s="309"/>
      <c r="AC405" s="309"/>
      <c r="AD405" s="309"/>
      <c r="AE405" s="309"/>
      <c r="AF405" s="309"/>
      <c r="AG405" s="309"/>
      <c r="AH405" s="309"/>
      <c r="AI405" s="309"/>
      <c r="AJ405" s="309"/>
      <c r="AK405" s="309"/>
      <c r="AL405" s="309"/>
      <c r="AM405" s="309"/>
      <c r="AN405" s="309"/>
      <c r="AO405" s="309"/>
      <c r="AP405" s="309"/>
      <c r="AQ405" s="309"/>
      <c r="AR405" s="307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</row>
    <row r="406" spans="1:100" s="7" customFormat="1" ht="38.25" customHeight="1" x14ac:dyDescent="0.2">
      <c r="A406" s="313" t="s">
        <v>56</v>
      </c>
      <c r="B406" s="322"/>
      <c r="C406" s="314"/>
      <c r="D406" s="321" t="s">
        <v>2123</v>
      </c>
      <c r="E406" s="313" t="s">
        <v>91</v>
      </c>
      <c r="F406" s="306" t="s">
        <v>2124</v>
      </c>
      <c r="G406" s="395" t="s">
        <v>2125</v>
      </c>
      <c r="H406" s="395" t="s">
        <v>297</v>
      </c>
      <c r="I406" s="368">
        <v>70938044.439999998</v>
      </c>
      <c r="J406" s="315">
        <f>-K2514/0.0833333333333333</f>
        <v>0</v>
      </c>
      <c r="K406" s="315"/>
      <c r="L406" s="316">
        <v>44198</v>
      </c>
      <c r="M406" s="316">
        <v>44197</v>
      </c>
      <c r="N406" s="317">
        <v>44561</v>
      </c>
      <c r="O406" s="318">
        <f>YEAR(N406)</f>
        <v>2021</v>
      </c>
      <c r="P406" s="318">
        <f>MONTH(N406)</f>
        <v>12</v>
      </c>
      <c r="Q406" s="319" t="str">
        <f>IF(P406&gt;9,CONCATENATE(O406,P406),CONCATENATE(O406,"0",P406))</f>
        <v>202112</v>
      </c>
      <c r="R406" s="305">
        <v>0</v>
      </c>
      <c r="S406" s="320">
        <v>0</v>
      </c>
      <c r="T406" s="320">
        <v>0</v>
      </c>
      <c r="U406" s="395"/>
      <c r="V406" s="300"/>
      <c r="W406" s="299"/>
      <c r="X406" s="300"/>
      <c r="Y40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346"/>
      <c r="AA406" s="300"/>
      <c r="AB406" s="300"/>
      <c r="AC406" s="300"/>
      <c r="AD406" s="300"/>
      <c r="AE406" s="300"/>
      <c r="AF406" s="300"/>
      <c r="AG406" s="300"/>
      <c r="AH406" s="300"/>
      <c r="AI406" s="300"/>
      <c r="AJ406" s="300"/>
      <c r="AK406" s="300"/>
      <c r="AL406" s="300"/>
      <c r="AM406" s="300"/>
      <c r="AN406" s="300"/>
      <c r="AO406" s="300"/>
      <c r="AP406" s="300"/>
      <c r="AQ406" s="300"/>
      <c r="AR406" s="299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</row>
    <row r="407" spans="1:100" s="7" customFormat="1" ht="38.25" customHeight="1" x14ac:dyDescent="0.2">
      <c r="A407" s="313" t="s">
        <v>56</v>
      </c>
      <c r="B407" s="322"/>
      <c r="C407" s="314"/>
      <c r="D407" s="321" t="s">
        <v>2467</v>
      </c>
      <c r="E407" s="313" t="s">
        <v>91</v>
      </c>
      <c r="F407" s="306" t="s">
        <v>2124</v>
      </c>
      <c r="G407" s="395" t="s">
        <v>2468</v>
      </c>
      <c r="H407" s="395" t="s">
        <v>297</v>
      </c>
      <c r="I407" s="368">
        <v>35860</v>
      </c>
      <c r="J407" s="315">
        <f>-K2619/0.0833333333333333</f>
        <v>0</v>
      </c>
      <c r="K407" s="315"/>
      <c r="L407" s="316">
        <v>44198</v>
      </c>
      <c r="M407" s="316">
        <v>44197</v>
      </c>
      <c r="N407" s="317">
        <v>44561</v>
      </c>
      <c r="O407" s="318">
        <f>YEAR(N407)</f>
        <v>2021</v>
      </c>
      <c r="P407" s="318">
        <f>MONTH(N407)</f>
        <v>12</v>
      </c>
      <c r="Q407" s="319" t="str">
        <f>IF(P407&gt;9,CONCATENATE(O407,P407),CONCATENATE(O407,"0",P407))</f>
        <v>202112</v>
      </c>
      <c r="R407" s="305">
        <v>0</v>
      </c>
      <c r="S407" s="320">
        <v>0</v>
      </c>
      <c r="T407" s="320">
        <v>0</v>
      </c>
      <c r="U407" s="395"/>
      <c r="V407" s="300"/>
      <c r="W407" s="299"/>
      <c r="X407" s="300"/>
      <c r="Y4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346"/>
      <c r="AA407" s="300"/>
      <c r="AB407" s="300"/>
      <c r="AC407" s="300"/>
      <c r="AD407" s="300"/>
      <c r="AE407" s="300"/>
      <c r="AF407" s="300"/>
      <c r="AG407" s="300"/>
      <c r="AH407" s="300"/>
      <c r="AI407" s="300"/>
      <c r="AJ407" s="300"/>
      <c r="AK407" s="300"/>
      <c r="AL407" s="300"/>
      <c r="AM407" s="300"/>
      <c r="AN407" s="300"/>
      <c r="AO407" s="300"/>
      <c r="AP407" s="300"/>
      <c r="AQ407" s="300"/>
      <c r="AR407" s="299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</row>
    <row r="408" spans="1:100" s="7" customFormat="1" ht="38.25" customHeight="1" x14ac:dyDescent="0.2">
      <c r="A408" s="313" t="s">
        <v>56</v>
      </c>
      <c r="B408" s="322"/>
      <c r="C408" s="314"/>
      <c r="D408" s="321" t="s">
        <v>2469</v>
      </c>
      <c r="E408" s="313" t="s">
        <v>91</v>
      </c>
      <c r="F408" s="306" t="s">
        <v>2124</v>
      </c>
      <c r="G408" s="395" t="s">
        <v>2470</v>
      </c>
      <c r="H408" s="395" t="s">
        <v>297</v>
      </c>
      <c r="I408" s="368">
        <v>85540</v>
      </c>
      <c r="J408" s="315">
        <f>-K2620/0.0833333333333333</f>
        <v>0</v>
      </c>
      <c r="K408" s="315"/>
      <c r="L408" s="316">
        <v>44198</v>
      </c>
      <c r="M408" s="316">
        <v>44197</v>
      </c>
      <c r="N408" s="317">
        <v>44561</v>
      </c>
      <c r="O408" s="318">
        <f>YEAR(N408)</f>
        <v>2021</v>
      </c>
      <c r="P408" s="318">
        <f>MONTH(N408)</f>
        <v>12</v>
      </c>
      <c r="Q408" s="319" t="str">
        <f>IF(P408&gt;9,CONCATENATE(O408,P408),CONCATENATE(O408,"0",P408))</f>
        <v>202112</v>
      </c>
      <c r="R408" s="305">
        <v>0</v>
      </c>
      <c r="S408" s="320">
        <v>0</v>
      </c>
      <c r="T408" s="320">
        <v>0</v>
      </c>
      <c r="U408" s="395"/>
      <c r="V408" s="300"/>
      <c r="W408" s="299"/>
      <c r="X408" s="300"/>
      <c r="Y40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346"/>
      <c r="AA408" s="300"/>
      <c r="AB408" s="300"/>
      <c r="AC408" s="300"/>
      <c r="AD408" s="300"/>
      <c r="AE408" s="300"/>
      <c r="AF408" s="300"/>
      <c r="AG408" s="300"/>
      <c r="AH408" s="300"/>
      <c r="AI408" s="300"/>
      <c r="AJ408" s="300"/>
      <c r="AK408" s="300"/>
      <c r="AL408" s="300"/>
      <c r="AM408" s="300"/>
      <c r="AN408" s="300"/>
      <c r="AO408" s="300"/>
      <c r="AP408" s="300"/>
      <c r="AQ408" s="300"/>
      <c r="AR408" s="299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</row>
    <row r="409" spans="1:100" s="7" customFormat="1" ht="38.25" customHeight="1" x14ac:dyDescent="0.2">
      <c r="A409" s="313" t="s">
        <v>56</v>
      </c>
      <c r="B409" s="322"/>
      <c r="C409" s="314"/>
      <c r="D409" s="321" t="s">
        <v>2126</v>
      </c>
      <c r="E409" s="313" t="s">
        <v>91</v>
      </c>
      <c r="F409" s="306" t="s">
        <v>2124</v>
      </c>
      <c r="G409" s="395" t="s">
        <v>2125</v>
      </c>
      <c r="H409" s="395" t="s">
        <v>297</v>
      </c>
      <c r="I409" s="368">
        <v>12412849.359999999</v>
      </c>
      <c r="J409" s="315">
        <f>-K2515/0.0833333333333333</f>
        <v>0</v>
      </c>
      <c r="K409" s="315"/>
      <c r="L409" s="316">
        <v>44198</v>
      </c>
      <c r="M409" s="316">
        <v>44197</v>
      </c>
      <c r="N409" s="317">
        <v>44561</v>
      </c>
      <c r="O409" s="318">
        <f>YEAR(N409)</f>
        <v>2021</v>
      </c>
      <c r="P409" s="318">
        <f>MONTH(N409)</f>
        <v>12</v>
      </c>
      <c r="Q409" s="319" t="str">
        <f>IF(P409&gt;9,CONCATENATE(O409,P409),CONCATENATE(O409,"0",P409))</f>
        <v>202112</v>
      </c>
      <c r="R409" s="305">
        <v>0</v>
      </c>
      <c r="S409" s="320">
        <v>0</v>
      </c>
      <c r="T409" s="320">
        <v>0</v>
      </c>
      <c r="U409" s="395"/>
      <c r="V409" s="300"/>
      <c r="W409" s="299"/>
      <c r="X409" s="300"/>
      <c r="Y40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46"/>
      <c r="AA409" s="300"/>
      <c r="AB409" s="300"/>
      <c r="AC409" s="300"/>
      <c r="AD409" s="300"/>
      <c r="AE409" s="300"/>
      <c r="AF409" s="300"/>
      <c r="AG409" s="300"/>
      <c r="AH409" s="300"/>
      <c r="AI409" s="300"/>
      <c r="AJ409" s="300"/>
      <c r="AK409" s="300"/>
      <c r="AL409" s="300"/>
      <c r="AM409" s="300"/>
      <c r="AN409" s="300"/>
      <c r="AO409" s="300"/>
      <c r="AP409" s="300"/>
      <c r="AQ409" s="300"/>
      <c r="AR409" s="299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</row>
    <row r="410" spans="1:100" s="7" customFormat="1" ht="38.25" customHeight="1" x14ac:dyDescent="0.2">
      <c r="A410" s="313" t="s">
        <v>56</v>
      </c>
      <c r="B410" s="322"/>
      <c r="C410" s="314"/>
      <c r="D410" s="321" t="s">
        <v>1445</v>
      </c>
      <c r="E410" s="308" t="s">
        <v>91</v>
      </c>
      <c r="F410" s="306" t="s">
        <v>1446</v>
      </c>
      <c r="G410" s="395" t="s">
        <v>1447</v>
      </c>
      <c r="H410" s="395" t="s">
        <v>1093</v>
      </c>
      <c r="I410" s="372">
        <v>972000</v>
      </c>
      <c r="J410" s="329">
        <f>-K2229/0.0833333333333333</f>
        <v>0</v>
      </c>
      <c r="K410" s="329"/>
      <c r="L410" s="316">
        <v>44160</v>
      </c>
      <c r="M410" s="316">
        <v>44197</v>
      </c>
      <c r="N410" s="317">
        <v>44561</v>
      </c>
      <c r="O410" s="318">
        <f>YEAR(N410)</f>
        <v>2021</v>
      </c>
      <c r="P410" s="318">
        <f>MONTH(N410)</f>
        <v>12</v>
      </c>
      <c r="Q410" s="319" t="str">
        <f>IF(P410&gt;9,CONCATENATE(O410,P410),CONCATENATE(O410,"0",P410))</f>
        <v>202112</v>
      </c>
      <c r="R410" s="305">
        <v>0</v>
      </c>
      <c r="S410" s="332">
        <v>0</v>
      </c>
      <c r="T410" s="332">
        <v>0</v>
      </c>
      <c r="U410" s="395"/>
      <c r="V410" s="300"/>
      <c r="W410" s="299"/>
      <c r="X410" s="300"/>
      <c r="Y41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299"/>
      <c r="AA410" s="300"/>
      <c r="AB410" s="300"/>
      <c r="AC410" s="300"/>
      <c r="AD410" s="300"/>
      <c r="AE410" s="300"/>
      <c r="AF410" s="300"/>
      <c r="AG410" s="300"/>
      <c r="AH410" s="300"/>
      <c r="AI410" s="300"/>
      <c r="AJ410" s="300"/>
      <c r="AK410" s="300"/>
      <c r="AL410" s="300"/>
      <c r="AM410" s="300"/>
      <c r="AN410" s="300"/>
      <c r="AO410" s="300"/>
      <c r="AP410" s="300"/>
      <c r="AQ410" s="300"/>
      <c r="AR410" s="300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</row>
    <row r="411" spans="1:100" s="7" customFormat="1" ht="38.25" customHeight="1" x14ac:dyDescent="0.2">
      <c r="A411" s="322" t="s">
        <v>56</v>
      </c>
      <c r="B411" s="322"/>
      <c r="C411" s="314"/>
      <c r="D411" s="322" t="s">
        <v>1368</v>
      </c>
      <c r="E411" s="322" t="s">
        <v>91</v>
      </c>
      <c r="F411" s="306" t="s">
        <v>1369</v>
      </c>
      <c r="G411" s="395" t="s">
        <v>1370</v>
      </c>
      <c r="H411" s="395" t="s">
        <v>645</v>
      </c>
      <c r="I411" s="368">
        <v>500000</v>
      </c>
      <c r="J411" s="315">
        <f>-K2194/0.0833333333333333</f>
        <v>0</v>
      </c>
      <c r="K411" s="315"/>
      <c r="L411" s="316">
        <v>44160</v>
      </c>
      <c r="M411" s="316">
        <v>44197</v>
      </c>
      <c r="N411" s="317">
        <v>44561</v>
      </c>
      <c r="O411" s="318">
        <f>YEAR(N411)</f>
        <v>2021</v>
      </c>
      <c r="P411" s="318">
        <f>MONTH(N411)</f>
        <v>12</v>
      </c>
      <c r="Q411" s="319" t="str">
        <f>IF(P411&gt;9,CONCATENATE(O411,P411),CONCATENATE(O411,"0",P411))</f>
        <v>202112</v>
      </c>
      <c r="R411" s="305">
        <v>0</v>
      </c>
      <c r="S411" s="320">
        <v>0</v>
      </c>
      <c r="T411" s="320">
        <v>0</v>
      </c>
      <c r="U411" s="395"/>
      <c r="V411" s="299"/>
      <c r="W411" s="299"/>
      <c r="X411" s="299"/>
      <c r="Y41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346"/>
      <c r="AA411" s="300"/>
      <c r="AB411" s="300"/>
      <c r="AC411" s="300"/>
      <c r="AD411" s="300"/>
      <c r="AE411" s="300"/>
      <c r="AF411" s="300"/>
      <c r="AG411" s="300"/>
      <c r="AH411" s="300"/>
      <c r="AI411" s="300"/>
      <c r="AJ411" s="300"/>
      <c r="AK411" s="300"/>
      <c r="AL411" s="300"/>
      <c r="AM411" s="300"/>
      <c r="AN411" s="300"/>
      <c r="AO411" s="300"/>
      <c r="AP411" s="300"/>
      <c r="AQ411" s="300"/>
      <c r="AR411" s="300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</row>
    <row r="412" spans="1:100" s="7" customFormat="1" ht="38.25" customHeight="1" x14ac:dyDescent="0.2">
      <c r="A412" s="308" t="s">
        <v>56</v>
      </c>
      <c r="B412" s="323"/>
      <c r="C412" s="314"/>
      <c r="D412" s="322" t="s">
        <v>859</v>
      </c>
      <c r="E412" s="308" t="s">
        <v>91</v>
      </c>
      <c r="F412" s="311" t="s">
        <v>860</v>
      </c>
      <c r="G412" s="399" t="s">
        <v>861</v>
      </c>
      <c r="H412" s="399" t="s">
        <v>862</v>
      </c>
      <c r="I412" s="372">
        <v>3258560</v>
      </c>
      <c r="J412" s="329">
        <f>-K1851/0.0833333333333333</f>
        <v>0</v>
      </c>
      <c r="K412" s="329"/>
      <c r="L412" s="312">
        <v>44188</v>
      </c>
      <c r="M412" s="312">
        <v>43814</v>
      </c>
      <c r="N412" s="312">
        <v>44544</v>
      </c>
      <c r="O412" s="330">
        <f>YEAR(N412)</f>
        <v>2021</v>
      </c>
      <c r="P412" s="318">
        <f>MONTH(N412)</f>
        <v>12</v>
      </c>
      <c r="Q412" s="331" t="str">
        <f>IF(P412&gt;9,CONCATENATE(O412,P412),CONCATENATE(O412,"0",P412))</f>
        <v>202112</v>
      </c>
      <c r="R412" s="305" t="s">
        <v>735</v>
      </c>
      <c r="S412" s="271">
        <v>0</v>
      </c>
      <c r="T412" s="271">
        <v>0</v>
      </c>
      <c r="U412" s="399"/>
      <c r="V412" s="300"/>
      <c r="W412" s="299"/>
      <c r="X412" s="300"/>
      <c r="Y41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299"/>
      <c r="AA412" s="300"/>
      <c r="AB412" s="300"/>
      <c r="AC412" s="300"/>
      <c r="AD412" s="300"/>
      <c r="AE412" s="300"/>
      <c r="AF412" s="300"/>
      <c r="AG412" s="300"/>
      <c r="AH412" s="300"/>
      <c r="AI412" s="300"/>
      <c r="AJ412" s="300"/>
      <c r="AK412" s="300"/>
      <c r="AL412" s="300"/>
      <c r="AM412" s="300"/>
      <c r="AN412" s="300"/>
      <c r="AO412" s="300"/>
      <c r="AP412" s="300"/>
      <c r="AQ412" s="300"/>
      <c r="AR412" s="300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</row>
    <row r="413" spans="1:100" s="7" customFormat="1" ht="38.25" customHeight="1" x14ac:dyDescent="0.2">
      <c r="A413" s="323" t="s">
        <v>56</v>
      </c>
      <c r="B413" s="322"/>
      <c r="C413" s="314"/>
      <c r="D413" s="323" t="s">
        <v>1391</v>
      </c>
      <c r="E413" s="323" t="s">
        <v>91</v>
      </c>
      <c r="F413" s="311" t="s">
        <v>24</v>
      </c>
      <c r="G413" s="399" t="s">
        <v>1393</v>
      </c>
      <c r="H413" s="399" t="s">
        <v>1392</v>
      </c>
      <c r="I413" s="372">
        <v>200000</v>
      </c>
      <c r="J413" s="329">
        <f>-K2200/0.0833333333333333</f>
        <v>0</v>
      </c>
      <c r="K413" s="329"/>
      <c r="L413" s="312">
        <v>43446</v>
      </c>
      <c r="M413" s="312">
        <v>43446</v>
      </c>
      <c r="N413" s="312">
        <v>44541</v>
      </c>
      <c r="O413" s="330">
        <f>YEAR(N413)</f>
        <v>2021</v>
      </c>
      <c r="P413" s="318">
        <f>MONTH(N413)</f>
        <v>12</v>
      </c>
      <c r="Q413" s="331" t="str">
        <f>IF(P413&gt;9,CONCATENATE(O413,P413),CONCATENATE(O413,"0",P413))</f>
        <v>202112</v>
      </c>
      <c r="R413" s="305">
        <v>0</v>
      </c>
      <c r="S413" s="332">
        <v>0</v>
      </c>
      <c r="T413" s="332">
        <v>0</v>
      </c>
      <c r="U413" s="395"/>
      <c r="V413" s="299"/>
      <c r="W413" s="299"/>
      <c r="X413" s="299"/>
      <c r="Y41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346"/>
      <c r="AA413" s="300"/>
      <c r="AB413" s="300"/>
      <c r="AC413" s="300"/>
      <c r="AD413" s="300"/>
      <c r="AE413" s="300"/>
      <c r="AF413" s="300"/>
      <c r="AG413" s="300"/>
      <c r="AH413" s="300"/>
      <c r="AI413" s="300"/>
      <c r="AJ413" s="300"/>
      <c r="AK413" s="300"/>
      <c r="AL413" s="300"/>
      <c r="AM413" s="300"/>
      <c r="AN413" s="300"/>
      <c r="AO413" s="300"/>
      <c r="AP413" s="300"/>
      <c r="AQ413" s="300"/>
      <c r="AR413" s="300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</row>
    <row r="414" spans="1:100" s="7" customFormat="1" ht="38.25" customHeight="1" x14ac:dyDescent="0.2">
      <c r="A414" s="323" t="s">
        <v>56</v>
      </c>
      <c r="B414" s="322"/>
      <c r="C414" s="314"/>
      <c r="D414" s="323" t="s">
        <v>1348</v>
      </c>
      <c r="E414" s="323" t="s">
        <v>91</v>
      </c>
      <c r="F414" s="311" t="s">
        <v>24</v>
      </c>
      <c r="G414" s="399" t="s">
        <v>1349</v>
      </c>
      <c r="H414" s="399" t="s">
        <v>1350</v>
      </c>
      <c r="I414" s="372">
        <v>120000</v>
      </c>
      <c r="J414" s="329">
        <f>-K2186/0.0833333333333333</f>
        <v>0</v>
      </c>
      <c r="K414" s="329"/>
      <c r="L414" s="312">
        <v>43425</v>
      </c>
      <c r="M414" s="312">
        <v>43425</v>
      </c>
      <c r="N414" s="312">
        <v>44520</v>
      </c>
      <c r="O414" s="330">
        <f>YEAR(N414)</f>
        <v>2021</v>
      </c>
      <c r="P414" s="318">
        <f>MONTH(N414)</f>
        <v>11</v>
      </c>
      <c r="Q414" s="331" t="str">
        <f>IF(P414&gt;9,CONCATENATE(O414,P414),CONCATENATE(O414,"0",P414))</f>
        <v>202111</v>
      </c>
      <c r="R414" s="305">
        <v>0</v>
      </c>
      <c r="S414" s="332">
        <v>0</v>
      </c>
      <c r="T414" s="332">
        <v>0</v>
      </c>
      <c r="U414" s="395"/>
      <c r="V414" s="299"/>
      <c r="W414" s="299"/>
      <c r="X414" s="299"/>
      <c r="Y41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346"/>
      <c r="AA414" s="300"/>
      <c r="AB414" s="300"/>
      <c r="AC414" s="300"/>
      <c r="AD414" s="300"/>
      <c r="AE414" s="300"/>
      <c r="AF414" s="300"/>
      <c r="AG414" s="300"/>
      <c r="AH414" s="300"/>
      <c r="AI414" s="300"/>
      <c r="AJ414" s="300"/>
      <c r="AK414" s="300"/>
      <c r="AL414" s="300"/>
      <c r="AM414" s="300"/>
      <c r="AN414" s="300"/>
      <c r="AO414" s="300"/>
      <c r="AP414" s="300"/>
      <c r="AQ414" s="300"/>
      <c r="AR414" s="300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</row>
    <row r="415" spans="1:100" s="7" customFormat="1" ht="38.25" customHeight="1" x14ac:dyDescent="0.2">
      <c r="A415" s="313" t="s">
        <v>56</v>
      </c>
      <c r="B415" s="313" t="s">
        <v>258</v>
      </c>
      <c r="C415" s="334" t="s">
        <v>263</v>
      </c>
      <c r="D415" s="310" t="s">
        <v>696</v>
      </c>
      <c r="E415" s="313" t="s">
        <v>91</v>
      </c>
      <c r="F415" s="272" t="s">
        <v>584</v>
      </c>
      <c r="G415" s="396" t="s">
        <v>585</v>
      </c>
      <c r="H415" s="396" t="s">
        <v>121</v>
      </c>
      <c r="I415" s="370">
        <v>750000</v>
      </c>
      <c r="J415" s="273">
        <f>-K2596/0.0833333333333333</f>
        <v>0</v>
      </c>
      <c r="K415" s="273"/>
      <c r="L415" s="274">
        <v>43985</v>
      </c>
      <c r="M415" s="274">
        <v>44150</v>
      </c>
      <c r="N415" s="274">
        <v>44514</v>
      </c>
      <c r="O415" s="291">
        <f>YEAR(N415)</f>
        <v>2021</v>
      </c>
      <c r="P415" s="289">
        <f>MONTH(N415)</f>
        <v>11</v>
      </c>
      <c r="Q415" s="287" t="str">
        <f>IF(P415&gt;9,CONCATENATE(O415,P415),CONCATENATE(O415,"0",P415))</f>
        <v>202111</v>
      </c>
      <c r="R415" s="305">
        <v>0</v>
      </c>
      <c r="S415" s="276">
        <v>0</v>
      </c>
      <c r="T415" s="276">
        <v>0</v>
      </c>
      <c r="U415" s="396"/>
      <c r="V415" s="309"/>
      <c r="W415" s="307"/>
      <c r="X415" s="326"/>
      <c r="Y41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299"/>
      <c r="AA415" s="300"/>
      <c r="AB415" s="300"/>
      <c r="AC415" s="300"/>
      <c r="AD415" s="300"/>
      <c r="AE415" s="300"/>
      <c r="AF415" s="300"/>
      <c r="AG415" s="300"/>
      <c r="AH415" s="300"/>
      <c r="AI415" s="300"/>
      <c r="AJ415" s="300"/>
      <c r="AK415" s="300"/>
      <c r="AL415" s="300"/>
      <c r="AM415" s="300"/>
      <c r="AN415" s="300"/>
      <c r="AO415" s="300"/>
      <c r="AP415" s="300"/>
      <c r="AQ415" s="300"/>
      <c r="AR415" s="300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</row>
    <row r="416" spans="1:100" s="7" customFormat="1" ht="38.25" customHeight="1" x14ac:dyDescent="0.2">
      <c r="A416" s="308" t="s">
        <v>56</v>
      </c>
      <c r="B416" s="323"/>
      <c r="C416" s="314"/>
      <c r="D416" s="321" t="s">
        <v>1342</v>
      </c>
      <c r="E416" s="308" t="s">
        <v>91</v>
      </c>
      <c r="F416" s="311" t="s">
        <v>24</v>
      </c>
      <c r="G416" s="399" t="s">
        <v>1343</v>
      </c>
      <c r="H416" s="399" t="s">
        <v>991</v>
      </c>
      <c r="I416" s="372">
        <v>600000</v>
      </c>
      <c r="J416" s="329">
        <f>-K2182/0.0833333333333333</f>
        <v>0</v>
      </c>
      <c r="K416" s="329"/>
      <c r="L416" s="312">
        <v>43418</v>
      </c>
      <c r="M416" s="312">
        <v>43419</v>
      </c>
      <c r="N416" s="312">
        <v>44514</v>
      </c>
      <c r="O416" s="330">
        <f>YEAR(N416)</f>
        <v>2021</v>
      </c>
      <c r="P416" s="318">
        <f>MONTH(N416)</f>
        <v>11</v>
      </c>
      <c r="Q416" s="331" t="str">
        <f>IF(P416&gt;9,CONCATENATE(O416,P416),CONCATENATE(O416,"0",P416))</f>
        <v>202111</v>
      </c>
      <c r="R416" s="305">
        <v>0</v>
      </c>
      <c r="S416" s="332">
        <v>0</v>
      </c>
      <c r="T416" s="332">
        <v>0</v>
      </c>
      <c r="U416" s="399"/>
      <c r="V416" s="299"/>
      <c r="W416" s="299"/>
      <c r="X416" s="299"/>
      <c r="Y41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299"/>
      <c r="AA416" s="300"/>
      <c r="AB416" s="300"/>
      <c r="AC416" s="300"/>
      <c r="AD416" s="300"/>
      <c r="AE416" s="300"/>
      <c r="AF416" s="300"/>
      <c r="AG416" s="300"/>
      <c r="AH416" s="300"/>
      <c r="AI416" s="300"/>
      <c r="AJ416" s="300"/>
      <c r="AK416" s="300"/>
      <c r="AL416" s="300"/>
      <c r="AM416" s="300"/>
      <c r="AN416" s="300"/>
      <c r="AO416" s="300"/>
      <c r="AP416" s="300"/>
      <c r="AQ416" s="300"/>
      <c r="AR416" s="300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</row>
    <row r="417" spans="1:100" s="7" customFormat="1" ht="38.25" customHeight="1" x14ac:dyDescent="0.2">
      <c r="A417" s="322" t="s">
        <v>56</v>
      </c>
      <c r="B417" s="322"/>
      <c r="C417" s="314"/>
      <c r="D417" s="322" t="s">
        <v>1292</v>
      </c>
      <c r="E417" s="322" t="s">
        <v>91</v>
      </c>
      <c r="F417" s="306" t="s">
        <v>24</v>
      </c>
      <c r="G417" s="395" t="s">
        <v>1293</v>
      </c>
      <c r="H417" s="406" t="s">
        <v>991</v>
      </c>
      <c r="I417" s="368">
        <v>600000</v>
      </c>
      <c r="J417" s="315">
        <f>-K2172/0.0833333333333333</f>
        <v>0</v>
      </c>
      <c r="K417" s="315"/>
      <c r="L417" s="316">
        <v>44188</v>
      </c>
      <c r="M417" s="316">
        <v>43397</v>
      </c>
      <c r="N417" s="317">
        <v>44485</v>
      </c>
      <c r="O417" s="318">
        <f>YEAR(N417)</f>
        <v>2021</v>
      </c>
      <c r="P417" s="318">
        <f>MONTH(N417)</f>
        <v>10</v>
      </c>
      <c r="Q417" s="319" t="str">
        <f>IF(P417&gt;9,CONCATENATE(O417,P417),CONCATENATE(O417,"0",P417))</f>
        <v>202110</v>
      </c>
      <c r="R417" s="305">
        <v>0</v>
      </c>
      <c r="S417" s="320">
        <v>0</v>
      </c>
      <c r="T417" s="320">
        <v>0</v>
      </c>
      <c r="U417" s="399"/>
      <c r="V417" s="299"/>
      <c r="W417" s="299"/>
      <c r="X417" s="299"/>
      <c r="Y417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299"/>
      <c r="AN417" s="299"/>
      <c r="AO417" s="299"/>
      <c r="AP417" s="299"/>
      <c r="AQ417" s="299"/>
      <c r="AR417" s="300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</row>
    <row r="418" spans="1:100" s="7" customFormat="1" ht="38.25" customHeight="1" x14ac:dyDescent="0.2">
      <c r="A418" s="322" t="s">
        <v>56</v>
      </c>
      <c r="B418" s="323"/>
      <c r="C418" s="314"/>
      <c r="D418" s="323" t="s">
        <v>1279</v>
      </c>
      <c r="E418" s="308" t="s">
        <v>91</v>
      </c>
      <c r="F418" s="311" t="s">
        <v>1280</v>
      </c>
      <c r="G418" s="399" t="s">
        <v>444</v>
      </c>
      <c r="H418" s="399" t="s">
        <v>1281</v>
      </c>
      <c r="I418" s="372">
        <v>1500000</v>
      </c>
      <c r="J418" s="329">
        <f>-K2151/0.0833333333333333</f>
        <v>0</v>
      </c>
      <c r="K418" s="329"/>
      <c r="L418" s="312">
        <v>44034</v>
      </c>
      <c r="M418" s="312">
        <v>43374</v>
      </c>
      <c r="N418" s="312">
        <v>44469</v>
      </c>
      <c r="O418" s="330">
        <f>YEAR(N418)</f>
        <v>2021</v>
      </c>
      <c r="P418" s="318">
        <f>MONTH(N418)</f>
        <v>9</v>
      </c>
      <c r="Q418" s="331" t="str">
        <f>IF(P418&gt;9,CONCATENATE(O418,P418),CONCATENATE(O418,"0",P418))</f>
        <v>202109</v>
      </c>
      <c r="R418" s="305">
        <v>0</v>
      </c>
      <c r="S418" s="332">
        <v>0</v>
      </c>
      <c r="T418" s="332">
        <v>0</v>
      </c>
      <c r="U418" s="395"/>
      <c r="V418" s="300"/>
      <c r="W418" s="299"/>
      <c r="X418" s="300"/>
      <c r="Y41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299"/>
      <c r="AN418" s="299"/>
      <c r="AO418" s="299"/>
      <c r="AP418" s="299"/>
      <c r="AQ418" s="299"/>
      <c r="AR418" s="299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</row>
    <row r="419" spans="1:100" s="7" customFormat="1" ht="38.25" customHeight="1" x14ac:dyDescent="0.2">
      <c r="A419" s="313" t="s">
        <v>56</v>
      </c>
      <c r="B419" s="322"/>
      <c r="C419" s="314"/>
      <c r="D419" s="321" t="s">
        <v>1032</v>
      </c>
      <c r="E419" s="323" t="s">
        <v>1034</v>
      </c>
      <c r="F419" s="311" t="s">
        <v>1035</v>
      </c>
      <c r="G419" s="399" t="s">
        <v>1905</v>
      </c>
      <c r="H419" s="399" t="s">
        <v>1033</v>
      </c>
      <c r="I419" s="372">
        <v>0</v>
      </c>
      <c r="J419" s="329">
        <f>-K1990/0.0833333333333333</f>
        <v>0</v>
      </c>
      <c r="K419" s="329"/>
      <c r="L419" s="312">
        <v>44048</v>
      </c>
      <c r="M419" s="316">
        <v>44105</v>
      </c>
      <c r="N419" s="312">
        <v>44469</v>
      </c>
      <c r="O419" s="330">
        <f>YEAR(N419)</f>
        <v>2021</v>
      </c>
      <c r="P419" s="318">
        <f>MONTH(N419)</f>
        <v>9</v>
      </c>
      <c r="Q419" s="331" t="str">
        <f>IF(P419&gt;9,CONCATENATE(O419,P419),CONCATENATE(O419,"0",P419))</f>
        <v>202109</v>
      </c>
      <c r="R419" s="305" t="s">
        <v>2060</v>
      </c>
      <c r="S419" s="332">
        <v>0</v>
      </c>
      <c r="T419" s="332">
        <v>0</v>
      </c>
      <c r="U419" s="399"/>
      <c r="V419" s="299"/>
      <c r="W419" s="299"/>
      <c r="X419" s="299"/>
      <c r="Y41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299"/>
      <c r="AA419" s="300"/>
      <c r="AB419" s="300"/>
      <c r="AC419" s="300"/>
      <c r="AD419" s="300"/>
      <c r="AE419" s="300"/>
      <c r="AF419" s="300"/>
      <c r="AG419" s="300"/>
      <c r="AH419" s="300"/>
      <c r="AI419" s="300"/>
      <c r="AJ419" s="300"/>
      <c r="AK419" s="300"/>
      <c r="AL419" s="300"/>
      <c r="AM419" s="300"/>
      <c r="AN419" s="300"/>
      <c r="AO419" s="300"/>
      <c r="AP419" s="300"/>
      <c r="AQ419" s="300"/>
      <c r="AR419" s="300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</row>
    <row r="420" spans="1:100" s="7" customFormat="1" ht="38.25" customHeight="1" x14ac:dyDescent="0.2">
      <c r="A420" s="313" t="s">
        <v>56</v>
      </c>
      <c r="B420" s="322"/>
      <c r="C420" s="314"/>
      <c r="D420" s="321" t="s">
        <v>1028</v>
      </c>
      <c r="E420" s="322" t="s">
        <v>91</v>
      </c>
      <c r="F420" s="306" t="s">
        <v>1031</v>
      </c>
      <c r="G420" s="395" t="s">
        <v>1029</v>
      </c>
      <c r="H420" s="395" t="s">
        <v>1030</v>
      </c>
      <c r="I420" s="368">
        <v>16000000</v>
      </c>
      <c r="J420" s="315">
        <f>-K1990/0.0833333333333333</f>
        <v>0</v>
      </c>
      <c r="K420" s="315"/>
      <c r="L420" s="312">
        <v>44048</v>
      </c>
      <c r="M420" s="316">
        <v>44105</v>
      </c>
      <c r="N420" s="312">
        <v>44469</v>
      </c>
      <c r="O420" s="327">
        <f>YEAR(N420)</f>
        <v>2021</v>
      </c>
      <c r="P420" s="318">
        <f>MONTH(N420)</f>
        <v>9</v>
      </c>
      <c r="Q420" s="328" t="str">
        <f>IF(P420&gt;9,CONCATENATE(O420,P420),CONCATENATE(O420,"0",P420))</f>
        <v>202109</v>
      </c>
      <c r="R420" s="305" t="s">
        <v>130</v>
      </c>
      <c r="S420" s="320">
        <v>0</v>
      </c>
      <c r="T420" s="320">
        <v>0</v>
      </c>
      <c r="U420" s="399"/>
      <c r="V420" s="300"/>
      <c r="W420" s="299"/>
      <c r="X420" s="300"/>
      <c r="Y42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346"/>
      <c r="AA420" s="300"/>
      <c r="AB420" s="300"/>
      <c r="AC420" s="300"/>
      <c r="AD420" s="300"/>
      <c r="AE420" s="300"/>
      <c r="AF420" s="300"/>
      <c r="AG420" s="300"/>
      <c r="AH420" s="300"/>
      <c r="AI420" s="300"/>
      <c r="AJ420" s="300"/>
      <c r="AK420" s="300"/>
      <c r="AL420" s="300"/>
      <c r="AM420" s="300"/>
      <c r="AN420" s="300"/>
      <c r="AO420" s="300"/>
      <c r="AP420" s="300"/>
      <c r="AQ420" s="300"/>
      <c r="AR420" s="300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</row>
    <row r="421" spans="1:100" s="7" customFormat="1" ht="38.25" customHeight="1" x14ac:dyDescent="0.2">
      <c r="A421" s="322" t="s">
        <v>56</v>
      </c>
      <c r="B421" s="313" t="s">
        <v>258</v>
      </c>
      <c r="C421" s="334" t="s">
        <v>263</v>
      </c>
      <c r="D421" s="310" t="s">
        <v>704</v>
      </c>
      <c r="E421" s="313" t="s">
        <v>91</v>
      </c>
      <c r="F421" s="272" t="s">
        <v>519</v>
      </c>
      <c r="G421" s="396" t="s">
        <v>186</v>
      </c>
      <c r="H421" s="396" t="s">
        <v>48</v>
      </c>
      <c r="I421" s="370">
        <v>6500000</v>
      </c>
      <c r="J421" s="273">
        <f>-K2590/0.0833333333333333</f>
        <v>0</v>
      </c>
      <c r="K421" s="273"/>
      <c r="L421" s="274">
        <v>44048</v>
      </c>
      <c r="M421" s="274">
        <v>44097</v>
      </c>
      <c r="N421" s="275">
        <v>44461</v>
      </c>
      <c r="O421" s="289">
        <f>YEAR(N421)</f>
        <v>2021</v>
      </c>
      <c r="P421" s="289">
        <f>MONTH(N421)</f>
        <v>9</v>
      </c>
      <c r="Q421" s="281" t="str">
        <f>IF(P421&gt;9,CONCATENATE(O421,P421),CONCATENATE(O421,"0",P421))</f>
        <v>202109</v>
      </c>
      <c r="R421" s="305">
        <v>0</v>
      </c>
      <c r="S421" s="276">
        <v>0</v>
      </c>
      <c r="T421" s="276">
        <v>0</v>
      </c>
      <c r="U421" s="397"/>
      <c r="V421" s="307"/>
      <c r="W421" s="307"/>
      <c r="X421" s="307"/>
      <c r="Y4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46"/>
      <c r="AA421" s="300"/>
      <c r="AB421" s="300"/>
      <c r="AC421" s="300"/>
      <c r="AD421" s="300"/>
      <c r="AE421" s="300"/>
      <c r="AF421" s="300"/>
      <c r="AG421" s="300"/>
      <c r="AH421" s="300"/>
      <c r="AI421" s="300"/>
      <c r="AJ421" s="300"/>
      <c r="AK421" s="300"/>
      <c r="AL421" s="300"/>
      <c r="AM421" s="300"/>
      <c r="AN421" s="300"/>
      <c r="AO421" s="300"/>
      <c r="AP421" s="300"/>
      <c r="AQ421" s="300"/>
      <c r="AR421" s="300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</row>
    <row r="422" spans="1:100" s="7" customFormat="1" ht="38.25" customHeight="1" x14ac:dyDescent="0.2">
      <c r="A422" s="313" t="s">
        <v>56</v>
      </c>
      <c r="B422" s="322" t="s">
        <v>258</v>
      </c>
      <c r="C422" s="334" t="s">
        <v>263</v>
      </c>
      <c r="D422" s="321" t="s">
        <v>801</v>
      </c>
      <c r="E422" s="313" t="s">
        <v>91</v>
      </c>
      <c r="F422" s="272" t="s">
        <v>24</v>
      </c>
      <c r="G422" s="395" t="s">
        <v>800</v>
      </c>
      <c r="H422" s="395" t="s">
        <v>69</v>
      </c>
      <c r="I422" s="370">
        <v>700000</v>
      </c>
      <c r="J422" s="273">
        <f>-K2643/0.0833333333333333</f>
        <v>0</v>
      </c>
      <c r="K422" s="273"/>
      <c r="L422" s="274">
        <v>44041</v>
      </c>
      <c r="M422" s="274">
        <v>44088</v>
      </c>
      <c r="N422" s="275">
        <v>44452</v>
      </c>
      <c r="O422" s="289">
        <f>YEAR(N422)</f>
        <v>2021</v>
      </c>
      <c r="P422" s="289">
        <f>MONTH(N422)</f>
        <v>9</v>
      </c>
      <c r="Q422" s="281" t="str">
        <f>IF(P422&gt;9,CONCATENATE(O422,P422),CONCATENATE(O422,"0",P422))</f>
        <v>202109</v>
      </c>
      <c r="R422" s="305">
        <v>0</v>
      </c>
      <c r="S422" s="276">
        <v>0</v>
      </c>
      <c r="T422" s="276">
        <v>0</v>
      </c>
      <c r="U422" s="395"/>
      <c r="V422" s="307"/>
      <c r="W422" s="307"/>
      <c r="X422" s="307"/>
      <c r="Y42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346"/>
      <c r="AA422" s="300"/>
      <c r="AB422" s="300"/>
      <c r="AC422" s="300"/>
      <c r="AD422" s="300"/>
      <c r="AE422" s="300"/>
      <c r="AF422" s="300"/>
      <c r="AG422" s="300"/>
      <c r="AH422" s="300"/>
      <c r="AI422" s="300"/>
      <c r="AJ422" s="300"/>
      <c r="AK422" s="300"/>
      <c r="AL422" s="300"/>
      <c r="AM422" s="300"/>
      <c r="AN422" s="300"/>
      <c r="AO422" s="300"/>
      <c r="AP422" s="300"/>
      <c r="AQ422" s="300"/>
      <c r="AR422" s="300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</row>
    <row r="423" spans="1:100" s="7" customFormat="1" ht="38.25" customHeight="1" x14ac:dyDescent="0.2">
      <c r="A423" s="313" t="s">
        <v>56</v>
      </c>
      <c r="B423" s="313" t="s">
        <v>258</v>
      </c>
      <c r="C423" s="314" t="s">
        <v>263</v>
      </c>
      <c r="D423" s="321" t="s">
        <v>802</v>
      </c>
      <c r="E423" s="313" t="s">
        <v>91</v>
      </c>
      <c r="F423" s="272" t="s">
        <v>533</v>
      </c>
      <c r="G423" s="396" t="s">
        <v>1869</v>
      </c>
      <c r="H423" s="395" t="s">
        <v>804</v>
      </c>
      <c r="I423" s="370">
        <v>362500</v>
      </c>
      <c r="J423" s="273">
        <f>-K2615/0.0833333333333333</f>
        <v>0</v>
      </c>
      <c r="K423" s="273"/>
      <c r="L423" s="274">
        <v>44006</v>
      </c>
      <c r="M423" s="274">
        <v>44088</v>
      </c>
      <c r="N423" s="275">
        <v>44452</v>
      </c>
      <c r="O423" s="289">
        <f>YEAR(N423)</f>
        <v>2021</v>
      </c>
      <c r="P423" s="289">
        <f>MONTH(N423)</f>
        <v>9</v>
      </c>
      <c r="Q423" s="281" t="str">
        <f>IF(P423&gt;9,CONCATENATE(O423,P423),CONCATENATE(O423,"0",P423))</f>
        <v>202109</v>
      </c>
      <c r="R423" s="305">
        <v>0</v>
      </c>
      <c r="S423" s="276">
        <v>0</v>
      </c>
      <c r="T423" s="276">
        <v>0</v>
      </c>
      <c r="U423" s="396"/>
      <c r="V423" s="307" t="s">
        <v>257</v>
      </c>
      <c r="W423" s="307" t="s">
        <v>257</v>
      </c>
      <c r="X423" s="307"/>
      <c r="Y42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23" s="346"/>
      <c r="AA423" s="300"/>
      <c r="AB423" s="300"/>
      <c r="AC423" s="300"/>
      <c r="AD423" s="300"/>
      <c r="AE423" s="300"/>
      <c r="AF423" s="300"/>
      <c r="AG423" s="300"/>
      <c r="AH423" s="300"/>
      <c r="AI423" s="300"/>
      <c r="AJ423" s="300"/>
      <c r="AK423" s="300"/>
      <c r="AL423" s="300"/>
      <c r="AM423" s="300"/>
      <c r="AN423" s="300"/>
      <c r="AO423" s="300"/>
      <c r="AP423" s="300"/>
      <c r="AQ423" s="300"/>
      <c r="AR423" s="300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1:100" s="7" customFormat="1" ht="38.25" customHeight="1" x14ac:dyDescent="0.2">
      <c r="A424" s="313" t="s">
        <v>56</v>
      </c>
      <c r="B424" s="313" t="s">
        <v>258</v>
      </c>
      <c r="C424" s="314" t="s">
        <v>263</v>
      </c>
      <c r="D424" s="321" t="s">
        <v>803</v>
      </c>
      <c r="E424" s="313" t="s">
        <v>91</v>
      </c>
      <c r="F424" s="272" t="s">
        <v>533</v>
      </c>
      <c r="G424" s="396" t="s">
        <v>1868</v>
      </c>
      <c r="H424" s="395" t="s">
        <v>805</v>
      </c>
      <c r="I424" s="370">
        <v>162500</v>
      </c>
      <c r="J424" s="273">
        <f>-K2615/0.0833333333333333</f>
        <v>0</v>
      </c>
      <c r="K424" s="273"/>
      <c r="L424" s="274">
        <v>44006</v>
      </c>
      <c r="M424" s="274">
        <v>44088</v>
      </c>
      <c r="N424" s="275">
        <v>44452</v>
      </c>
      <c r="O424" s="289">
        <f>YEAR(N424)</f>
        <v>2021</v>
      </c>
      <c r="P424" s="289">
        <f>MONTH(N424)</f>
        <v>9</v>
      </c>
      <c r="Q424" s="281" t="str">
        <f>IF(P424&gt;9,CONCATENATE(O424,P424),CONCATENATE(O424,"0",P424))</f>
        <v>202109</v>
      </c>
      <c r="R424" s="305">
        <v>0</v>
      </c>
      <c r="S424" s="276">
        <v>0</v>
      </c>
      <c r="T424" s="276">
        <v>0</v>
      </c>
      <c r="U424" s="396"/>
      <c r="V424" s="307" t="s">
        <v>257</v>
      </c>
      <c r="W424" s="307" t="s">
        <v>257</v>
      </c>
      <c r="X424" s="307"/>
      <c r="Y42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24" s="346"/>
      <c r="AA424" s="300"/>
      <c r="AB424" s="300"/>
      <c r="AC424" s="300"/>
      <c r="AD424" s="300"/>
      <c r="AE424" s="300"/>
      <c r="AF424" s="300"/>
      <c r="AG424" s="300"/>
      <c r="AH424" s="300"/>
      <c r="AI424" s="300"/>
      <c r="AJ424" s="300"/>
      <c r="AK424" s="300"/>
      <c r="AL424" s="300"/>
      <c r="AM424" s="300"/>
      <c r="AN424" s="300"/>
      <c r="AO424" s="300"/>
      <c r="AP424" s="300"/>
      <c r="AQ424" s="300"/>
      <c r="AR424" s="300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</row>
    <row r="425" spans="1:100" s="7" customFormat="1" ht="38.25" customHeight="1" x14ac:dyDescent="0.2">
      <c r="A425" s="322" t="s">
        <v>56</v>
      </c>
      <c r="B425" s="323"/>
      <c r="C425" s="314"/>
      <c r="D425" s="323" t="s">
        <v>1046</v>
      </c>
      <c r="E425" s="313" t="s">
        <v>90</v>
      </c>
      <c r="F425" s="311" t="s">
        <v>1047</v>
      </c>
      <c r="G425" s="399" t="s">
        <v>1043</v>
      </c>
      <c r="H425" s="399" t="s">
        <v>1048</v>
      </c>
      <c r="I425" s="372">
        <v>400000</v>
      </c>
      <c r="J425" s="329">
        <f>-K2037/0.0833333333333333</f>
        <v>0</v>
      </c>
      <c r="K425" s="329"/>
      <c r="L425" s="312">
        <v>44013</v>
      </c>
      <c r="M425" s="312">
        <v>44075</v>
      </c>
      <c r="N425" s="312">
        <v>44439</v>
      </c>
      <c r="O425" s="330">
        <f>YEAR(N425)</f>
        <v>2021</v>
      </c>
      <c r="P425" s="318">
        <f>MONTH(N425)</f>
        <v>8</v>
      </c>
      <c r="Q425" s="331" t="str">
        <f>IF(P425&gt;9,CONCATENATE(O425,P425),CONCATENATE(O425,"0",P425))</f>
        <v>202108</v>
      </c>
      <c r="R425" s="270" t="s">
        <v>130</v>
      </c>
      <c r="S425" s="332">
        <v>0</v>
      </c>
      <c r="T425" s="332">
        <v>0</v>
      </c>
      <c r="U425" s="395"/>
      <c r="V425" s="299"/>
      <c r="W425" s="299"/>
      <c r="X425" s="299"/>
      <c r="Y42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346"/>
      <c r="AA425" s="300"/>
      <c r="AB425" s="300"/>
      <c r="AC425" s="300"/>
      <c r="AD425" s="300"/>
      <c r="AE425" s="300"/>
      <c r="AF425" s="300"/>
      <c r="AG425" s="300"/>
      <c r="AH425" s="300"/>
      <c r="AI425" s="300"/>
      <c r="AJ425" s="300"/>
      <c r="AK425" s="300"/>
      <c r="AL425" s="300"/>
      <c r="AM425" s="300"/>
      <c r="AN425" s="300"/>
      <c r="AO425" s="300"/>
      <c r="AP425" s="300"/>
      <c r="AQ425" s="300"/>
      <c r="AR425" s="300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</row>
    <row r="426" spans="1:100" s="7" customFormat="1" ht="38.25" customHeight="1" x14ac:dyDescent="0.2">
      <c r="A426" s="322" t="s">
        <v>56</v>
      </c>
      <c r="B426" s="323"/>
      <c r="C426" s="314"/>
      <c r="D426" s="323" t="s">
        <v>1269</v>
      </c>
      <c r="E426" s="313" t="s">
        <v>90</v>
      </c>
      <c r="F426" s="311" t="s">
        <v>1044</v>
      </c>
      <c r="G426" s="399" t="s">
        <v>1043</v>
      </c>
      <c r="H426" s="399" t="s">
        <v>1045</v>
      </c>
      <c r="I426" s="372">
        <v>400000</v>
      </c>
      <c r="J426" s="329">
        <f>-K2037/0.0833333333333333</f>
        <v>0</v>
      </c>
      <c r="K426" s="329"/>
      <c r="L426" s="312">
        <v>44013</v>
      </c>
      <c r="M426" s="312">
        <v>44075</v>
      </c>
      <c r="N426" s="312">
        <v>44439</v>
      </c>
      <c r="O426" s="330">
        <f>YEAR(N426)</f>
        <v>2021</v>
      </c>
      <c r="P426" s="318">
        <f>MONTH(N426)</f>
        <v>8</v>
      </c>
      <c r="Q426" s="331" t="str">
        <f>IF(P426&gt;9,CONCATENATE(O426,P426),CONCATENATE(O426,"0",P426))</f>
        <v>202108</v>
      </c>
      <c r="R426" s="270" t="s">
        <v>130</v>
      </c>
      <c r="S426" s="332">
        <v>0</v>
      </c>
      <c r="T426" s="332">
        <v>0</v>
      </c>
      <c r="U426" s="395"/>
      <c r="V426" s="299"/>
      <c r="W426" s="299"/>
      <c r="X426" s="299"/>
      <c r="Y42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346"/>
      <c r="AA426" s="300"/>
      <c r="AB426" s="300"/>
      <c r="AC426" s="300"/>
      <c r="AD426" s="300"/>
      <c r="AE426" s="300"/>
      <c r="AF426" s="300"/>
      <c r="AG426" s="300"/>
      <c r="AH426" s="300"/>
      <c r="AI426" s="300"/>
      <c r="AJ426" s="300"/>
      <c r="AK426" s="300"/>
      <c r="AL426" s="300"/>
      <c r="AM426" s="300"/>
      <c r="AN426" s="300"/>
      <c r="AO426" s="300"/>
      <c r="AP426" s="300"/>
      <c r="AQ426" s="300"/>
      <c r="AR426" s="300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</row>
    <row r="427" spans="1:100" s="7" customFormat="1" ht="38.25" customHeight="1" x14ac:dyDescent="0.2">
      <c r="A427" s="322" t="s">
        <v>56</v>
      </c>
      <c r="B427" s="308"/>
      <c r="C427" s="334"/>
      <c r="D427" s="308" t="s">
        <v>1256</v>
      </c>
      <c r="E427" s="308" t="s">
        <v>91</v>
      </c>
      <c r="F427" s="266" t="s">
        <v>1257</v>
      </c>
      <c r="G427" s="397" t="s">
        <v>1258</v>
      </c>
      <c r="H427" s="397" t="s">
        <v>136</v>
      </c>
      <c r="I427" s="371">
        <v>150000</v>
      </c>
      <c r="J427" s="268">
        <f>-K2150/0.0833333333333333</f>
        <v>0</v>
      </c>
      <c r="K427" s="268"/>
      <c r="L427" s="269">
        <v>43341</v>
      </c>
      <c r="M427" s="269">
        <v>43344</v>
      </c>
      <c r="N427" s="269">
        <v>44439</v>
      </c>
      <c r="O427" s="290">
        <f>YEAR(N427)</f>
        <v>2021</v>
      </c>
      <c r="P427" s="289">
        <f>MONTH(N427)</f>
        <v>8</v>
      </c>
      <c r="Q427" s="286" t="str">
        <f>IF(P427&gt;9,CONCATENATE(O427,P427),CONCATENATE(O427,"0",P427))</f>
        <v>202108</v>
      </c>
      <c r="R427" s="305" t="s">
        <v>248</v>
      </c>
      <c r="S427" s="271">
        <v>0.08</v>
      </c>
      <c r="T427" s="271">
        <v>0</v>
      </c>
      <c r="U427" s="396"/>
      <c r="V427" s="309"/>
      <c r="W427" s="307"/>
      <c r="X427" s="309"/>
      <c r="Y42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307"/>
      <c r="AA427" s="307"/>
      <c r="AB427" s="307"/>
      <c r="AC427" s="307"/>
      <c r="AD427" s="307"/>
      <c r="AE427" s="307"/>
      <c r="AF427" s="307"/>
      <c r="AG427" s="307"/>
      <c r="AH427" s="307"/>
      <c r="AI427" s="307"/>
      <c r="AJ427" s="307"/>
      <c r="AK427" s="307"/>
      <c r="AL427" s="307"/>
      <c r="AM427" s="307"/>
      <c r="AN427" s="307"/>
      <c r="AO427" s="307"/>
      <c r="AP427" s="307"/>
      <c r="AQ427" s="307"/>
      <c r="AR427" s="307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</row>
    <row r="428" spans="1:100" s="7" customFormat="1" ht="38.25" customHeight="1" x14ac:dyDescent="0.2">
      <c r="A428" s="313" t="s">
        <v>56</v>
      </c>
      <c r="B428" s="322"/>
      <c r="C428" s="314"/>
      <c r="D428" s="321" t="s">
        <v>2204</v>
      </c>
      <c r="E428" s="322" t="s">
        <v>96</v>
      </c>
      <c r="F428" s="311" t="s">
        <v>19</v>
      </c>
      <c r="G428" s="395" t="s">
        <v>2205</v>
      </c>
      <c r="H428" s="395" t="s">
        <v>2206</v>
      </c>
      <c r="I428" s="368">
        <v>1000000</v>
      </c>
      <c r="J428" s="315">
        <f>-K2557/0.0833333333333333</f>
        <v>0</v>
      </c>
      <c r="K428" s="315"/>
      <c r="L428" s="316">
        <v>43866</v>
      </c>
      <c r="M428" s="316">
        <v>43866</v>
      </c>
      <c r="N428" s="317">
        <v>44439</v>
      </c>
      <c r="O428" s="318">
        <f>YEAR(N428)</f>
        <v>2021</v>
      </c>
      <c r="P428" s="318">
        <f>MONTH(N428)</f>
        <v>8</v>
      </c>
      <c r="Q428" s="319" t="str">
        <f>IF(P428&gt;9,CONCATENATE(O428,P428),CONCATENATE(O428,"0",P428))</f>
        <v>202108</v>
      </c>
      <c r="R428" s="305" t="s">
        <v>248</v>
      </c>
      <c r="S428" s="320">
        <v>0</v>
      </c>
      <c r="T428" s="320">
        <v>0</v>
      </c>
      <c r="U428" s="395"/>
      <c r="V428" s="299"/>
      <c r="W428" s="299"/>
      <c r="X428" s="299"/>
      <c r="Y42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299"/>
      <c r="AA428" s="300"/>
      <c r="AB428" s="300"/>
      <c r="AC428" s="300"/>
      <c r="AD428" s="300"/>
      <c r="AE428" s="300"/>
      <c r="AF428" s="300"/>
      <c r="AG428" s="300"/>
      <c r="AH428" s="300"/>
      <c r="AI428" s="300"/>
      <c r="AJ428" s="300"/>
      <c r="AK428" s="300"/>
      <c r="AL428" s="300"/>
      <c r="AM428" s="300"/>
      <c r="AN428" s="300"/>
      <c r="AO428" s="300"/>
      <c r="AP428" s="300"/>
      <c r="AQ428" s="300"/>
      <c r="AR428" s="299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</row>
    <row r="429" spans="1:100" s="7" customFormat="1" ht="38.25" customHeight="1" x14ac:dyDescent="0.2">
      <c r="A429" s="313" t="s">
        <v>56</v>
      </c>
      <c r="B429" s="313" t="s">
        <v>258</v>
      </c>
      <c r="C429" s="334" t="s">
        <v>263</v>
      </c>
      <c r="D429" s="310" t="s">
        <v>745</v>
      </c>
      <c r="E429" s="322" t="s">
        <v>91</v>
      </c>
      <c r="F429" s="306" t="s">
        <v>746</v>
      </c>
      <c r="G429" s="396" t="s">
        <v>1913</v>
      </c>
      <c r="H429" s="396" t="s">
        <v>301</v>
      </c>
      <c r="I429" s="370">
        <v>450000.00309999997</v>
      </c>
      <c r="J429" s="273">
        <f>-K2070/0.0833333333333333</f>
        <v>0</v>
      </c>
      <c r="K429" s="273"/>
      <c r="L429" s="274">
        <v>43964</v>
      </c>
      <c r="M429" s="274">
        <v>44060</v>
      </c>
      <c r="N429" s="274">
        <v>44424</v>
      </c>
      <c r="O429" s="291">
        <f>YEAR(N429)</f>
        <v>2021</v>
      </c>
      <c r="P429" s="289">
        <f>MONTH(N429)</f>
        <v>8</v>
      </c>
      <c r="Q429" s="287" t="str">
        <f>IF(P429&gt;9,CONCATENATE(O429,P429),CONCATENATE(O429,"0",P429))</f>
        <v>202108</v>
      </c>
      <c r="R429" s="305">
        <v>0</v>
      </c>
      <c r="S429" s="276">
        <v>0</v>
      </c>
      <c r="T429" s="276">
        <v>0</v>
      </c>
      <c r="U429" s="397"/>
      <c r="V429" s="309"/>
      <c r="W429" s="307"/>
      <c r="X429" s="309"/>
      <c r="Y42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326"/>
      <c r="AA429" s="309"/>
      <c r="AB429" s="309"/>
      <c r="AC429" s="309"/>
      <c r="AD429" s="309"/>
      <c r="AE429" s="309"/>
      <c r="AF429" s="309"/>
      <c r="AG429" s="309"/>
      <c r="AH429" s="309"/>
      <c r="AI429" s="309"/>
      <c r="AJ429" s="309"/>
      <c r="AK429" s="309"/>
      <c r="AL429" s="309"/>
      <c r="AM429" s="309"/>
      <c r="AN429" s="309"/>
      <c r="AO429" s="309"/>
      <c r="AP429" s="309"/>
      <c r="AQ429" s="309"/>
      <c r="AR429" s="300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</row>
    <row r="430" spans="1:100" s="7" customFormat="1" ht="38.25" customHeight="1" x14ac:dyDescent="0.2">
      <c r="A430" s="322" t="s">
        <v>56</v>
      </c>
      <c r="B430" s="313"/>
      <c r="C430" s="334"/>
      <c r="D430" s="310" t="s">
        <v>1225</v>
      </c>
      <c r="E430" s="313" t="s">
        <v>91</v>
      </c>
      <c r="F430" s="272" t="s">
        <v>24</v>
      </c>
      <c r="G430" s="396" t="s">
        <v>1226</v>
      </c>
      <c r="H430" s="398" t="s">
        <v>1227</v>
      </c>
      <c r="I430" s="370">
        <v>225000</v>
      </c>
      <c r="J430" s="273">
        <f>-K2166/0.0833333333333333</f>
        <v>0</v>
      </c>
      <c r="K430" s="273"/>
      <c r="L430" s="274">
        <v>43327</v>
      </c>
      <c r="M430" s="274">
        <v>43327</v>
      </c>
      <c r="N430" s="275">
        <v>44422</v>
      </c>
      <c r="O430" s="289">
        <f>YEAR(N430)</f>
        <v>2021</v>
      </c>
      <c r="P430" s="289">
        <f>MONTH(N430)</f>
        <v>8</v>
      </c>
      <c r="Q430" s="281" t="str">
        <f>IF(P430&gt;9,CONCATENATE(O430,P430),CONCATENATE(O430,"0",P430))</f>
        <v>202108</v>
      </c>
      <c r="R430" s="270">
        <v>0</v>
      </c>
      <c r="S430" s="276">
        <v>0</v>
      </c>
      <c r="T430" s="276">
        <v>0</v>
      </c>
      <c r="U430" s="397"/>
      <c r="V430" s="307"/>
      <c r="W430" s="307"/>
      <c r="X430" s="307"/>
      <c r="Y430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307"/>
      <c r="AA430" s="307"/>
      <c r="AB430" s="307"/>
      <c r="AC430" s="307"/>
      <c r="AD430" s="307"/>
      <c r="AE430" s="307"/>
      <c r="AF430" s="307"/>
      <c r="AG430" s="307"/>
      <c r="AH430" s="307"/>
      <c r="AI430" s="307"/>
      <c r="AJ430" s="307"/>
      <c r="AK430" s="307"/>
      <c r="AL430" s="307"/>
      <c r="AM430" s="307"/>
      <c r="AN430" s="307"/>
      <c r="AO430" s="307"/>
      <c r="AP430" s="307"/>
      <c r="AQ430" s="307"/>
      <c r="AR430" s="309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</row>
    <row r="431" spans="1:100" s="7" customFormat="1" ht="38.25" customHeight="1" x14ac:dyDescent="0.2">
      <c r="A431" s="322" t="s">
        <v>56</v>
      </c>
      <c r="B431" s="313"/>
      <c r="C431" s="322"/>
      <c r="D431" s="321" t="s">
        <v>1846</v>
      </c>
      <c r="E431" s="313" t="s">
        <v>91</v>
      </c>
      <c r="F431" s="306" t="s">
        <v>516</v>
      </c>
      <c r="G431" s="396" t="s">
        <v>1847</v>
      </c>
      <c r="H431" s="396" t="s">
        <v>1848</v>
      </c>
      <c r="I431" s="370">
        <v>1600000</v>
      </c>
      <c r="J431" s="273">
        <f>-K2441/0.0833333333333333</f>
        <v>0</v>
      </c>
      <c r="K431" s="273"/>
      <c r="L431" s="274">
        <v>44013</v>
      </c>
      <c r="M431" s="274">
        <v>44053</v>
      </c>
      <c r="N431" s="275">
        <v>44417</v>
      </c>
      <c r="O431" s="289">
        <f>YEAR(N431)</f>
        <v>2021</v>
      </c>
      <c r="P431" s="289">
        <f>MONTH(N431)</f>
        <v>8</v>
      </c>
      <c r="Q431" s="281" t="str">
        <f>IF(P431&gt;9,CONCATENATE(O431,P431),CONCATENATE(O431,"0",P431))</f>
        <v>202108</v>
      </c>
      <c r="R431" s="305">
        <v>0</v>
      </c>
      <c r="S431" s="276">
        <v>0</v>
      </c>
      <c r="T431" s="276">
        <v>0</v>
      </c>
      <c r="U431" s="396"/>
      <c r="V431" s="309"/>
      <c r="W431" s="307"/>
      <c r="X431" s="309"/>
      <c r="Y43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326"/>
      <c r="AA431" s="307"/>
      <c r="AB431" s="307"/>
      <c r="AC431" s="307"/>
      <c r="AD431" s="307"/>
      <c r="AE431" s="307"/>
      <c r="AF431" s="307"/>
      <c r="AG431" s="307"/>
      <c r="AH431" s="307"/>
      <c r="AI431" s="307"/>
      <c r="AJ431" s="307"/>
      <c r="AK431" s="307"/>
      <c r="AL431" s="307"/>
      <c r="AM431" s="307"/>
      <c r="AN431" s="307"/>
      <c r="AO431" s="307"/>
      <c r="AP431" s="307"/>
      <c r="AQ431" s="307"/>
      <c r="AR431" s="299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</row>
    <row r="432" spans="1:100" s="7" customFormat="1" ht="38.25" customHeight="1" x14ac:dyDescent="0.2">
      <c r="A432" s="313" t="s">
        <v>56</v>
      </c>
      <c r="B432" s="322"/>
      <c r="C432" s="314"/>
      <c r="D432" s="322" t="s">
        <v>1049</v>
      </c>
      <c r="E432" s="322" t="s">
        <v>91</v>
      </c>
      <c r="F432" s="266" t="s">
        <v>24</v>
      </c>
      <c r="G432" s="395" t="s">
        <v>893</v>
      </c>
      <c r="H432" s="395" t="s">
        <v>894</v>
      </c>
      <c r="I432" s="368">
        <v>100000</v>
      </c>
      <c r="J432" s="315">
        <f>-K2012/0.0833333333333333</f>
        <v>0</v>
      </c>
      <c r="K432" s="315"/>
      <c r="L432" s="316">
        <v>42930</v>
      </c>
      <c r="M432" s="316">
        <v>42944</v>
      </c>
      <c r="N432" s="317">
        <v>44404</v>
      </c>
      <c r="O432" s="318">
        <f>YEAR(N432)</f>
        <v>2021</v>
      </c>
      <c r="P432" s="318">
        <f>MONTH(N432)</f>
        <v>7</v>
      </c>
      <c r="Q432" s="319" t="str">
        <f>IF(P432&gt;9,CONCATENATE(O432,P432),CONCATENATE(O432,"0",P432))</f>
        <v>202107</v>
      </c>
      <c r="R432" s="305">
        <v>0</v>
      </c>
      <c r="S432" s="320">
        <v>0</v>
      </c>
      <c r="T432" s="320">
        <v>0</v>
      </c>
      <c r="U432" s="399"/>
      <c r="V432" s="300"/>
      <c r="W432" s="299"/>
      <c r="X432" s="300"/>
      <c r="Y4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346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299"/>
      <c r="AN432" s="299"/>
      <c r="AO432" s="299"/>
      <c r="AP432" s="299"/>
      <c r="AQ432" s="299"/>
      <c r="AR432" s="300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</row>
    <row r="433" spans="1:100" s="7" customFormat="1" ht="38.25" customHeight="1" x14ac:dyDescent="0.2">
      <c r="A433" s="322" t="s">
        <v>56</v>
      </c>
      <c r="B433" s="322" t="s">
        <v>258</v>
      </c>
      <c r="C433" s="314" t="s">
        <v>263</v>
      </c>
      <c r="D433" s="310" t="s">
        <v>694</v>
      </c>
      <c r="E433" s="322" t="s">
        <v>91</v>
      </c>
      <c r="F433" s="306" t="s">
        <v>502</v>
      </c>
      <c r="G433" s="395" t="s">
        <v>1839</v>
      </c>
      <c r="H433" s="395" t="s">
        <v>503</v>
      </c>
      <c r="I433" s="368">
        <v>110000</v>
      </c>
      <c r="J433" s="315">
        <f>-K2062/0.0833333333333333</f>
        <v>0</v>
      </c>
      <c r="K433" s="315"/>
      <c r="L433" s="274">
        <v>43978</v>
      </c>
      <c r="M433" s="274">
        <v>44027</v>
      </c>
      <c r="N433" s="275">
        <v>44391</v>
      </c>
      <c r="O433" s="318">
        <f>YEAR(N433)</f>
        <v>2021</v>
      </c>
      <c r="P433" s="318">
        <f>MONTH(N433)</f>
        <v>7</v>
      </c>
      <c r="Q433" s="319" t="str">
        <f>IF(P433&gt;9,CONCATENATE(O433,P433),CONCATENATE(O433,"0",P433))</f>
        <v>202107</v>
      </c>
      <c r="R433" s="305">
        <v>0</v>
      </c>
      <c r="S433" s="320">
        <v>0</v>
      </c>
      <c r="T433" s="320">
        <v>0</v>
      </c>
      <c r="U433" s="395"/>
      <c r="V433" s="300"/>
      <c r="W433" s="299"/>
      <c r="X433" s="300"/>
      <c r="Y43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46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299"/>
      <c r="AN433" s="299"/>
      <c r="AO433" s="299"/>
      <c r="AP433" s="299"/>
      <c r="AQ433" s="299"/>
      <c r="AR433" s="300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</row>
    <row r="434" spans="1:100" s="7" customFormat="1" ht="38.25" customHeight="1" x14ac:dyDescent="0.2">
      <c r="A434" s="313" t="s">
        <v>56</v>
      </c>
      <c r="B434" s="313" t="s">
        <v>258</v>
      </c>
      <c r="C434" s="334" t="s">
        <v>263</v>
      </c>
      <c r="D434" s="313" t="s">
        <v>693</v>
      </c>
      <c r="E434" s="313" t="s">
        <v>91</v>
      </c>
      <c r="F434" s="306" t="s">
        <v>502</v>
      </c>
      <c r="G434" s="395" t="s">
        <v>1840</v>
      </c>
      <c r="H434" s="396" t="s">
        <v>128</v>
      </c>
      <c r="I434" s="370">
        <v>2140000</v>
      </c>
      <c r="J434" s="273" t="s">
        <v>1699</v>
      </c>
      <c r="K434" s="273"/>
      <c r="L434" s="274">
        <v>43978</v>
      </c>
      <c r="M434" s="274">
        <v>44027</v>
      </c>
      <c r="N434" s="275">
        <v>44391</v>
      </c>
      <c r="O434" s="289">
        <f>YEAR(N434)</f>
        <v>2021</v>
      </c>
      <c r="P434" s="289">
        <f>MONTH(N434)</f>
        <v>7</v>
      </c>
      <c r="Q434" s="281" t="str">
        <f>IF(P434&gt;9,CONCATENATE(O434,P434),CONCATENATE(O434,"0",P434))</f>
        <v>202107</v>
      </c>
      <c r="R434" s="305">
        <v>0</v>
      </c>
      <c r="S434" s="276">
        <v>0</v>
      </c>
      <c r="T434" s="276">
        <v>0</v>
      </c>
      <c r="U434" s="396"/>
      <c r="V434" s="309"/>
      <c r="W434" s="307"/>
      <c r="X434" s="309"/>
      <c r="Y4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46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299"/>
      <c r="AN434" s="299"/>
      <c r="AO434" s="299"/>
      <c r="AP434" s="299"/>
      <c r="AQ434" s="299"/>
      <c r="AR434" s="300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</row>
    <row r="435" spans="1:100" s="7" customFormat="1" ht="38.25" customHeight="1" x14ac:dyDescent="0.2">
      <c r="A435" s="313" t="s">
        <v>56</v>
      </c>
      <c r="B435" s="322"/>
      <c r="C435" s="314"/>
      <c r="D435" s="321" t="s">
        <v>992</v>
      </c>
      <c r="E435" s="313" t="s">
        <v>91</v>
      </c>
      <c r="F435" s="306" t="s">
        <v>24</v>
      </c>
      <c r="G435" s="395" t="s">
        <v>993</v>
      </c>
      <c r="H435" s="395" t="s">
        <v>994</v>
      </c>
      <c r="I435" s="368">
        <v>134547.12</v>
      </c>
      <c r="J435" s="315">
        <f>-K1972/0.0833333333333333</f>
        <v>0</v>
      </c>
      <c r="K435" s="315"/>
      <c r="L435" s="316">
        <v>42704</v>
      </c>
      <c r="M435" s="316">
        <v>42552</v>
      </c>
      <c r="N435" s="316">
        <v>44377</v>
      </c>
      <c r="O435" s="327">
        <f>YEAR(N435)</f>
        <v>2021</v>
      </c>
      <c r="P435" s="318">
        <f>MONTH(N435)</f>
        <v>6</v>
      </c>
      <c r="Q435" s="328" t="str">
        <f>IF(P435&gt;9,CONCATENATE(O435,P435),CONCATENATE(O435,"0",P435))</f>
        <v>202106</v>
      </c>
      <c r="R435" s="305">
        <v>0</v>
      </c>
      <c r="S435" s="320">
        <v>0</v>
      </c>
      <c r="T435" s="320">
        <v>0</v>
      </c>
      <c r="U435" s="399"/>
      <c r="V435" s="300"/>
      <c r="W435" s="299"/>
      <c r="X435" s="300"/>
      <c r="Y43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346"/>
      <c r="AA435" s="300"/>
      <c r="AB435" s="300"/>
      <c r="AC435" s="300"/>
      <c r="AD435" s="300"/>
      <c r="AE435" s="300"/>
      <c r="AF435" s="300"/>
      <c r="AG435" s="300"/>
      <c r="AH435" s="300"/>
      <c r="AI435" s="300"/>
      <c r="AJ435" s="300"/>
      <c r="AK435" s="300"/>
      <c r="AL435" s="300"/>
      <c r="AM435" s="300"/>
      <c r="AN435" s="300"/>
      <c r="AO435" s="300"/>
      <c r="AP435" s="300"/>
      <c r="AQ435" s="300"/>
      <c r="AR435" s="300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</row>
    <row r="436" spans="1:100" s="7" customFormat="1" ht="38.25" customHeight="1" x14ac:dyDescent="0.2">
      <c r="A436" s="322" t="s">
        <v>56</v>
      </c>
      <c r="B436" s="322"/>
      <c r="C436" s="314"/>
      <c r="D436" s="322" t="s">
        <v>924</v>
      </c>
      <c r="E436" s="308" t="s">
        <v>95</v>
      </c>
      <c r="F436" s="306" t="s">
        <v>19</v>
      </c>
      <c r="G436" s="395" t="s">
        <v>925</v>
      </c>
      <c r="H436" s="395" t="s">
        <v>926</v>
      </c>
      <c r="I436" s="368">
        <v>211509.6</v>
      </c>
      <c r="J436" s="315"/>
      <c r="K436" s="315"/>
      <c r="L436" s="316">
        <v>42592</v>
      </c>
      <c r="M436" s="316">
        <v>42592</v>
      </c>
      <c r="N436" s="316">
        <v>44377</v>
      </c>
      <c r="O436" s="327"/>
      <c r="P436" s="318">
        <f>MONTH(N436)</f>
        <v>6</v>
      </c>
      <c r="Q436" s="328"/>
      <c r="R436" s="305">
        <v>0</v>
      </c>
      <c r="S436" s="320">
        <v>0</v>
      </c>
      <c r="T436" s="320">
        <v>0</v>
      </c>
      <c r="U436" s="395"/>
      <c r="V436" s="300"/>
      <c r="W436" s="299"/>
      <c r="X436" s="300"/>
      <c r="Y436" s="321"/>
      <c r="Z436" s="346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299"/>
      <c r="AN436" s="299"/>
      <c r="AO436" s="299"/>
      <c r="AP436" s="299"/>
      <c r="AQ436" s="299"/>
      <c r="AR436" s="300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</row>
    <row r="437" spans="1:100" s="7" customFormat="1" ht="38.25" customHeight="1" x14ac:dyDescent="0.2">
      <c r="A437" s="322" t="s">
        <v>56</v>
      </c>
      <c r="B437" s="322"/>
      <c r="C437" s="314"/>
      <c r="D437" s="322" t="s">
        <v>938</v>
      </c>
      <c r="E437" s="308" t="s">
        <v>95</v>
      </c>
      <c r="F437" s="306" t="s">
        <v>19</v>
      </c>
      <c r="G437" s="395" t="s">
        <v>939</v>
      </c>
      <c r="H437" s="395" t="s">
        <v>940</v>
      </c>
      <c r="I437" s="368">
        <v>271311.96000000002</v>
      </c>
      <c r="J437" s="315">
        <f>-K2001/0.0833333333333333</f>
        <v>0</v>
      </c>
      <c r="K437" s="315"/>
      <c r="L437" s="316">
        <v>42917</v>
      </c>
      <c r="M437" s="316">
        <v>42917</v>
      </c>
      <c r="N437" s="316">
        <v>44377</v>
      </c>
      <c r="O437" s="327">
        <f>YEAR(N437)</f>
        <v>2021</v>
      </c>
      <c r="P437" s="318">
        <f>MONTH(N437)</f>
        <v>6</v>
      </c>
      <c r="Q437" s="328" t="str">
        <f>IF(P437&gt;9,CONCATENATE(O437,P437),CONCATENATE(O437,"0",P437))</f>
        <v>202106</v>
      </c>
      <c r="R437" s="305" t="s">
        <v>171</v>
      </c>
      <c r="S437" s="320">
        <v>0</v>
      </c>
      <c r="T437" s="320">
        <v>0</v>
      </c>
      <c r="U437" s="395"/>
      <c r="V437" s="300"/>
      <c r="W437" s="299"/>
      <c r="X437" s="300"/>
      <c r="Y43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346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299"/>
      <c r="AN437" s="299"/>
      <c r="AO437" s="299"/>
      <c r="AP437" s="299"/>
      <c r="AQ437" s="299"/>
      <c r="AR437" s="300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</row>
    <row r="438" spans="1:100" s="7" customFormat="1" ht="38.25" customHeight="1" x14ac:dyDescent="0.2">
      <c r="A438" s="313" t="s">
        <v>56</v>
      </c>
      <c r="B438" s="322"/>
      <c r="C438" s="314"/>
      <c r="D438" s="321" t="s">
        <v>1551</v>
      </c>
      <c r="E438" s="323" t="s">
        <v>91</v>
      </c>
      <c r="F438" s="306" t="s">
        <v>24</v>
      </c>
      <c r="G438" s="395" t="s">
        <v>1552</v>
      </c>
      <c r="H438" s="395" t="s">
        <v>1553</v>
      </c>
      <c r="I438" s="372">
        <v>340000</v>
      </c>
      <c r="J438" s="329">
        <f>-K2318/0.0833333333333333</f>
        <v>0</v>
      </c>
      <c r="K438" s="329"/>
      <c r="L438" s="316">
        <v>44013</v>
      </c>
      <c r="M438" s="316">
        <v>44013</v>
      </c>
      <c r="N438" s="317">
        <v>44377</v>
      </c>
      <c r="O438" s="318">
        <f>YEAR(N438)</f>
        <v>2021</v>
      </c>
      <c r="P438" s="318">
        <f>MONTH(N438)</f>
        <v>6</v>
      </c>
      <c r="Q438" s="319" t="str">
        <f>IF(P438&gt;9,CONCATENATE(O438,P438),CONCATENATE(O438,"0",P438))</f>
        <v>202106</v>
      </c>
      <c r="R438" s="305">
        <v>0</v>
      </c>
      <c r="S438" s="332">
        <v>0</v>
      </c>
      <c r="T438" s="332">
        <v>0</v>
      </c>
      <c r="U438" s="395"/>
      <c r="V438" s="300"/>
      <c r="W438" s="299"/>
      <c r="X438" s="300"/>
      <c r="Y43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8" s="299"/>
      <c r="AA438" s="300"/>
      <c r="AB438" s="300"/>
      <c r="AC438" s="300"/>
      <c r="AD438" s="300"/>
      <c r="AE438" s="300"/>
      <c r="AF438" s="300"/>
      <c r="AG438" s="300"/>
      <c r="AH438" s="300"/>
      <c r="AI438" s="300"/>
      <c r="AJ438" s="300"/>
      <c r="AK438" s="300"/>
      <c r="AL438" s="300"/>
      <c r="AM438" s="300"/>
      <c r="AN438" s="300"/>
      <c r="AO438" s="300"/>
      <c r="AP438" s="300"/>
      <c r="AQ438" s="300"/>
      <c r="AR438" s="300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1:100" s="7" customFormat="1" ht="38.25" customHeight="1" x14ac:dyDescent="0.2">
      <c r="A439" s="313" t="s">
        <v>56</v>
      </c>
      <c r="B439" s="322"/>
      <c r="C439" s="314"/>
      <c r="D439" s="321" t="s">
        <v>961</v>
      </c>
      <c r="E439" s="323" t="s">
        <v>99</v>
      </c>
      <c r="F439" s="311" t="s">
        <v>24</v>
      </c>
      <c r="G439" s="399" t="s">
        <v>962</v>
      </c>
      <c r="H439" s="399" t="s">
        <v>963</v>
      </c>
      <c r="I439" s="372">
        <v>68277.320000000007</v>
      </c>
      <c r="J439" s="329">
        <f>-K1948/0.0833333333333333</f>
        <v>0</v>
      </c>
      <c r="K439" s="329"/>
      <c r="L439" s="316">
        <v>43999</v>
      </c>
      <c r="M439" s="316">
        <v>44013</v>
      </c>
      <c r="N439" s="312">
        <v>44377</v>
      </c>
      <c r="O439" s="330">
        <f>YEAR(N439)</f>
        <v>2021</v>
      </c>
      <c r="P439" s="318">
        <f>MONTH(N439)</f>
        <v>6</v>
      </c>
      <c r="Q439" s="331" t="str">
        <f>IF(P439&gt;9,CONCATENATE(O439,P439),CONCATENATE(O439,"0",P439))</f>
        <v>202106</v>
      </c>
      <c r="R439" s="270">
        <v>0</v>
      </c>
      <c r="S439" s="332">
        <v>0</v>
      </c>
      <c r="T439" s="332">
        <v>0</v>
      </c>
      <c r="U439" s="399"/>
      <c r="V439" s="299"/>
      <c r="W439" s="299"/>
      <c r="X439" s="299"/>
      <c r="Y43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9" s="299"/>
      <c r="AA439" s="300"/>
      <c r="AB439" s="300"/>
      <c r="AC439" s="300"/>
      <c r="AD439" s="300"/>
      <c r="AE439" s="300"/>
      <c r="AF439" s="300"/>
      <c r="AG439" s="300"/>
      <c r="AH439" s="300"/>
      <c r="AI439" s="300"/>
      <c r="AJ439" s="300"/>
      <c r="AK439" s="300"/>
      <c r="AL439" s="300"/>
      <c r="AM439" s="300"/>
      <c r="AN439" s="300"/>
      <c r="AO439" s="300"/>
      <c r="AP439" s="300"/>
      <c r="AQ439" s="300"/>
      <c r="AR439" s="300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</row>
    <row r="440" spans="1:100" s="7" customFormat="1" ht="38.25" customHeight="1" x14ac:dyDescent="0.2">
      <c r="A440" s="322" t="s">
        <v>56</v>
      </c>
      <c r="B440" s="308"/>
      <c r="C440" s="334"/>
      <c r="D440" s="308" t="s">
        <v>1200</v>
      </c>
      <c r="E440" s="308" t="s">
        <v>91</v>
      </c>
      <c r="F440" s="266" t="s">
        <v>1201</v>
      </c>
      <c r="G440" s="397" t="s">
        <v>1202</v>
      </c>
      <c r="H440" s="397" t="s">
        <v>1203</v>
      </c>
      <c r="I440" s="371">
        <v>4495000</v>
      </c>
      <c r="J440" s="268">
        <f>-K2138/0.0833333333333333</f>
        <v>0</v>
      </c>
      <c r="K440" s="268"/>
      <c r="L440" s="269">
        <v>43789</v>
      </c>
      <c r="M440" s="269">
        <v>43278</v>
      </c>
      <c r="N440" s="269">
        <v>44373</v>
      </c>
      <c r="O440" s="290">
        <f>YEAR(N440)</f>
        <v>2021</v>
      </c>
      <c r="P440" s="289">
        <f>MONTH(N440)</f>
        <v>6</v>
      </c>
      <c r="Q440" s="286" t="str">
        <f>IF(P440&gt;9,CONCATENATE(O440,P440),CONCATENATE(O440,"0",P440))</f>
        <v>202106</v>
      </c>
      <c r="R440" s="305" t="s">
        <v>248</v>
      </c>
      <c r="S440" s="271">
        <v>7.0000000000000007E-2</v>
      </c>
      <c r="T440" s="271">
        <v>0.02</v>
      </c>
      <c r="U440" s="396"/>
      <c r="V440" s="309"/>
      <c r="W440" s="307"/>
      <c r="X440" s="309"/>
      <c r="Y44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0" s="307"/>
      <c r="AA440" s="307"/>
      <c r="AB440" s="307"/>
      <c r="AC440" s="307"/>
      <c r="AD440" s="307"/>
      <c r="AE440" s="307"/>
      <c r="AF440" s="307"/>
      <c r="AG440" s="307"/>
      <c r="AH440" s="307"/>
      <c r="AI440" s="307"/>
      <c r="AJ440" s="307"/>
      <c r="AK440" s="307"/>
      <c r="AL440" s="307"/>
      <c r="AM440" s="307"/>
      <c r="AN440" s="307"/>
      <c r="AO440" s="307"/>
      <c r="AP440" s="307"/>
      <c r="AQ440" s="307"/>
      <c r="AR440" s="307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</row>
    <row r="441" spans="1:100" s="7" customFormat="1" ht="38.25" customHeight="1" x14ac:dyDescent="0.2">
      <c r="A441" s="313" t="s">
        <v>56</v>
      </c>
      <c r="B441" s="322"/>
      <c r="C441" s="314"/>
      <c r="D441" s="321" t="s">
        <v>971</v>
      </c>
      <c r="E441" s="323" t="s">
        <v>99</v>
      </c>
      <c r="F441" s="311" t="s">
        <v>974</v>
      </c>
      <c r="G441" s="399" t="s">
        <v>972</v>
      </c>
      <c r="H441" s="399" t="s">
        <v>973</v>
      </c>
      <c r="I441" s="372">
        <v>135600</v>
      </c>
      <c r="J441" s="329">
        <f>-K1964/0.0833333333333333</f>
        <v>0</v>
      </c>
      <c r="K441" s="329"/>
      <c r="L441" s="316">
        <v>43922</v>
      </c>
      <c r="M441" s="316">
        <v>44001</v>
      </c>
      <c r="N441" s="312">
        <v>44365</v>
      </c>
      <c r="O441" s="330">
        <f>YEAR(N441)</f>
        <v>2021</v>
      </c>
      <c r="P441" s="318">
        <f>MONTH(N441)</f>
        <v>6</v>
      </c>
      <c r="Q441" s="331" t="str">
        <f>IF(P441&gt;9,CONCATENATE(O441,P441),CONCATENATE(O441,"0",P441))</f>
        <v>202106</v>
      </c>
      <c r="R441" s="270" t="s">
        <v>130</v>
      </c>
      <c r="S441" s="332">
        <v>0</v>
      </c>
      <c r="T441" s="332">
        <v>0</v>
      </c>
      <c r="U441" s="399"/>
      <c r="V441" s="299"/>
      <c r="W441" s="299"/>
      <c r="X441" s="299"/>
      <c r="Y44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1" s="299"/>
      <c r="AA441" s="300"/>
      <c r="AB441" s="300"/>
      <c r="AC441" s="300"/>
      <c r="AD441" s="300"/>
      <c r="AE441" s="300"/>
      <c r="AF441" s="300"/>
      <c r="AG441" s="300"/>
      <c r="AH441" s="300"/>
      <c r="AI441" s="300"/>
      <c r="AJ441" s="300"/>
      <c r="AK441" s="300"/>
      <c r="AL441" s="300"/>
      <c r="AM441" s="300"/>
      <c r="AN441" s="300"/>
      <c r="AO441" s="300"/>
      <c r="AP441" s="300"/>
      <c r="AQ441" s="300"/>
      <c r="AR441" s="300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1:100" s="7" customFormat="1" ht="38.25" customHeight="1" x14ac:dyDescent="0.2">
      <c r="A442" s="313" t="s">
        <v>56</v>
      </c>
      <c r="B442" s="313" t="s">
        <v>262</v>
      </c>
      <c r="C442" s="334" t="s">
        <v>263</v>
      </c>
      <c r="D442" s="310" t="s">
        <v>661</v>
      </c>
      <c r="E442" s="308" t="s">
        <v>90</v>
      </c>
      <c r="F442" s="272" t="s">
        <v>489</v>
      </c>
      <c r="G442" s="396" t="s">
        <v>115</v>
      </c>
      <c r="H442" s="396" t="s">
        <v>490</v>
      </c>
      <c r="I442" s="371">
        <v>1114103</v>
      </c>
      <c r="J442" s="268">
        <f>-K2633/0.0833333333333333</f>
        <v>0</v>
      </c>
      <c r="K442" s="268"/>
      <c r="L442" s="274">
        <v>43929</v>
      </c>
      <c r="M442" s="274">
        <v>43990</v>
      </c>
      <c r="N442" s="275">
        <v>44354</v>
      </c>
      <c r="O442" s="289">
        <f>YEAR(N442)</f>
        <v>2021</v>
      </c>
      <c r="P442" s="289">
        <f>MONTH(N442)</f>
        <v>6</v>
      </c>
      <c r="Q442" s="281" t="str">
        <f>IF(P442&gt;9,CONCATENATE(O442,P442),CONCATENATE(O442,"0",P442))</f>
        <v>202106</v>
      </c>
      <c r="R442" s="305">
        <v>0</v>
      </c>
      <c r="S442" s="271">
        <v>0</v>
      </c>
      <c r="T442" s="271">
        <v>0</v>
      </c>
      <c r="U442" s="412"/>
      <c r="V442" s="309"/>
      <c r="W442" s="307"/>
      <c r="X442" s="309"/>
      <c r="Y44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2" s="346"/>
      <c r="AA442" s="300"/>
      <c r="AB442" s="300"/>
      <c r="AC442" s="300"/>
      <c r="AD442" s="300"/>
      <c r="AE442" s="300"/>
      <c r="AF442" s="300"/>
      <c r="AG442" s="300"/>
      <c r="AH442" s="300"/>
      <c r="AI442" s="300"/>
      <c r="AJ442" s="300"/>
      <c r="AK442" s="300"/>
      <c r="AL442" s="300"/>
      <c r="AM442" s="300"/>
      <c r="AN442" s="300"/>
      <c r="AO442" s="300"/>
      <c r="AP442" s="300"/>
      <c r="AQ442" s="300"/>
      <c r="AR442" s="300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</row>
    <row r="443" spans="1:100" s="7" customFormat="1" ht="38.25" customHeight="1" x14ac:dyDescent="0.2">
      <c r="A443" s="308" t="s">
        <v>56</v>
      </c>
      <c r="B443" s="308" t="s">
        <v>258</v>
      </c>
      <c r="C443" s="334" t="s">
        <v>263</v>
      </c>
      <c r="D443" s="313" t="s">
        <v>692</v>
      </c>
      <c r="E443" s="308" t="s">
        <v>91</v>
      </c>
      <c r="F443" s="266" t="s">
        <v>24</v>
      </c>
      <c r="G443" s="397" t="s">
        <v>1880</v>
      </c>
      <c r="H443" s="397" t="s">
        <v>53</v>
      </c>
      <c r="I443" s="371">
        <v>1800000</v>
      </c>
      <c r="J443" s="268">
        <f>-K2602/0.0833333333333333</f>
        <v>0</v>
      </c>
      <c r="K443" s="268"/>
      <c r="L443" s="269">
        <v>43929</v>
      </c>
      <c r="M443" s="269">
        <v>43990</v>
      </c>
      <c r="N443" s="269">
        <v>44354</v>
      </c>
      <c r="O443" s="290">
        <f>YEAR(N443)</f>
        <v>2021</v>
      </c>
      <c r="P443" s="289">
        <f>MONTH(N443)</f>
        <v>6</v>
      </c>
      <c r="Q443" s="286" t="str">
        <f>IF(P443&gt;9,CONCATENATE(O443,P443),CONCATENATE(O443,"0",P443))</f>
        <v>202106</v>
      </c>
      <c r="R443" s="305" t="s">
        <v>130</v>
      </c>
      <c r="S443" s="271">
        <v>0</v>
      </c>
      <c r="T443" s="271">
        <v>0</v>
      </c>
      <c r="U443" s="397"/>
      <c r="V443" s="309"/>
      <c r="W443" s="307"/>
      <c r="X443" s="309"/>
      <c r="Y44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346"/>
      <c r="AA443" s="300"/>
      <c r="AB443" s="300"/>
      <c r="AC443" s="300"/>
      <c r="AD443" s="300"/>
      <c r="AE443" s="300"/>
      <c r="AF443" s="300"/>
      <c r="AG443" s="300"/>
      <c r="AH443" s="300"/>
      <c r="AI443" s="300"/>
      <c r="AJ443" s="300"/>
      <c r="AK443" s="300"/>
      <c r="AL443" s="300"/>
      <c r="AM443" s="300"/>
      <c r="AN443" s="300"/>
      <c r="AO443" s="300"/>
      <c r="AP443" s="300"/>
      <c r="AQ443" s="300"/>
      <c r="AR443" s="299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</row>
    <row r="444" spans="1:100" s="7" customFormat="1" ht="38.25" customHeight="1" x14ac:dyDescent="0.2">
      <c r="A444" s="322" t="s">
        <v>56</v>
      </c>
      <c r="B444" s="383" t="s">
        <v>275</v>
      </c>
      <c r="C444" s="322" t="s">
        <v>263</v>
      </c>
      <c r="D444" s="292" t="s">
        <v>772</v>
      </c>
      <c r="E444" s="383" t="s">
        <v>95</v>
      </c>
      <c r="F444" s="306" t="s">
        <v>474</v>
      </c>
      <c r="G444" s="403" t="s">
        <v>122</v>
      </c>
      <c r="H444" s="406" t="s">
        <v>475</v>
      </c>
      <c r="I444" s="367">
        <v>193795</v>
      </c>
      <c r="J444" s="257">
        <f>-K2064/0.0833333333333333</f>
        <v>0</v>
      </c>
      <c r="K444" s="257"/>
      <c r="L444" s="253">
        <v>43992</v>
      </c>
      <c r="M444" s="253">
        <v>43983</v>
      </c>
      <c r="N444" s="253">
        <v>44347</v>
      </c>
      <c r="O444" s="284">
        <f>YEAR(N444)</f>
        <v>2021</v>
      </c>
      <c r="P444" s="279">
        <f>MONTH(N444)</f>
        <v>5</v>
      </c>
      <c r="Q444" s="285" t="str">
        <f>IF(P444&gt;9,CONCATENATE(O444,P444),CONCATENATE(O444,"0",P444))</f>
        <v>202105</v>
      </c>
      <c r="R444" s="305">
        <v>0</v>
      </c>
      <c r="S444" s="243">
        <v>0</v>
      </c>
      <c r="T444" s="243">
        <v>0</v>
      </c>
      <c r="U444" s="403"/>
      <c r="V444" s="295"/>
      <c r="W444" s="297"/>
      <c r="X444" s="296"/>
      <c r="Y44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46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299"/>
      <c r="AN444" s="299"/>
      <c r="AO444" s="299"/>
      <c r="AP444" s="299"/>
      <c r="AQ444" s="299"/>
      <c r="AR444" s="299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</row>
    <row r="445" spans="1:100" s="7" customFormat="1" ht="38.25" customHeight="1" x14ac:dyDescent="0.2">
      <c r="A445" s="323" t="s">
        <v>56</v>
      </c>
      <c r="B445" s="322"/>
      <c r="C445" s="314"/>
      <c r="D445" s="323" t="s">
        <v>2266</v>
      </c>
      <c r="E445" s="323" t="s">
        <v>91</v>
      </c>
      <c r="F445" s="306" t="s">
        <v>2264</v>
      </c>
      <c r="G445" s="395" t="s">
        <v>2265</v>
      </c>
      <c r="H445" s="399" t="s">
        <v>2267</v>
      </c>
      <c r="I445" s="372">
        <v>50000</v>
      </c>
      <c r="J445" s="329">
        <f>-K2593/0.0833333333333333</f>
        <v>0</v>
      </c>
      <c r="K445" s="329"/>
      <c r="L445" s="316">
        <v>43922</v>
      </c>
      <c r="M445" s="316">
        <v>43983</v>
      </c>
      <c r="N445" s="317">
        <v>44347</v>
      </c>
      <c r="O445" s="330">
        <f>YEAR(N445)</f>
        <v>2021</v>
      </c>
      <c r="P445" s="318">
        <f>MONTH(N445)</f>
        <v>5</v>
      </c>
      <c r="Q445" s="331" t="str">
        <f>IF(P445&gt;9,CONCATENATE(O445,P445),CONCATENATE(O445,"0",P445))</f>
        <v>202105</v>
      </c>
      <c r="R445" s="305">
        <v>0</v>
      </c>
      <c r="S445" s="332">
        <v>0</v>
      </c>
      <c r="T445" s="332">
        <v>0</v>
      </c>
      <c r="U445" s="395"/>
      <c r="V445" s="299"/>
      <c r="W445" s="299"/>
      <c r="X445" s="299"/>
      <c r="Y44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346"/>
      <c r="AA445" s="300"/>
      <c r="AB445" s="300"/>
      <c r="AC445" s="300"/>
      <c r="AD445" s="300"/>
      <c r="AE445" s="300"/>
      <c r="AF445" s="300"/>
      <c r="AG445" s="300"/>
      <c r="AH445" s="300"/>
      <c r="AI445" s="300"/>
      <c r="AJ445" s="300"/>
      <c r="AK445" s="300"/>
      <c r="AL445" s="300"/>
      <c r="AM445" s="300"/>
      <c r="AN445" s="300"/>
      <c r="AO445" s="300"/>
      <c r="AP445" s="300"/>
      <c r="AQ445" s="300"/>
      <c r="AR445" s="300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</row>
    <row r="446" spans="1:100" s="7" customFormat="1" ht="38.25" customHeight="1" x14ac:dyDescent="0.2">
      <c r="A446" s="313" t="s">
        <v>56</v>
      </c>
      <c r="B446" s="322"/>
      <c r="C446" s="314"/>
      <c r="D446" s="321" t="s">
        <v>2263</v>
      </c>
      <c r="E446" s="322" t="s">
        <v>91</v>
      </c>
      <c r="F446" s="306" t="s">
        <v>2264</v>
      </c>
      <c r="G446" s="395" t="s">
        <v>2265</v>
      </c>
      <c r="H446" s="395" t="s">
        <v>816</v>
      </c>
      <c r="I446" s="368">
        <v>950000</v>
      </c>
      <c r="J446" s="315">
        <f>-K2593/0.0833333333333333</f>
        <v>0</v>
      </c>
      <c r="K446" s="315"/>
      <c r="L446" s="316">
        <v>43922</v>
      </c>
      <c r="M446" s="316">
        <v>43983</v>
      </c>
      <c r="N446" s="317">
        <v>44347</v>
      </c>
      <c r="O446" s="318">
        <f>YEAR(N446)</f>
        <v>2021</v>
      </c>
      <c r="P446" s="318">
        <f>MONTH(N446)</f>
        <v>5</v>
      </c>
      <c r="Q446" s="319" t="str">
        <f>IF(P446&gt;9,CONCATENATE(O446,P446),CONCATENATE(O446,"0",P446))</f>
        <v>202105</v>
      </c>
      <c r="R446" s="305" t="s">
        <v>738</v>
      </c>
      <c r="S446" s="320">
        <v>0</v>
      </c>
      <c r="T446" s="320">
        <v>0</v>
      </c>
      <c r="U446" s="395">
        <v>0</v>
      </c>
      <c r="V446" s="299"/>
      <c r="W446" s="299"/>
      <c r="X446" s="299"/>
      <c r="Y44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46"/>
      <c r="AA446" s="300"/>
      <c r="AB446" s="300"/>
      <c r="AC446" s="300"/>
      <c r="AD446" s="300"/>
      <c r="AE446" s="300"/>
      <c r="AF446" s="300"/>
      <c r="AG446" s="300"/>
      <c r="AH446" s="300"/>
      <c r="AI446" s="300"/>
      <c r="AJ446" s="300"/>
      <c r="AK446" s="300"/>
      <c r="AL446" s="300"/>
      <c r="AM446" s="300"/>
      <c r="AN446" s="300"/>
      <c r="AO446" s="300"/>
      <c r="AP446" s="300"/>
      <c r="AQ446" s="300"/>
      <c r="AR446" s="300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</row>
    <row r="447" spans="1:100" s="7" customFormat="1" ht="38.25" customHeight="1" x14ac:dyDescent="0.2">
      <c r="A447" s="313" t="s">
        <v>56</v>
      </c>
      <c r="B447" s="313" t="s">
        <v>262</v>
      </c>
      <c r="C447" s="334" t="s">
        <v>263</v>
      </c>
      <c r="D447" s="310" t="s">
        <v>670</v>
      </c>
      <c r="E447" s="313" t="s">
        <v>91</v>
      </c>
      <c r="F447" s="272" t="s">
        <v>478</v>
      </c>
      <c r="G447" s="396" t="s">
        <v>113</v>
      </c>
      <c r="H447" s="396" t="s">
        <v>671</v>
      </c>
      <c r="I447" s="370">
        <v>9704560</v>
      </c>
      <c r="J447" s="273">
        <f>-K2622/0.0833333333333333</f>
        <v>0</v>
      </c>
      <c r="K447" s="273"/>
      <c r="L447" s="274">
        <v>43901</v>
      </c>
      <c r="M447" s="274">
        <v>43983</v>
      </c>
      <c r="N447" s="275">
        <v>44347</v>
      </c>
      <c r="O447" s="289">
        <f>YEAR(N447)</f>
        <v>2021</v>
      </c>
      <c r="P447" s="289">
        <f>MONTH(N447)</f>
        <v>5</v>
      </c>
      <c r="Q447" s="281" t="str">
        <f>IF(P447&gt;9,CONCATENATE(O447,P447),CONCATENATE(O447,"0",P447))</f>
        <v>202105</v>
      </c>
      <c r="R447" s="305">
        <v>0</v>
      </c>
      <c r="S447" s="276">
        <v>0</v>
      </c>
      <c r="T447" s="276">
        <v>0</v>
      </c>
      <c r="U447" s="398"/>
      <c r="V447" s="309"/>
      <c r="W447" s="307"/>
      <c r="X447" s="309"/>
      <c r="Y4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299"/>
      <c r="AN447" s="299"/>
      <c r="AO447" s="299"/>
      <c r="AP447" s="299"/>
      <c r="AQ447" s="299"/>
      <c r="AR447" s="300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1:100" s="7" customFormat="1" ht="38.25" customHeight="1" x14ac:dyDescent="0.2">
      <c r="A448" s="308" t="s">
        <v>56</v>
      </c>
      <c r="B448" s="308" t="s">
        <v>258</v>
      </c>
      <c r="C448" s="334" t="s">
        <v>263</v>
      </c>
      <c r="D448" s="310" t="s">
        <v>796</v>
      </c>
      <c r="E448" s="308" t="s">
        <v>91</v>
      </c>
      <c r="F448" s="266" t="s">
        <v>486</v>
      </c>
      <c r="G448" s="397" t="s">
        <v>378</v>
      </c>
      <c r="H448" s="397" t="s">
        <v>487</v>
      </c>
      <c r="I448" s="371">
        <v>1800000</v>
      </c>
      <c r="J448" s="268">
        <f>-K2086/0.0833333333333333</f>
        <v>0</v>
      </c>
      <c r="K448" s="268"/>
      <c r="L448" s="269">
        <v>43976</v>
      </c>
      <c r="M448" s="269">
        <v>37036</v>
      </c>
      <c r="N448" s="269">
        <v>44347</v>
      </c>
      <c r="O448" s="290">
        <f>YEAR(N448)</f>
        <v>2021</v>
      </c>
      <c r="P448" s="289">
        <f>MONTH(N448)</f>
        <v>5</v>
      </c>
      <c r="Q448" s="286" t="str">
        <f>IF(P448&gt;9,CONCATENATE(O448,P448),CONCATENATE(O448,"0",P448))</f>
        <v>202105</v>
      </c>
      <c r="R448" s="305">
        <v>0</v>
      </c>
      <c r="S448" s="271">
        <v>0</v>
      </c>
      <c r="T448" s="271">
        <v>0</v>
      </c>
      <c r="U448" s="397"/>
      <c r="V448" s="307"/>
      <c r="W448" s="307"/>
      <c r="X448" s="307"/>
      <c r="Y44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307"/>
      <c r="AA448" s="309"/>
      <c r="AB448" s="309"/>
      <c r="AC448" s="309"/>
      <c r="AD448" s="309"/>
      <c r="AE448" s="309"/>
      <c r="AF448" s="309"/>
      <c r="AG448" s="309"/>
      <c r="AH448" s="309"/>
      <c r="AI448" s="309"/>
      <c r="AJ448" s="309"/>
      <c r="AK448" s="309"/>
      <c r="AL448" s="309"/>
      <c r="AM448" s="309"/>
      <c r="AN448" s="309"/>
      <c r="AO448" s="309"/>
      <c r="AP448" s="309"/>
      <c r="AQ448" s="309"/>
      <c r="AR448" s="300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1:100" s="7" customFormat="1" ht="38.25" customHeight="1" x14ac:dyDescent="0.2">
      <c r="A449" s="313" t="s">
        <v>56</v>
      </c>
      <c r="B449" s="322"/>
      <c r="C449" s="314"/>
      <c r="D449" s="322" t="s">
        <v>986</v>
      </c>
      <c r="E449" s="322" t="s">
        <v>91</v>
      </c>
      <c r="F449" s="306" t="s">
        <v>980</v>
      </c>
      <c r="G449" s="395" t="s">
        <v>987</v>
      </c>
      <c r="H449" s="395" t="s">
        <v>799</v>
      </c>
      <c r="I449" s="368">
        <v>7000000</v>
      </c>
      <c r="J449" s="315">
        <f>-K1967/0.0833333333333333</f>
        <v>0</v>
      </c>
      <c r="K449" s="315"/>
      <c r="L449" s="316">
        <v>43976</v>
      </c>
      <c r="M449" s="316">
        <v>43983</v>
      </c>
      <c r="N449" s="316">
        <v>44347</v>
      </c>
      <c r="O449" s="327">
        <f>YEAR(N449)</f>
        <v>2021</v>
      </c>
      <c r="P449" s="318">
        <f>MONTH(N449)</f>
        <v>5</v>
      </c>
      <c r="Q449" s="328" t="str">
        <f>IF(P449&gt;9,CONCATENATE(O449,P449),CONCATENATE(O449,"0",P449))</f>
        <v>202105</v>
      </c>
      <c r="R449" s="305" t="s">
        <v>130</v>
      </c>
      <c r="S449" s="320">
        <v>0</v>
      </c>
      <c r="T449" s="320">
        <v>0</v>
      </c>
      <c r="U449" s="395"/>
      <c r="V449" s="300"/>
      <c r="W449" s="299"/>
      <c r="X449" s="300"/>
      <c r="Y44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346"/>
      <c r="AA449" s="300"/>
      <c r="AB449" s="300"/>
      <c r="AC449" s="300"/>
      <c r="AD449" s="300"/>
      <c r="AE449" s="300"/>
      <c r="AF449" s="300"/>
      <c r="AG449" s="300"/>
      <c r="AH449" s="300"/>
      <c r="AI449" s="300"/>
      <c r="AJ449" s="300"/>
      <c r="AK449" s="300"/>
      <c r="AL449" s="300"/>
      <c r="AM449" s="300"/>
      <c r="AN449" s="300"/>
      <c r="AO449" s="300"/>
      <c r="AP449" s="300"/>
      <c r="AQ449" s="300"/>
      <c r="AR449" s="300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1:100" s="7" customFormat="1" ht="38.25" customHeight="1" x14ac:dyDescent="0.2">
      <c r="A450" s="322" t="s">
        <v>56</v>
      </c>
      <c r="B450" s="322"/>
      <c r="C450" s="314"/>
      <c r="D450" s="321" t="s">
        <v>979</v>
      </c>
      <c r="E450" s="322" t="s">
        <v>91</v>
      </c>
      <c r="F450" s="306" t="s">
        <v>980</v>
      </c>
      <c r="G450" s="395" t="s">
        <v>981</v>
      </c>
      <c r="H450" s="395" t="s">
        <v>982</v>
      </c>
      <c r="I450" s="368">
        <v>1000000</v>
      </c>
      <c r="J450" s="315">
        <f>-K1966/0.0833333333333333</f>
        <v>0</v>
      </c>
      <c r="K450" s="315"/>
      <c r="L450" s="316">
        <v>43976</v>
      </c>
      <c r="M450" s="316">
        <v>43983</v>
      </c>
      <c r="N450" s="316">
        <v>44347</v>
      </c>
      <c r="O450" s="327">
        <f>YEAR(N450)</f>
        <v>2021</v>
      </c>
      <c r="P450" s="318">
        <f>MONTH(N450)</f>
        <v>5</v>
      </c>
      <c r="Q450" s="328" t="str">
        <f>IF(P450&gt;9,CONCATENATE(O450,P450),CONCATENATE(O450,"0",P450))</f>
        <v>202105</v>
      </c>
      <c r="R450" s="305" t="s">
        <v>248</v>
      </c>
      <c r="S450" s="276">
        <v>0</v>
      </c>
      <c r="T450" s="276">
        <v>0</v>
      </c>
      <c r="U450" s="399"/>
      <c r="V450" s="299"/>
      <c r="W450" s="299"/>
      <c r="X450" s="299"/>
      <c r="Y45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346"/>
      <c r="AA450" s="300"/>
      <c r="AB450" s="300"/>
      <c r="AC450" s="300"/>
      <c r="AD450" s="300"/>
      <c r="AE450" s="300"/>
      <c r="AF450" s="300"/>
      <c r="AG450" s="300"/>
      <c r="AH450" s="300"/>
      <c r="AI450" s="300"/>
      <c r="AJ450" s="300"/>
      <c r="AK450" s="300"/>
      <c r="AL450" s="300"/>
      <c r="AM450" s="300"/>
      <c r="AN450" s="300"/>
      <c r="AO450" s="300"/>
      <c r="AP450" s="300"/>
      <c r="AQ450" s="300"/>
      <c r="AR450" s="300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1:100" s="7" customFormat="1" ht="38.25" customHeight="1" x14ac:dyDescent="0.2">
      <c r="A451" s="322" t="s">
        <v>56</v>
      </c>
      <c r="B451" s="313"/>
      <c r="C451" s="334"/>
      <c r="D451" s="310" t="s">
        <v>983</v>
      </c>
      <c r="E451" s="322" t="s">
        <v>91</v>
      </c>
      <c r="F451" s="306" t="s">
        <v>980</v>
      </c>
      <c r="G451" s="396" t="s">
        <v>984</v>
      </c>
      <c r="H451" s="396" t="s">
        <v>985</v>
      </c>
      <c r="I451" s="370">
        <v>2000000</v>
      </c>
      <c r="J451" s="273">
        <f>-K1968/0.0833333333333333</f>
        <v>0</v>
      </c>
      <c r="K451" s="273"/>
      <c r="L451" s="316">
        <v>43976</v>
      </c>
      <c r="M451" s="316">
        <v>43983</v>
      </c>
      <c r="N451" s="316">
        <v>44347</v>
      </c>
      <c r="O451" s="291">
        <f>YEAR(N451)</f>
        <v>2021</v>
      </c>
      <c r="P451" s="289">
        <f>MONTH(N451)</f>
        <v>5</v>
      </c>
      <c r="Q451" s="287" t="str">
        <f>IF(P451&gt;9,CONCATENATE(O451,P451),CONCATENATE(O451,"0",P451))</f>
        <v>202105</v>
      </c>
      <c r="R451" s="305" t="s">
        <v>248</v>
      </c>
      <c r="S451" s="276">
        <v>0</v>
      </c>
      <c r="T451" s="276">
        <v>0</v>
      </c>
      <c r="U451" s="397"/>
      <c r="V451" s="307"/>
      <c r="W451" s="307"/>
      <c r="X451" s="307"/>
      <c r="Y45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26"/>
      <c r="AA451" s="309"/>
      <c r="AB451" s="309"/>
      <c r="AC451" s="309"/>
      <c r="AD451" s="309"/>
      <c r="AE451" s="309"/>
      <c r="AF451" s="309"/>
      <c r="AG451" s="309"/>
      <c r="AH451" s="309"/>
      <c r="AI451" s="309"/>
      <c r="AJ451" s="309"/>
      <c r="AK451" s="309"/>
      <c r="AL451" s="309"/>
      <c r="AM451" s="309"/>
      <c r="AN451" s="309"/>
      <c r="AO451" s="309"/>
      <c r="AP451" s="309"/>
      <c r="AQ451" s="309"/>
      <c r="AR451" s="309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1:100" s="7" customFormat="1" ht="38.25" customHeight="1" x14ac:dyDescent="0.2">
      <c r="A452" s="323" t="s">
        <v>56</v>
      </c>
      <c r="B452" s="308" t="s">
        <v>262</v>
      </c>
      <c r="C452" s="334" t="s">
        <v>263</v>
      </c>
      <c r="D452" s="323" t="s">
        <v>415</v>
      </c>
      <c r="E452" s="308" t="s">
        <v>91</v>
      </c>
      <c r="F452" s="311" t="s">
        <v>307</v>
      </c>
      <c r="G452" s="397" t="s">
        <v>308</v>
      </c>
      <c r="H452" s="399" t="s">
        <v>309</v>
      </c>
      <c r="I452" s="368" t="s">
        <v>138</v>
      </c>
      <c r="J452" s="268">
        <f>-K2020/0.0833333333333333</f>
        <v>0</v>
      </c>
      <c r="K452" s="268"/>
      <c r="L452" s="269">
        <v>43978</v>
      </c>
      <c r="M452" s="269">
        <v>43613</v>
      </c>
      <c r="N452" s="269">
        <v>44343</v>
      </c>
      <c r="O452" s="290">
        <f>YEAR(N452)</f>
        <v>2021</v>
      </c>
      <c r="P452" s="289">
        <f>MONTH(N452)</f>
        <v>5</v>
      </c>
      <c r="Q452" s="286" t="str">
        <f>IF(P452&gt;9,CONCATENATE(O452,P452),CONCATENATE(O452,"0",P452))</f>
        <v>202105</v>
      </c>
      <c r="R452" s="270">
        <v>0</v>
      </c>
      <c r="S452" s="271">
        <v>0</v>
      </c>
      <c r="T452" s="271">
        <v>0</v>
      </c>
      <c r="U452" s="396"/>
      <c r="V452" s="309"/>
      <c r="W452" s="307"/>
      <c r="X452" s="309"/>
      <c r="Y45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299"/>
      <c r="AN452" s="299"/>
      <c r="AO452" s="299"/>
      <c r="AP452" s="299"/>
      <c r="AQ452" s="299"/>
      <c r="AR452" s="299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</row>
    <row r="453" spans="1:100" s="7" customFormat="1" ht="38.25" customHeight="1" x14ac:dyDescent="0.2">
      <c r="A453" s="323" t="s">
        <v>56</v>
      </c>
      <c r="B453" s="323"/>
      <c r="C453" s="314"/>
      <c r="D453" s="322" t="s">
        <v>877</v>
      </c>
      <c r="E453" s="323" t="s">
        <v>93</v>
      </c>
      <c r="F453" s="311" t="s">
        <v>19</v>
      </c>
      <c r="G453" s="399" t="s">
        <v>878</v>
      </c>
      <c r="H453" s="399" t="s">
        <v>879</v>
      </c>
      <c r="I453" s="372">
        <v>1073466.3400000001</v>
      </c>
      <c r="J453" s="329">
        <f>-K1900/0.0833333333333333</f>
        <v>0</v>
      </c>
      <c r="K453" s="329"/>
      <c r="L453" s="312">
        <v>41744</v>
      </c>
      <c r="M453" s="312">
        <v>41744</v>
      </c>
      <c r="N453" s="312">
        <v>44330</v>
      </c>
      <c r="O453" s="330">
        <f>YEAR(N453)</f>
        <v>2021</v>
      </c>
      <c r="P453" s="318">
        <f>MONTH(N453)</f>
        <v>5</v>
      </c>
      <c r="Q453" s="331" t="str">
        <f>IF(P453&gt;9,CONCATENATE(O453,P453),CONCATENATE(O453,"0",P453))</f>
        <v>202105</v>
      </c>
      <c r="R453" s="305">
        <v>0</v>
      </c>
      <c r="S453" s="332">
        <v>0</v>
      </c>
      <c r="T453" s="332">
        <v>0</v>
      </c>
      <c r="U453" s="399"/>
      <c r="V453" s="299"/>
      <c r="W453" s="299"/>
      <c r="X453" s="299"/>
      <c r="Y45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346"/>
      <c r="AA453" s="300"/>
      <c r="AB453" s="300"/>
      <c r="AC453" s="300"/>
      <c r="AD453" s="300"/>
      <c r="AE453" s="300"/>
      <c r="AF453" s="300"/>
      <c r="AG453" s="300"/>
      <c r="AH453" s="300"/>
      <c r="AI453" s="300"/>
      <c r="AJ453" s="300"/>
      <c r="AK453" s="300"/>
      <c r="AL453" s="300"/>
      <c r="AM453" s="300"/>
      <c r="AN453" s="300"/>
      <c r="AO453" s="300"/>
      <c r="AP453" s="300"/>
      <c r="AQ453" s="300"/>
      <c r="AR453" s="300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1:100" s="7" customFormat="1" ht="38.25" customHeight="1" x14ac:dyDescent="0.2">
      <c r="A454" s="313" t="s">
        <v>56</v>
      </c>
      <c r="B454" s="313" t="s">
        <v>262</v>
      </c>
      <c r="C454" s="334" t="s">
        <v>263</v>
      </c>
      <c r="D454" s="310" t="s">
        <v>646</v>
      </c>
      <c r="E454" s="313" t="s">
        <v>91</v>
      </c>
      <c r="F454" s="272" t="s">
        <v>471</v>
      </c>
      <c r="G454" s="396" t="s">
        <v>472</v>
      </c>
      <c r="H454" s="396" t="s">
        <v>473</v>
      </c>
      <c r="I454" s="370">
        <v>307500</v>
      </c>
      <c r="J454" s="273">
        <f>-K2060/0.0833333333333333</f>
        <v>0</v>
      </c>
      <c r="K454" s="273"/>
      <c r="L454" s="274">
        <v>43908</v>
      </c>
      <c r="M454" s="274">
        <v>43957</v>
      </c>
      <c r="N454" s="275">
        <v>44321</v>
      </c>
      <c r="O454" s="289">
        <f>YEAR(N454)</f>
        <v>2021</v>
      </c>
      <c r="P454" s="289">
        <f>MONTH(N454)</f>
        <v>5</v>
      </c>
      <c r="Q454" s="281" t="str">
        <f>IF(P454&gt;9,CONCATENATE(O454,P454),CONCATENATE(O454,"0",P454))</f>
        <v>202105</v>
      </c>
      <c r="R454" s="305">
        <v>0</v>
      </c>
      <c r="S454" s="276">
        <v>0</v>
      </c>
      <c r="T454" s="276">
        <v>0</v>
      </c>
      <c r="U454" s="396"/>
      <c r="V454" s="309"/>
      <c r="W454" s="307"/>
      <c r="X454" s="309"/>
      <c r="Y45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326"/>
      <c r="AA454" s="307"/>
      <c r="AB454" s="307"/>
      <c r="AC454" s="307"/>
      <c r="AD454" s="307"/>
      <c r="AE454" s="307"/>
      <c r="AF454" s="307"/>
      <c r="AG454" s="307"/>
      <c r="AH454" s="307"/>
      <c r="AI454" s="307"/>
      <c r="AJ454" s="307"/>
      <c r="AK454" s="307"/>
      <c r="AL454" s="307"/>
      <c r="AM454" s="307"/>
      <c r="AN454" s="307"/>
      <c r="AO454" s="307"/>
      <c r="AP454" s="307"/>
      <c r="AQ454" s="307"/>
      <c r="AR454" s="300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1:100" s="7" customFormat="1" ht="38.25" customHeight="1" x14ac:dyDescent="0.2">
      <c r="A455" s="313" t="s">
        <v>56</v>
      </c>
      <c r="B455" s="322"/>
      <c r="C455" s="314"/>
      <c r="D455" s="321" t="s">
        <v>1567</v>
      </c>
      <c r="E455" s="323" t="s">
        <v>91</v>
      </c>
      <c r="F455" s="306" t="s">
        <v>1568</v>
      </c>
      <c r="G455" s="395" t="s">
        <v>1569</v>
      </c>
      <c r="H455" s="395" t="s">
        <v>816</v>
      </c>
      <c r="I455" s="372">
        <v>12000000</v>
      </c>
      <c r="J455" s="329">
        <f>-K2340/0.0833333333333333</f>
        <v>0</v>
      </c>
      <c r="K455" s="329"/>
      <c r="L455" s="316">
        <v>43894</v>
      </c>
      <c r="M455" s="316">
        <v>43955</v>
      </c>
      <c r="N455" s="317">
        <v>44319</v>
      </c>
      <c r="O455" s="318">
        <f>YEAR(N455)</f>
        <v>2021</v>
      </c>
      <c r="P455" s="318">
        <f>MONTH(N455)</f>
        <v>5</v>
      </c>
      <c r="Q455" s="319" t="str">
        <f>IF(P455&gt;9,CONCATENATE(O455,P455),CONCATENATE(O455,"0",P455))</f>
        <v>202105</v>
      </c>
      <c r="R455" s="305" t="s">
        <v>130</v>
      </c>
      <c r="S455" s="332">
        <v>0</v>
      </c>
      <c r="T455" s="332">
        <v>0</v>
      </c>
      <c r="U455" s="395"/>
      <c r="V455" s="300"/>
      <c r="W455" s="299"/>
      <c r="X455" s="300"/>
      <c r="Y45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299"/>
      <c r="AA455" s="300"/>
      <c r="AB455" s="300"/>
      <c r="AC455" s="300"/>
      <c r="AD455" s="300"/>
      <c r="AE455" s="300"/>
      <c r="AF455" s="300"/>
      <c r="AG455" s="300"/>
      <c r="AH455" s="300"/>
      <c r="AI455" s="300"/>
      <c r="AJ455" s="300"/>
      <c r="AK455" s="300"/>
      <c r="AL455" s="300"/>
      <c r="AM455" s="300"/>
      <c r="AN455" s="300"/>
      <c r="AO455" s="300"/>
      <c r="AP455" s="300"/>
      <c r="AQ455" s="300"/>
      <c r="AR455" s="300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</row>
    <row r="456" spans="1:100" s="7" customFormat="1" ht="38.25" customHeight="1" x14ac:dyDescent="0.2">
      <c r="A456" s="323" t="s">
        <v>56</v>
      </c>
      <c r="B456" s="322"/>
      <c r="C456" s="314"/>
      <c r="D456" s="321" t="s">
        <v>1161</v>
      </c>
      <c r="E456" s="322" t="s">
        <v>91</v>
      </c>
      <c r="F456" s="306" t="s">
        <v>24</v>
      </c>
      <c r="G456" s="395" t="s">
        <v>1162</v>
      </c>
      <c r="H456" s="406" t="s">
        <v>1163</v>
      </c>
      <c r="I456" s="368">
        <v>500000</v>
      </c>
      <c r="J456" s="315">
        <f>-K2135/0.0833333333333333</f>
        <v>0</v>
      </c>
      <c r="K456" s="315"/>
      <c r="L456" s="316">
        <v>43222</v>
      </c>
      <c r="M456" s="316">
        <v>43221</v>
      </c>
      <c r="N456" s="317">
        <v>44316</v>
      </c>
      <c r="O456" s="318">
        <f>YEAR(N456)</f>
        <v>2021</v>
      </c>
      <c r="P456" s="318">
        <f>MONTH(N456)</f>
        <v>4</v>
      </c>
      <c r="Q456" s="319" t="str">
        <f>IF(P456&gt;9,CONCATENATE(O456,P456),CONCATENATE(O456,"0",P456))</f>
        <v>202104</v>
      </c>
      <c r="R456" s="305">
        <v>0</v>
      </c>
      <c r="S456" s="320">
        <v>0</v>
      </c>
      <c r="T456" s="320">
        <v>0</v>
      </c>
      <c r="U456" s="395"/>
      <c r="V456" s="300"/>
      <c r="W456" s="299"/>
      <c r="X456" s="300"/>
      <c r="Y456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346"/>
      <c r="AA456" s="346"/>
      <c r="AB456" s="300"/>
      <c r="AC456" s="300"/>
      <c r="AD456" s="300"/>
      <c r="AE456" s="300"/>
      <c r="AF456" s="300"/>
      <c r="AG456" s="300"/>
      <c r="AH456" s="300"/>
      <c r="AI456" s="300"/>
      <c r="AJ456" s="300"/>
      <c r="AK456" s="300"/>
      <c r="AL456" s="300"/>
      <c r="AM456" s="300"/>
      <c r="AN456" s="300"/>
      <c r="AO456" s="300"/>
      <c r="AP456" s="300"/>
      <c r="AQ456" s="300"/>
      <c r="AR456" s="299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1:100" s="7" customFormat="1" ht="38.25" customHeight="1" x14ac:dyDescent="0.2">
      <c r="A457" s="322" t="s">
        <v>56</v>
      </c>
      <c r="B457" s="308" t="s">
        <v>258</v>
      </c>
      <c r="C457" s="334" t="s">
        <v>263</v>
      </c>
      <c r="D457" s="308" t="s">
        <v>604</v>
      </c>
      <c r="E457" s="308" t="s">
        <v>91</v>
      </c>
      <c r="F457" s="266" t="s">
        <v>417</v>
      </c>
      <c r="G457" s="397" t="s">
        <v>418</v>
      </c>
      <c r="H457" s="397" t="s">
        <v>137</v>
      </c>
      <c r="I457" s="371">
        <v>150000</v>
      </c>
      <c r="J457" s="268">
        <f>-K2060/0.0833333333333333</f>
        <v>0</v>
      </c>
      <c r="K457" s="268"/>
      <c r="L457" s="269">
        <v>44188</v>
      </c>
      <c r="M457" s="269">
        <v>44172</v>
      </c>
      <c r="N457" s="269">
        <v>44316</v>
      </c>
      <c r="O457" s="290" t="e">
        <f>YEAR(#REF!)</f>
        <v>#REF!</v>
      </c>
      <c r="P457" s="289" t="e">
        <f>MONTH(#REF!)</f>
        <v>#REF!</v>
      </c>
      <c r="Q457" s="286" t="e">
        <f>IF(P457&gt;9,CONCATENATE(O457,P457),CONCATENATE(O457,"0",P457))</f>
        <v>#REF!</v>
      </c>
      <c r="R457" s="305">
        <v>0</v>
      </c>
      <c r="S457" s="271">
        <v>0</v>
      </c>
      <c r="T457" s="271">
        <v>0</v>
      </c>
      <c r="U457" s="398"/>
      <c r="V457" s="309"/>
      <c r="W457" s="307"/>
      <c r="X457" s="326"/>
      <c r="Y45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307"/>
      <c r="AA457" s="307"/>
      <c r="AB457" s="307"/>
      <c r="AC457" s="307"/>
      <c r="AD457" s="307"/>
      <c r="AE457" s="307"/>
      <c r="AF457" s="307"/>
      <c r="AG457" s="307"/>
      <c r="AH457" s="307"/>
      <c r="AI457" s="307"/>
      <c r="AJ457" s="307"/>
      <c r="AK457" s="307"/>
      <c r="AL457" s="307"/>
      <c r="AM457" s="307"/>
      <c r="AN457" s="307"/>
      <c r="AO457" s="307"/>
      <c r="AP457" s="307"/>
      <c r="AQ457" s="307"/>
      <c r="AR457" s="300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1:100" s="7" customFormat="1" ht="38.25" customHeight="1" x14ac:dyDescent="0.2">
      <c r="A458" s="322" t="s">
        <v>56</v>
      </c>
      <c r="B458" s="308" t="s">
        <v>258</v>
      </c>
      <c r="C458" s="334" t="s">
        <v>263</v>
      </c>
      <c r="D458" s="323" t="s">
        <v>605</v>
      </c>
      <c r="E458" s="308" t="s">
        <v>91</v>
      </c>
      <c r="F458" s="266" t="s">
        <v>417</v>
      </c>
      <c r="G458" s="397" t="s">
        <v>418</v>
      </c>
      <c r="H458" s="397" t="s">
        <v>419</v>
      </c>
      <c r="I458" s="371">
        <v>2950000</v>
      </c>
      <c r="J458" s="268">
        <f>-K2061/0.0833333333333333</f>
        <v>0</v>
      </c>
      <c r="K458" s="268"/>
      <c r="L458" s="269">
        <v>44188</v>
      </c>
      <c r="M458" s="269">
        <v>44172</v>
      </c>
      <c r="N458" s="269">
        <v>44316</v>
      </c>
      <c r="O458" s="290">
        <f>YEAR(N457)</f>
        <v>2021</v>
      </c>
      <c r="P458" s="289">
        <f>MONTH(N457)</f>
        <v>4</v>
      </c>
      <c r="Q458" s="286" t="str">
        <f>IF(P458&gt;9,CONCATENATE(O458,P458),CONCATENATE(O458,"0",P458))</f>
        <v>202104</v>
      </c>
      <c r="R458" s="305">
        <v>0</v>
      </c>
      <c r="S458" s="271">
        <v>0</v>
      </c>
      <c r="T458" s="271">
        <v>0</v>
      </c>
      <c r="U458" s="398"/>
      <c r="V458" s="309"/>
      <c r="W458" s="307"/>
      <c r="X458" s="309"/>
      <c r="Y45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307"/>
      <c r="AA458" s="307"/>
      <c r="AB458" s="307"/>
      <c r="AC458" s="307"/>
      <c r="AD458" s="307"/>
      <c r="AE458" s="307"/>
      <c r="AF458" s="307"/>
      <c r="AG458" s="307"/>
      <c r="AH458" s="307"/>
      <c r="AI458" s="307"/>
      <c r="AJ458" s="307"/>
      <c r="AK458" s="307"/>
      <c r="AL458" s="307"/>
      <c r="AM458" s="307"/>
      <c r="AN458" s="307"/>
      <c r="AO458" s="307"/>
      <c r="AP458" s="307"/>
      <c r="AQ458" s="307"/>
      <c r="AR458" s="300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</row>
    <row r="459" spans="1:100" s="7" customFormat="1" ht="38.25" customHeight="1" x14ac:dyDescent="0.2">
      <c r="A459" s="313" t="s">
        <v>56</v>
      </c>
      <c r="B459" s="313" t="s">
        <v>262</v>
      </c>
      <c r="C459" s="334" t="s">
        <v>263</v>
      </c>
      <c r="D459" s="310" t="s">
        <v>385</v>
      </c>
      <c r="E459" s="313" t="s">
        <v>90</v>
      </c>
      <c r="F459" s="306" t="s">
        <v>1241</v>
      </c>
      <c r="G459" s="396" t="s">
        <v>112</v>
      </c>
      <c r="H459" s="398" t="s">
        <v>54</v>
      </c>
      <c r="I459" s="370">
        <v>750000</v>
      </c>
      <c r="J459" s="273">
        <f>-K2637/0.0833333333333333</f>
        <v>0</v>
      </c>
      <c r="K459" s="273"/>
      <c r="L459" s="274">
        <v>43999</v>
      </c>
      <c r="M459" s="274">
        <v>43952</v>
      </c>
      <c r="N459" s="274">
        <v>44316</v>
      </c>
      <c r="O459" s="291">
        <f>YEAR(N459)</f>
        <v>2021</v>
      </c>
      <c r="P459" s="289">
        <f>MONTH(N459)</f>
        <v>4</v>
      </c>
      <c r="Q459" s="287" t="str">
        <f>IF(P459&gt;9,CONCATENATE(O459,P459),CONCATENATE(O459,"0",P459))</f>
        <v>202104</v>
      </c>
      <c r="R459" s="305" t="s">
        <v>130</v>
      </c>
      <c r="S459" s="276">
        <v>0</v>
      </c>
      <c r="T459" s="276">
        <v>0</v>
      </c>
      <c r="U459" s="412"/>
      <c r="V459" s="307"/>
      <c r="W459" s="307"/>
      <c r="X459" s="307"/>
      <c r="Y45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346"/>
      <c r="AA459" s="300"/>
      <c r="AB459" s="300"/>
      <c r="AC459" s="300"/>
      <c r="AD459" s="300"/>
      <c r="AE459" s="300"/>
      <c r="AF459" s="300"/>
      <c r="AG459" s="300"/>
      <c r="AH459" s="300"/>
      <c r="AI459" s="300"/>
      <c r="AJ459" s="300"/>
      <c r="AK459" s="300"/>
      <c r="AL459" s="300"/>
      <c r="AM459" s="300"/>
      <c r="AN459" s="300"/>
      <c r="AO459" s="300"/>
      <c r="AP459" s="300"/>
      <c r="AQ459" s="300"/>
      <c r="AR459" s="300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1:100" s="7" customFormat="1" ht="38.25" customHeight="1" x14ac:dyDescent="0.2">
      <c r="A460" s="313" t="s">
        <v>56</v>
      </c>
      <c r="B460" s="313" t="s">
        <v>258</v>
      </c>
      <c r="C460" s="334" t="s">
        <v>263</v>
      </c>
      <c r="D460" s="321" t="s">
        <v>806</v>
      </c>
      <c r="E460" s="313" t="s">
        <v>91</v>
      </c>
      <c r="F460" s="272" t="s">
        <v>24</v>
      </c>
      <c r="G460" s="395" t="s">
        <v>807</v>
      </c>
      <c r="H460" s="396" t="s">
        <v>134</v>
      </c>
      <c r="I460" s="370">
        <v>700000</v>
      </c>
      <c r="J460" s="273">
        <f>-K2637/0.0833333333333333</f>
        <v>0</v>
      </c>
      <c r="K460" s="273"/>
      <c r="L460" s="274">
        <v>43943</v>
      </c>
      <c r="M460" s="274">
        <v>43947</v>
      </c>
      <c r="N460" s="274">
        <v>44312</v>
      </c>
      <c r="O460" s="291">
        <f>YEAR(N460)</f>
        <v>2021</v>
      </c>
      <c r="P460" s="289">
        <f>MONTH(N460)</f>
        <v>4</v>
      </c>
      <c r="Q460" s="287" t="str">
        <f>IF(P460&gt;9,CONCATENATE(O460,P460),CONCATENATE(O460,"0",P460))</f>
        <v>202104</v>
      </c>
      <c r="R460" s="270">
        <v>0</v>
      </c>
      <c r="S460" s="276">
        <v>0</v>
      </c>
      <c r="T460" s="276">
        <v>0</v>
      </c>
      <c r="U460" s="396"/>
      <c r="V460" s="309"/>
      <c r="W460" s="307"/>
      <c r="X460" s="309"/>
      <c r="Y46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346"/>
      <c r="AA460" s="300"/>
      <c r="AB460" s="300"/>
      <c r="AC460" s="300"/>
      <c r="AD460" s="300"/>
      <c r="AE460" s="300"/>
      <c r="AF460" s="300"/>
      <c r="AG460" s="300"/>
      <c r="AH460" s="300"/>
      <c r="AI460" s="300"/>
      <c r="AJ460" s="300"/>
      <c r="AK460" s="300"/>
      <c r="AL460" s="300"/>
      <c r="AM460" s="300"/>
      <c r="AN460" s="300"/>
      <c r="AO460" s="300"/>
      <c r="AP460" s="300"/>
      <c r="AQ460" s="300"/>
      <c r="AR460" s="300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</row>
    <row r="461" spans="1:100" s="7" customFormat="1" ht="38.25" customHeight="1" x14ac:dyDescent="0.2">
      <c r="A461" s="313" t="s">
        <v>56</v>
      </c>
      <c r="B461" s="313" t="s">
        <v>262</v>
      </c>
      <c r="C461" s="334" t="s">
        <v>265</v>
      </c>
      <c r="D461" s="321" t="s">
        <v>754</v>
      </c>
      <c r="E461" s="313" t="s">
        <v>91</v>
      </c>
      <c r="F461" s="272" t="s">
        <v>654</v>
      </c>
      <c r="G461" s="396" t="s">
        <v>656</v>
      </c>
      <c r="H461" s="396" t="s">
        <v>653</v>
      </c>
      <c r="I461" s="370">
        <v>587080</v>
      </c>
      <c r="J461" s="273">
        <f>-K2134/0.0833333333333333</f>
        <v>0</v>
      </c>
      <c r="K461" s="273"/>
      <c r="L461" s="274">
        <v>43866</v>
      </c>
      <c r="M461" s="274">
        <v>43947</v>
      </c>
      <c r="N461" s="274">
        <v>44312</v>
      </c>
      <c r="O461" s="291">
        <f>YEAR(N461)</f>
        <v>2021</v>
      </c>
      <c r="P461" s="289">
        <f>MONTH(N461)</f>
        <v>4</v>
      </c>
      <c r="Q461" s="287" t="str">
        <f>IF(P461&gt;9,CONCATENATE(O461,P461),CONCATENATE(O461,"0",P461))</f>
        <v>202104</v>
      </c>
      <c r="R461">
        <v>0</v>
      </c>
      <c r="S461" s="276">
        <v>0.27</v>
      </c>
      <c r="T461" s="276">
        <v>0.09</v>
      </c>
      <c r="U461" s="397"/>
      <c r="V461" s="309"/>
      <c r="W461" s="307"/>
      <c r="X461" s="309"/>
      <c r="Y46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326"/>
      <c r="AA461" s="309"/>
      <c r="AB461" s="309"/>
      <c r="AC461" s="309"/>
      <c r="AD461" s="309"/>
      <c r="AE461" s="309"/>
      <c r="AF461" s="309"/>
      <c r="AG461" s="309"/>
      <c r="AH461" s="309"/>
      <c r="AI461" s="309"/>
      <c r="AJ461" s="309"/>
      <c r="AK461" s="309"/>
      <c r="AL461" s="309"/>
      <c r="AM461" s="309"/>
      <c r="AN461" s="309"/>
      <c r="AO461" s="309"/>
      <c r="AP461" s="309"/>
      <c r="AQ461" s="309"/>
      <c r="AR461" s="300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1:100" s="233" customFormat="1" ht="38.25" customHeight="1" x14ac:dyDescent="0.2">
      <c r="A462" s="313" t="s">
        <v>56</v>
      </c>
      <c r="B462" s="313" t="s">
        <v>258</v>
      </c>
      <c r="C462" s="334" t="s">
        <v>263</v>
      </c>
      <c r="D462" s="310" t="s">
        <v>792</v>
      </c>
      <c r="E462" s="313" t="s">
        <v>90</v>
      </c>
      <c r="F462" s="272" t="s">
        <v>647</v>
      </c>
      <c r="G462" s="396" t="s">
        <v>135</v>
      </c>
      <c r="H462" s="396" t="s">
        <v>649</v>
      </c>
      <c r="I462" s="370">
        <v>300000</v>
      </c>
      <c r="J462" s="273">
        <f>-K2640/0.0833333333333333</f>
        <v>0</v>
      </c>
      <c r="K462" s="273"/>
      <c r="L462" s="274">
        <v>43992</v>
      </c>
      <c r="M462" s="274">
        <v>43946</v>
      </c>
      <c r="N462" s="275">
        <v>44310</v>
      </c>
      <c r="O462" s="289">
        <f>YEAR(N462)</f>
        <v>2021</v>
      </c>
      <c r="P462" s="289">
        <f>MONTH(N462)</f>
        <v>4</v>
      </c>
      <c r="Q462" s="281" t="str">
        <f>IF(P462&gt;9,CONCATENATE(O462,P462),CONCATENATE(O462,"0",P462))</f>
        <v>202104</v>
      </c>
      <c r="R462" s="305" t="s">
        <v>130</v>
      </c>
      <c r="S462" s="276">
        <v>0.15</v>
      </c>
      <c r="T462" s="276">
        <v>0.05</v>
      </c>
      <c r="U462" s="396"/>
      <c r="V462" s="309" t="s">
        <v>257</v>
      </c>
      <c r="W462" s="307" t="s">
        <v>257</v>
      </c>
      <c r="X462" s="309"/>
      <c r="Y46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2" s="299"/>
      <c r="AA462" s="300"/>
      <c r="AB462" s="300"/>
      <c r="AC462" s="300"/>
      <c r="AD462" s="300"/>
      <c r="AE462" s="300"/>
      <c r="AF462" s="300"/>
      <c r="AG462" s="300"/>
      <c r="AH462" s="300"/>
      <c r="AI462" s="300"/>
      <c r="AJ462" s="300"/>
      <c r="AK462" s="300"/>
      <c r="AL462" s="300"/>
      <c r="AM462" s="300"/>
      <c r="AN462" s="300"/>
      <c r="AO462" s="300"/>
      <c r="AP462" s="300"/>
      <c r="AQ462" s="300"/>
      <c r="AR462" s="300"/>
      <c r="AS462" s="232"/>
      <c r="AT462" s="232"/>
      <c r="AU462" s="232"/>
      <c r="AV462" s="232"/>
      <c r="AW462" s="232"/>
      <c r="AX462" s="232"/>
      <c r="AY462" s="232"/>
      <c r="AZ462" s="232"/>
      <c r="BA462" s="232"/>
      <c r="BB462" s="232"/>
      <c r="BC462" s="232"/>
      <c r="BD462" s="232"/>
      <c r="BE462" s="232"/>
      <c r="BF462" s="232"/>
      <c r="BG462" s="232"/>
      <c r="BH462" s="232"/>
      <c r="BI462" s="232"/>
      <c r="BJ462" s="232"/>
      <c r="BK462" s="232"/>
      <c r="BL462" s="232"/>
      <c r="BM462" s="232"/>
      <c r="BN462" s="232"/>
      <c r="BO462" s="232"/>
      <c r="BP462" s="232"/>
      <c r="BQ462" s="232"/>
      <c r="BR462" s="232"/>
      <c r="BS462" s="232"/>
      <c r="BT462" s="232"/>
      <c r="BU462" s="232"/>
      <c r="BV462" s="232"/>
      <c r="BW462" s="232"/>
      <c r="BX462" s="232"/>
      <c r="BY462" s="232"/>
      <c r="BZ462" s="232"/>
      <c r="CA462" s="232"/>
      <c r="CB462" s="232"/>
      <c r="CC462" s="232"/>
      <c r="CD462" s="232"/>
      <c r="CE462" s="232"/>
      <c r="CF462" s="232"/>
      <c r="CG462" s="232"/>
      <c r="CH462" s="232"/>
      <c r="CI462" s="232"/>
      <c r="CJ462" s="232"/>
      <c r="CK462" s="232"/>
      <c r="CL462" s="232"/>
      <c r="CM462" s="232"/>
      <c r="CN462" s="232"/>
      <c r="CO462" s="232"/>
      <c r="CP462" s="232"/>
      <c r="CQ462" s="232"/>
      <c r="CR462" s="232"/>
      <c r="CS462" s="232"/>
      <c r="CT462" s="232"/>
      <c r="CU462" s="232"/>
      <c r="CV462" s="232"/>
    </row>
    <row r="463" spans="1:100" s="233" customFormat="1" ht="38.25" customHeight="1" x14ac:dyDescent="0.2">
      <c r="A463" s="313" t="s">
        <v>56</v>
      </c>
      <c r="B463" s="313" t="s">
        <v>258</v>
      </c>
      <c r="C463" s="334" t="s">
        <v>263</v>
      </c>
      <c r="D463" s="310" t="s">
        <v>793</v>
      </c>
      <c r="E463" s="313" t="s">
        <v>90</v>
      </c>
      <c r="F463" s="272" t="s">
        <v>647</v>
      </c>
      <c r="G463" s="396" t="s">
        <v>135</v>
      </c>
      <c r="H463" s="396" t="s">
        <v>648</v>
      </c>
      <c r="I463" s="370">
        <v>300000</v>
      </c>
      <c r="J463" s="273">
        <f>-K2641/0.0833333333333333</f>
        <v>0</v>
      </c>
      <c r="K463" s="273"/>
      <c r="L463" s="274">
        <v>43992</v>
      </c>
      <c r="M463" s="274">
        <v>43946</v>
      </c>
      <c r="N463" s="275">
        <v>44310</v>
      </c>
      <c r="O463" s="289">
        <f>YEAR(N463)</f>
        <v>2021</v>
      </c>
      <c r="P463" s="289">
        <f>MONTH(N463)</f>
        <v>4</v>
      </c>
      <c r="Q463" s="281" t="str">
        <f>IF(P463&gt;9,CONCATENATE(O463,P463),CONCATENATE(O463,"0",P463))</f>
        <v>202104</v>
      </c>
      <c r="R463" s="305" t="s">
        <v>130</v>
      </c>
      <c r="S463" s="276">
        <v>0.15</v>
      </c>
      <c r="T463" s="276">
        <v>0.05</v>
      </c>
      <c r="U463" s="396"/>
      <c r="V463" s="309" t="s">
        <v>257</v>
      </c>
      <c r="W463" s="307" t="s">
        <v>257</v>
      </c>
      <c r="X463" s="309"/>
      <c r="Y46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3" s="299"/>
      <c r="AA463" s="300"/>
      <c r="AB463" s="300"/>
      <c r="AC463" s="300"/>
      <c r="AD463" s="300"/>
      <c r="AE463" s="300"/>
      <c r="AF463" s="300"/>
      <c r="AG463" s="300"/>
      <c r="AH463" s="300"/>
      <c r="AI463" s="300"/>
      <c r="AJ463" s="300"/>
      <c r="AK463" s="300"/>
      <c r="AL463" s="300"/>
      <c r="AM463" s="300"/>
      <c r="AN463" s="300"/>
      <c r="AO463" s="300"/>
      <c r="AP463" s="300"/>
      <c r="AQ463" s="300"/>
      <c r="AR463" s="300"/>
      <c r="AS463" s="232"/>
      <c r="AT463" s="232"/>
      <c r="AU463" s="232"/>
      <c r="AV463" s="232"/>
      <c r="AW463" s="232"/>
      <c r="AX463" s="232"/>
      <c r="AY463" s="232"/>
      <c r="AZ463" s="232"/>
      <c r="BA463" s="232"/>
      <c r="BB463" s="232"/>
      <c r="BC463" s="232"/>
      <c r="BD463" s="232"/>
      <c r="BE463" s="232"/>
      <c r="BF463" s="232"/>
      <c r="BG463" s="232"/>
      <c r="BH463" s="232"/>
      <c r="BI463" s="232"/>
      <c r="BJ463" s="232"/>
      <c r="BK463" s="232"/>
      <c r="BL463" s="232"/>
      <c r="BM463" s="232"/>
      <c r="BN463" s="232"/>
      <c r="BO463" s="232"/>
      <c r="BP463" s="232"/>
      <c r="BQ463" s="232"/>
      <c r="BR463" s="232"/>
      <c r="BS463" s="232"/>
      <c r="BT463" s="232"/>
      <c r="BU463" s="232"/>
      <c r="BV463" s="232"/>
      <c r="BW463" s="232"/>
      <c r="BX463" s="232"/>
      <c r="BY463" s="232"/>
      <c r="BZ463" s="232"/>
      <c r="CA463" s="232"/>
      <c r="CB463" s="232"/>
      <c r="CC463" s="232"/>
      <c r="CD463" s="232"/>
      <c r="CE463" s="232"/>
      <c r="CF463" s="232"/>
      <c r="CG463" s="232"/>
      <c r="CH463" s="232"/>
      <c r="CI463" s="232"/>
      <c r="CJ463" s="232"/>
      <c r="CK463" s="232"/>
      <c r="CL463" s="232"/>
      <c r="CM463" s="232"/>
      <c r="CN463" s="232"/>
      <c r="CO463" s="232"/>
      <c r="CP463" s="232"/>
      <c r="CQ463" s="232"/>
      <c r="CR463" s="232"/>
      <c r="CS463" s="232"/>
      <c r="CT463" s="232"/>
      <c r="CU463" s="232"/>
      <c r="CV463" s="232"/>
    </row>
    <row r="464" spans="1:100" s="233" customFormat="1" ht="38.25" customHeight="1" x14ac:dyDescent="0.2">
      <c r="A464" s="313" t="s">
        <v>56</v>
      </c>
      <c r="B464" s="313" t="s">
        <v>258</v>
      </c>
      <c r="C464" s="334" t="s">
        <v>263</v>
      </c>
      <c r="D464" s="310" t="s">
        <v>794</v>
      </c>
      <c r="E464" s="313" t="s">
        <v>90</v>
      </c>
      <c r="F464" s="272" t="s">
        <v>647</v>
      </c>
      <c r="G464" s="396" t="s">
        <v>135</v>
      </c>
      <c r="H464" s="396" t="s">
        <v>650</v>
      </c>
      <c r="I464" s="370">
        <v>400000</v>
      </c>
      <c r="J464" s="273">
        <f>-K2642/0.0833333333333333</f>
        <v>0</v>
      </c>
      <c r="K464" s="273"/>
      <c r="L464" s="274">
        <v>43992</v>
      </c>
      <c r="M464" s="274">
        <v>43946</v>
      </c>
      <c r="N464" s="275">
        <v>44310</v>
      </c>
      <c r="O464" s="289">
        <f>YEAR(N464)</f>
        <v>2021</v>
      </c>
      <c r="P464" s="289">
        <f>MONTH(N464)</f>
        <v>4</v>
      </c>
      <c r="Q464" s="281" t="str">
        <f>IF(P464&gt;9,CONCATENATE(O464,P464),CONCATENATE(O464,"0",P464))</f>
        <v>202104</v>
      </c>
      <c r="R464" s="305" t="s">
        <v>130</v>
      </c>
      <c r="S464" s="276">
        <v>0.15</v>
      </c>
      <c r="T464" s="276">
        <v>0.05</v>
      </c>
      <c r="U464" s="396"/>
      <c r="V464" s="309" t="s">
        <v>257</v>
      </c>
      <c r="W464" s="307" t="s">
        <v>257</v>
      </c>
      <c r="X464" s="309"/>
      <c r="Y46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4" s="299"/>
      <c r="AA464" s="300"/>
      <c r="AB464" s="300"/>
      <c r="AC464" s="300"/>
      <c r="AD464" s="300"/>
      <c r="AE464" s="300"/>
      <c r="AF464" s="300"/>
      <c r="AG464" s="300"/>
      <c r="AH464" s="300"/>
      <c r="AI464" s="300"/>
      <c r="AJ464" s="300"/>
      <c r="AK464" s="300"/>
      <c r="AL464" s="300"/>
      <c r="AM464" s="300"/>
      <c r="AN464" s="300"/>
      <c r="AO464" s="300"/>
      <c r="AP464" s="300"/>
      <c r="AQ464" s="300"/>
      <c r="AR464" s="300"/>
      <c r="AS464" s="232"/>
      <c r="AT464" s="232"/>
      <c r="AU464" s="232"/>
      <c r="AV464" s="232"/>
      <c r="AW464" s="232"/>
      <c r="AX464" s="232"/>
      <c r="AY464" s="232"/>
      <c r="AZ464" s="232"/>
      <c r="BA464" s="232"/>
      <c r="BB464" s="232"/>
      <c r="BC464" s="232"/>
      <c r="BD464" s="232"/>
      <c r="BE464" s="232"/>
      <c r="BF464" s="232"/>
      <c r="BG464" s="232"/>
      <c r="BH464" s="232"/>
      <c r="BI464" s="232"/>
      <c r="BJ464" s="232"/>
      <c r="BK464" s="232"/>
      <c r="BL464" s="232"/>
      <c r="BM464" s="232"/>
      <c r="BN464" s="232"/>
      <c r="BO464" s="232"/>
      <c r="BP464" s="232"/>
      <c r="BQ464" s="232"/>
      <c r="BR464" s="232"/>
      <c r="BS464" s="232"/>
      <c r="BT464" s="232"/>
      <c r="BU464" s="232"/>
      <c r="BV464" s="232"/>
      <c r="BW464" s="232"/>
      <c r="BX464" s="232"/>
      <c r="BY464" s="232"/>
      <c r="BZ464" s="232"/>
      <c r="CA464" s="232"/>
      <c r="CB464" s="232"/>
      <c r="CC464" s="232"/>
      <c r="CD464" s="232"/>
      <c r="CE464" s="232"/>
      <c r="CF464" s="232"/>
      <c r="CG464" s="232"/>
      <c r="CH464" s="232"/>
      <c r="CI464" s="232"/>
      <c r="CJ464" s="232"/>
      <c r="CK464" s="232"/>
      <c r="CL464" s="232"/>
      <c r="CM464" s="232"/>
      <c r="CN464" s="232"/>
      <c r="CO464" s="232"/>
      <c r="CP464" s="232"/>
      <c r="CQ464" s="232"/>
      <c r="CR464" s="232"/>
      <c r="CS464" s="232"/>
      <c r="CT464" s="232"/>
      <c r="CU464" s="232"/>
      <c r="CV464" s="232"/>
    </row>
    <row r="465" spans="1:100" s="233" customFormat="1" ht="38.25" customHeight="1" x14ac:dyDescent="0.2">
      <c r="A465" s="322" t="s">
        <v>56</v>
      </c>
      <c r="B465" s="313"/>
      <c r="C465" s="322"/>
      <c r="D465" s="321" t="s">
        <v>1842</v>
      </c>
      <c r="E465" s="313" t="s">
        <v>91</v>
      </c>
      <c r="F465" s="306" t="s">
        <v>1843</v>
      </c>
      <c r="G465" s="396" t="s">
        <v>1844</v>
      </c>
      <c r="H465" s="396" t="s">
        <v>1845</v>
      </c>
      <c r="I465" s="370">
        <v>162719.26999999999</v>
      </c>
      <c r="J465" s="273">
        <f>-K2472/0.0833333333333333</f>
        <v>0</v>
      </c>
      <c r="K465" s="273"/>
      <c r="L465" s="274">
        <v>43943</v>
      </c>
      <c r="M465" s="274">
        <v>43944</v>
      </c>
      <c r="N465" s="275">
        <v>44308</v>
      </c>
      <c r="O465" s="289">
        <f>YEAR(N465)</f>
        <v>2021</v>
      </c>
      <c r="P465" s="289">
        <f>MONTH(N465)</f>
        <v>4</v>
      </c>
      <c r="Q465" s="281" t="str">
        <f>IF(P465&gt;9,CONCATENATE(O465,P465),CONCATENATE(O465,"0",P465))</f>
        <v>202104</v>
      </c>
      <c r="R465" s="305">
        <v>0</v>
      </c>
      <c r="S465" s="276">
        <v>0</v>
      </c>
      <c r="T465" s="276">
        <v>0</v>
      </c>
      <c r="U465" s="396"/>
      <c r="V465" s="309"/>
      <c r="W465" s="307"/>
      <c r="X465" s="309"/>
      <c r="Y46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26"/>
      <c r="AA465" s="307"/>
      <c r="AB465" s="307"/>
      <c r="AC465" s="307"/>
      <c r="AD465" s="307"/>
      <c r="AE465" s="307"/>
      <c r="AF465" s="307"/>
      <c r="AG465" s="307"/>
      <c r="AH465" s="307"/>
      <c r="AI465" s="307"/>
      <c r="AJ465" s="307"/>
      <c r="AK465" s="307"/>
      <c r="AL465" s="307"/>
      <c r="AM465" s="307"/>
      <c r="AN465" s="307"/>
      <c r="AO465" s="307"/>
      <c r="AP465" s="307"/>
      <c r="AQ465" s="307"/>
      <c r="AR465" s="299"/>
      <c r="AS465" s="232"/>
      <c r="AT465" s="232"/>
      <c r="AU465" s="232"/>
      <c r="AV465" s="232"/>
      <c r="AW465" s="232"/>
      <c r="AX465" s="232"/>
      <c r="AY465" s="232"/>
      <c r="AZ465" s="232"/>
      <c r="BA465" s="232"/>
      <c r="BB465" s="232"/>
      <c r="BC465" s="232"/>
      <c r="BD465" s="232"/>
      <c r="BE465" s="232"/>
      <c r="BF465" s="232"/>
      <c r="BG465" s="232"/>
      <c r="BH465" s="232"/>
      <c r="BI465" s="232"/>
      <c r="BJ465" s="232"/>
      <c r="BK465" s="232"/>
      <c r="BL465" s="232"/>
      <c r="BM465" s="232"/>
      <c r="BN465" s="232"/>
      <c r="BO465" s="232"/>
      <c r="BP465" s="232"/>
      <c r="BQ465" s="232"/>
      <c r="BR465" s="232"/>
      <c r="BS465" s="232"/>
      <c r="BT465" s="232"/>
      <c r="BU465" s="232"/>
      <c r="BV465" s="232"/>
      <c r="BW465" s="232"/>
      <c r="BX465" s="232"/>
      <c r="BY465" s="232"/>
      <c r="BZ465" s="232"/>
      <c r="CA465" s="232"/>
      <c r="CB465" s="232"/>
      <c r="CC465" s="232"/>
      <c r="CD465" s="232"/>
      <c r="CE465" s="232"/>
      <c r="CF465" s="232"/>
      <c r="CG465" s="232"/>
      <c r="CH465" s="232"/>
      <c r="CI465" s="232"/>
      <c r="CJ465" s="232"/>
      <c r="CK465" s="232"/>
      <c r="CL465" s="232"/>
      <c r="CM465" s="232"/>
      <c r="CN465" s="232"/>
      <c r="CO465" s="232"/>
      <c r="CP465" s="232"/>
      <c r="CQ465" s="232"/>
      <c r="CR465" s="232"/>
      <c r="CS465" s="232"/>
      <c r="CT465" s="232"/>
      <c r="CU465" s="232"/>
      <c r="CV465" s="232"/>
    </row>
    <row r="466" spans="1:100" s="7" customFormat="1" ht="38.25" customHeight="1" x14ac:dyDescent="0.2">
      <c r="A466" s="313" t="s">
        <v>56</v>
      </c>
      <c r="B466" s="313" t="s">
        <v>258</v>
      </c>
      <c r="C466" s="334" t="s">
        <v>263</v>
      </c>
      <c r="D466" s="321" t="s">
        <v>798</v>
      </c>
      <c r="E466" s="308" t="s">
        <v>91</v>
      </c>
      <c r="F466" s="272" t="s">
        <v>643</v>
      </c>
      <c r="G466" s="396" t="s">
        <v>644</v>
      </c>
      <c r="H466" s="396" t="s">
        <v>645</v>
      </c>
      <c r="I466" s="371">
        <v>300000</v>
      </c>
      <c r="J466" s="268">
        <f>-K2169/0.0833333333333333</f>
        <v>0</v>
      </c>
      <c r="K466" s="268"/>
      <c r="L466" s="274">
        <v>43852</v>
      </c>
      <c r="M466" s="274">
        <v>43936</v>
      </c>
      <c r="N466" s="275">
        <v>44300</v>
      </c>
      <c r="O466" s="289">
        <f>YEAR(N466)</f>
        <v>2021</v>
      </c>
      <c r="P466" s="289">
        <f>MONTH(N466)</f>
        <v>4</v>
      </c>
      <c r="Q466" s="281" t="str">
        <f>IF(P466&gt;9,CONCATENATE(O466,P466),CONCATENATE(O466,"0",P466))</f>
        <v>202104</v>
      </c>
      <c r="R466" s="305" t="s">
        <v>130</v>
      </c>
      <c r="S466" s="271">
        <v>0</v>
      </c>
      <c r="T466" s="271">
        <v>0</v>
      </c>
      <c r="U466" s="396"/>
      <c r="V466" s="309"/>
      <c r="W466" s="307"/>
      <c r="X466" s="309"/>
      <c r="Y46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307"/>
      <c r="AA466" s="309"/>
      <c r="AB466" s="309"/>
      <c r="AC466" s="309"/>
      <c r="AD466" s="309"/>
      <c r="AE466" s="309"/>
      <c r="AF466" s="309"/>
      <c r="AG466" s="309"/>
      <c r="AH466" s="309"/>
      <c r="AI466" s="309"/>
      <c r="AJ466" s="309"/>
      <c r="AK466" s="309"/>
      <c r="AL466" s="309"/>
      <c r="AM466" s="309"/>
      <c r="AN466" s="309"/>
      <c r="AO466" s="309"/>
      <c r="AP466" s="309"/>
      <c r="AQ466" s="309"/>
      <c r="AR466" s="300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1:100" s="7" customFormat="1" ht="38.25" customHeight="1" x14ac:dyDescent="0.2">
      <c r="A467" s="313" t="s">
        <v>56</v>
      </c>
      <c r="B467" s="322"/>
      <c r="C467" s="314"/>
      <c r="D467" s="321" t="s">
        <v>2201</v>
      </c>
      <c r="E467" s="313" t="s">
        <v>91</v>
      </c>
      <c r="F467" s="306" t="s">
        <v>2202</v>
      </c>
      <c r="G467" s="395" t="s">
        <v>444</v>
      </c>
      <c r="H467" s="395" t="s">
        <v>2203</v>
      </c>
      <c r="I467" s="368">
        <v>1592138</v>
      </c>
      <c r="J467" s="315">
        <f>-K2602/0.0833333333333333</f>
        <v>0</v>
      </c>
      <c r="K467" s="315"/>
      <c r="L467" s="316">
        <v>43873</v>
      </c>
      <c r="M467" s="316">
        <v>43921</v>
      </c>
      <c r="N467" s="317">
        <v>44285</v>
      </c>
      <c r="O467" s="318">
        <f>YEAR(N467)</f>
        <v>2021</v>
      </c>
      <c r="P467" s="318">
        <f>MONTH(N467)</f>
        <v>3</v>
      </c>
      <c r="Q467" s="319" t="str">
        <f>IF(P467&gt;9,CONCATENATE(O467,P467),CONCATENATE(O467,"0",P467))</f>
        <v>202103</v>
      </c>
      <c r="R467" s="305">
        <v>0</v>
      </c>
      <c r="S467" s="320">
        <v>0</v>
      </c>
      <c r="T467" s="320">
        <v>0</v>
      </c>
      <c r="U467" s="395"/>
      <c r="V467" s="300"/>
      <c r="W467" s="299"/>
      <c r="X467" s="300"/>
      <c r="Y46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46"/>
      <c r="AA467" s="300"/>
      <c r="AB467" s="300"/>
      <c r="AC467" s="300"/>
      <c r="AD467" s="300"/>
      <c r="AE467" s="300"/>
      <c r="AF467" s="300"/>
      <c r="AG467" s="300"/>
      <c r="AH467" s="300"/>
      <c r="AI467" s="300"/>
      <c r="AJ467" s="300"/>
      <c r="AK467" s="300"/>
      <c r="AL467" s="300"/>
      <c r="AM467" s="300"/>
      <c r="AN467" s="300"/>
      <c r="AO467" s="300"/>
      <c r="AP467" s="300"/>
      <c r="AQ467" s="300"/>
      <c r="AR467" s="299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1:100" s="7" customFormat="1" ht="38.25" customHeight="1" x14ac:dyDescent="0.2">
      <c r="A468" s="322" t="s">
        <v>56</v>
      </c>
      <c r="B468" s="322"/>
      <c r="C468" s="314"/>
      <c r="D468" s="321" t="s">
        <v>954</v>
      </c>
      <c r="E468" s="313" t="s">
        <v>95</v>
      </c>
      <c r="F468" s="306" t="s">
        <v>957</v>
      </c>
      <c r="G468" s="395" t="s">
        <v>955</v>
      </c>
      <c r="H468" s="406" t="s">
        <v>956</v>
      </c>
      <c r="I468" s="368">
        <v>100000</v>
      </c>
      <c r="J468" s="315">
        <f>-K2045/0.0833333333333333</f>
        <v>0</v>
      </c>
      <c r="K468" s="315"/>
      <c r="L468" s="316">
        <v>43817</v>
      </c>
      <c r="M468" s="316">
        <v>43890</v>
      </c>
      <c r="N468" s="317">
        <v>44255</v>
      </c>
      <c r="O468" s="318">
        <f>YEAR(N468)</f>
        <v>2021</v>
      </c>
      <c r="P468" s="318">
        <f>MONTH(N468)</f>
        <v>2</v>
      </c>
      <c r="Q468" s="319" t="str">
        <f>IF(P468&gt;9,CONCATENATE(O468,P468),CONCATENATE(O468,"0",P468))</f>
        <v>202102</v>
      </c>
      <c r="R468" s="305" t="s">
        <v>130</v>
      </c>
      <c r="S468" s="320">
        <v>0</v>
      </c>
      <c r="T468" s="320">
        <v>0</v>
      </c>
      <c r="U468" s="395"/>
      <c r="V468" s="300"/>
      <c r="W468" s="299"/>
      <c r="X468" s="346"/>
      <c r="Y46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346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299"/>
      <c r="AN468" s="299"/>
      <c r="AO468" s="299"/>
      <c r="AP468" s="299"/>
      <c r="AQ468" s="299"/>
      <c r="AR468" s="300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1:100" s="7" customFormat="1" ht="38.25" customHeight="1" x14ac:dyDescent="0.2">
      <c r="A469" s="322" t="s">
        <v>56</v>
      </c>
      <c r="B469" s="313" t="s">
        <v>258</v>
      </c>
      <c r="C469" s="334" t="s">
        <v>263</v>
      </c>
      <c r="D469" s="321" t="s">
        <v>410</v>
      </c>
      <c r="E469" s="313" t="s">
        <v>91</v>
      </c>
      <c r="F469" s="306" t="s">
        <v>407</v>
      </c>
      <c r="G469" s="396" t="s">
        <v>111</v>
      </c>
      <c r="H469" s="395" t="s">
        <v>970</v>
      </c>
      <c r="I469" s="370">
        <v>440000</v>
      </c>
      <c r="J469" s="273" t="s">
        <v>1699</v>
      </c>
      <c r="K469" s="273"/>
      <c r="L469" s="274">
        <v>44175</v>
      </c>
      <c r="M469" s="274">
        <v>43709</v>
      </c>
      <c r="N469" s="275">
        <v>44255</v>
      </c>
      <c r="O469" s="289">
        <f>YEAR(N469)</f>
        <v>2021</v>
      </c>
      <c r="P469" s="289">
        <f>MONTH(N469)</f>
        <v>2</v>
      </c>
      <c r="Q469" s="281" t="str">
        <f>IF(P469&gt;9,CONCATENATE(O469,P469),CONCATENATE(O469,"0",P469))</f>
        <v>202102</v>
      </c>
      <c r="R469" s="305">
        <v>0</v>
      </c>
      <c r="S469" s="276">
        <v>0</v>
      </c>
      <c r="T469" s="276">
        <v>0</v>
      </c>
      <c r="U469" s="413"/>
      <c r="V469" s="307"/>
      <c r="W469" s="307" t="s">
        <v>257</v>
      </c>
      <c r="X469" s="307"/>
      <c r="Y4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9" s="299"/>
      <c r="AA469" s="300"/>
      <c r="AB469" s="300"/>
      <c r="AC469" s="300"/>
      <c r="AD469" s="300"/>
      <c r="AE469" s="300"/>
      <c r="AF469" s="300"/>
      <c r="AG469" s="300"/>
      <c r="AH469" s="300"/>
      <c r="AI469" s="300"/>
      <c r="AJ469" s="300"/>
      <c r="AK469" s="300"/>
      <c r="AL469" s="300"/>
      <c r="AM469" s="300"/>
      <c r="AN469" s="300"/>
      <c r="AO469" s="300"/>
      <c r="AP469" s="300"/>
      <c r="AQ469" s="300"/>
      <c r="AR469" s="300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100" s="7" customFormat="1" ht="38.25" customHeight="1" x14ac:dyDescent="0.2">
      <c r="A470" s="322" t="s">
        <v>56</v>
      </c>
      <c r="B470" s="313" t="s">
        <v>258</v>
      </c>
      <c r="C470" s="314" t="s">
        <v>263</v>
      </c>
      <c r="D470" s="321" t="s">
        <v>409</v>
      </c>
      <c r="E470" s="313" t="s">
        <v>91</v>
      </c>
      <c r="F470" s="306" t="s">
        <v>407</v>
      </c>
      <c r="G470" s="396" t="s">
        <v>111</v>
      </c>
      <c r="H470" s="406" t="s">
        <v>408</v>
      </c>
      <c r="I470" s="370">
        <v>1250000</v>
      </c>
      <c r="J470" s="273">
        <f>-K2601/0.0833333333333333</f>
        <v>0</v>
      </c>
      <c r="K470" s="273"/>
      <c r="L470" s="274">
        <v>44546</v>
      </c>
      <c r="M470" s="274">
        <v>44546</v>
      </c>
      <c r="N470" s="275">
        <v>44255</v>
      </c>
      <c r="O470" s="289">
        <f>YEAR(N470)</f>
        <v>2021</v>
      </c>
      <c r="P470" s="289">
        <f>MONTH(N470)</f>
        <v>2</v>
      </c>
      <c r="Q470" s="281" t="str">
        <f>IF(P470&gt;9,CONCATENATE(O470,P470),CONCATENATE(O470,"0",P470))</f>
        <v>202102</v>
      </c>
      <c r="R470" s="305">
        <v>0</v>
      </c>
      <c r="S470" s="276">
        <v>0</v>
      </c>
      <c r="T470" s="276">
        <v>0</v>
      </c>
      <c r="U470" s="413"/>
      <c r="V470" s="309"/>
      <c r="W470" s="307" t="s">
        <v>257</v>
      </c>
      <c r="X470" s="326"/>
      <c r="Y47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70" s="299"/>
      <c r="AA470" s="300"/>
      <c r="AB470" s="300"/>
      <c r="AC470" s="300"/>
      <c r="AD470" s="300"/>
      <c r="AE470" s="300"/>
      <c r="AF470" s="300"/>
      <c r="AG470" s="300"/>
      <c r="AH470" s="300"/>
      <c r="AI470" s="300"/>
      <c r="AJ470" s="300"/>
      <c r="AK470" s="300"/>
      <c r="AL470" s="300"/>
      <c r="AM470" s="300"/>
      <c r="AN470" s="300"/>
      <c r="AO470" s="300"/>
      <c r="AP470" s="300"/>
      <c r="AQ470" s="300"/>
      <c r="AR470" s="300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100" s="7" customFormat="1" ht="38.25" customHeight="1" x14ac:dyDescent="0.2">
      <c r="A471" s="313" t="s">
        <v>56</v>
      </c>
      <c r="B471" s="322"/>
      <c r="C471" s="314"/>
      <c r="D471" s="321" t="s">
        <v>1497</v>
      </c>
      <c r="E471" s="323" t="s">
        <v>91</v>
      </c>
      <c r="F471" s="306" t="s">
        <v>19</v>
      </c>
      <c r="G471" s="395" t="s">
        <v>1498</v>
      </c>
      <c r="H471" s="395" t="s">
        <v>1499</v>
      </c>
      <c r="I471" s="372">
        <v>900000</v>
      </c>
      <c r="J471" s="329">
        <f>-K2325/0.0833333333333333</f>
        <v>0</v>
      </c>
      <c r="K471" s="329"/>
      <c r="L471" s="316">
        <v>43866</v>
      </c>
      <c r="M471" s="316">
        <v>43884</v>
      </c>
      <c r="N471" s="317">
        <v>44249</v>
      </c>
      <c r="O471" s="318">
        <f>YEAR(N471)</f>
        <v>2021</v>
      </c>
      <c r="P471" s="318">
        <f>MONTH(N471)</f>
        <v>2</v>
      </c>
      <c r="Q471" s="319" t="str">
        <f>IF(P471&gt;9,CONCATENATE(O471,P471),CONCATENATE(O471,"0",P471))</f>
        <v>202102</v>
      </c>
      <c r="R471" s="305">
        <v>0</v>
      </c>
      <c r="S471" s="332">
        <v>0</v>
      </c>
      <c r="T471" s="332">
        <v>0</v>
      </c>
      <c r="U471" s="395"/>
      <c r="V471" s="300"/>
      <c r="W471" s="299"/>
      <c r="X471" s="300"/>
      <c r="Y47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299"/>
      <c r="AA471" s="300"/>
      <c r="AB471" s="300"/>
      <c r="AC471" s="300"/>
      <c r="AD471" s="300"/>
      <c r="AE471" s="300"/>
      <c r="AF471" s="300"/>
      <c r="AG471" s="300"/>
      <c r="AH471" s="300"/>
      <c r="AI471" s="300"/>
      <c r="AJ471" s="300"/>
      <c r="AK471" s="300"/>
      <c r="AL471" s="300"/>
      <c r="AM471" s="300"/>
      <c r="AN471" s="300"/>
      <c r="AO471" s="300"/>
      <c r="AP471" s="300"/>
      <c r="AQ471" s="300"/>
      <c r="AR471" s="300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1:100" s="7" customFormat="1" ht="38.25" customHeight="1" x14ac:dyDescent="0.2">
      <c r="A472" s="323" t="s">
        <v>56</v>
      </c>
      <c r="B472" s="313" t="s">
        <v>258</v>
      </c>
      <c r="C472" s="334" t="s">
        <v>263</v>
      </c>
      <c r="D472" s="310" t="s">
        <v>708</v>
      </c>
      <c r="E472" s="308" t="s">
        <v>91</v>
      </c>
      <c r="F472" s="266" t="s">
        <v>624</v>
      </c>
      <c r="G472" s="397" t="s">
        <v>283</v>
      </c>
      <c r="H472" s="397" t="s">
        <v>284</v>
      </c>
      <c r="I472" s="371">
        <v>250000</v>
      </c>
      <c r="J472" s="268">
        <f>-K1946/0.0833333333333333</f>
        <v>0</v>
      </c>
      <c r="K472" s="268"/>
      <c r="L472" s="269">
        <v>43852</v>
      </c>
      <c r="M472" s="269">
        <v>43871</v>
      </c>
      <c r="N472" s="269">
        <v>44246</v>
      </c>
      <c r="O472" s="290">
        <f>YEAR(N472)</f>
        <v>2021</v>
      </c>
      <c r="P472" s="289">
        <f>MONTH(N472)</f>
        <v>2</v>
      </c>
      <c r="Q472" s="286" t="str">
        <f>IF(P472&gt;9,CONCATENATE(O472,P472),CONCATENATE(O472,"0",P472))</f>
        <v>202102</v>
      </c>
      <c r="R472" s="305" t="s">
        <v>130</v>
      </c>
      <c r="S472" s="271">
        <v>0</v>
      </c>
      <c r="T472" s="271">
        <v>0</v>
      </c>
      <c r="U472" s="399"/>
      <c r="V472" s="309"/>
      <c r="W472" s="307"/>
      <c r="X472" s="309"/>
      <c r="Y47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346"/>
      <c r="AA472" s="300"/>
      <c r="AB472" s="300"/>
      <c r="AC472" s="300"/>
      <c r="AD472" s="300"/>
      <c r="AE472" s="300"/>
      <c r="AF472" s="300"/>
      <c r="AG472" s="300"/>
      <c r="AH472" s="300"/>
      <c r="AI472" s="300"/>
      <c r="AJ472" s="300"/>
      <c r="AK472" s="300"/>
      <c r="AL472" s="300"/>
      <c r="AM472" s="300"/>
      <c r="AN472" s="300"/>
      <c r="AO472" s="300"/>
      <c r="AP472" s="300"/>
      <c r="AQ472" s="300"/>
      <c r="AR472" s="300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38.25" customHeight="1" x14ac:dyDescent="0.2">
      <c r="A473" s="313" t="s">
        <v>56</v>
      </c>
      <c r="B473" s="322"/>
      <c r="C473" s="314"/>
      <c r="D473" s="321" t="s">
        <v>1464</v>
      </c>
      <c r="E473" s="308" t="s">
        <v>91</v>
      </c>
      <c r="F473" s="306" t="s">
        <v>1465</v>
      </c>
      <c r="G473" s="395" t="s">
        <v>1466</v>
      </c>
      <c r="H473" s="395" t="s">
        <v>1467</v>
      </c>
      <c r="I473" s="372">
        <v>300000</v>
      </c>
      <c r="J473" s="329">
        <f>-K2300/0.0833333333333333</f>
        <v>0</v>
      </c>
      <c r="K473" s="329"/>
      <c r="L473" s="316">
        <v>43852</v>
      </c>
      <c r="M473" s="316">
        <v>43881</v>
      </c>
      <c r="N473" s="317">
        <v>44246</v>
      </c>
      <c r="O473" s="318">
        <f>YEAR(N473)</f>
        <v>2021</v>
      </c>
      <c r="P473" s="318">
        <f>MONTH(N473)</f>
        <v>2</v>
      </c>
      <c r="Q473" s="319" t="str">
        <f>IF(P473&gt;9,CONCATENATE(O473,P473),CONCATENATE(O473,"0",P473))</f>
        <v>202102</v>
      </c>
      <c r="R473" s="305">
        <v>0</v>
      </c>
      <c r="S473" s="332">
        <v>0</v>
      </c>
      <c r="T473" s="332">
        <v>0</v>
      </c>
      <c r="U473" s="395"/>
      <c r="V473" s="300"/>
      <c r="W473" s="299"/>
      <c r="X473" s="300"/>
      <c r="Y47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299"/>
      <c r="AA473" s="300"/>
      <c r="AB473" s="300"/>
      <c r="AC473" s="300"/>
      <c r="AD473" s="300"/>
      <c r="AE473" s="300"/>
      <c r="AF473" s="300"/>
      <c r="AG473" s="300"/>
      <c r="AH473" s="300"/>
      <c r="AI473" s="300"/>
      <c r="AJ473" s="300"/>
      <c r="AK473" s="300"/>
      <c r="AL473" s="300"/>
      <c r="AM473" s="300"/>
      <c r="AN473" s="300"/>
      <c r="AO473" s="300"/>
      <c r="AP473" s="300"/>
      <c r="AQ473" s="300"/>
      <c r="AR473" s="300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38.25" customHeight="1" x14ac:dyDescent="0.2">
      <c r="A474" s="322" t="s">
        <v>56</v>
      </c>
      <c r="B474" s="313" t="s">
        <v>275</v>
      </c>
      <c r="C474" s="334" t="s">
        <v>263</v>
      </c>
      <c r="D474" s="310" t="s">
        <v>761</v>
      </c>
      <c r="E474" s="313" t="s">
        <v>95</v>
      </c>
      <c r="F474" s="272" t="s">
        <v>24</v>
      </c>
      <c r="G474" s="396" t="s">
        <v>285</v>
      </c>
      <c r="H474" s="396" t="s">
        <v>286</v>
      </c>
      <c r="I474" s="370">
        <v>1000000</v>
      </c>
      <c r="J474" s="273">
        <f>-K2084/0.0833333333333333</f>
        <v>0</v>
      </c>
      <c r="K474" s="273"/>
      <c r="L474" s="274">
        <v>43817</v>
      </c>
      <c r="M474" s="274">
        <v>43887</v>
      </c>
      <c r="N474" s="275">
        <v>44242</v>
      </c>
      <c r="O474" s="289">
        <f>YEAR(N474)</f>
        <v>2021</v>
      </c>
      <c r="P474" s="289">
        <f>MONTH(N474)</f>
        <v>2</v>
      </c>
      <c r="Q474" s="281" t="str">
        <f>IF(P474&gt;9,CONCATENATE(O474,P474),CONCATENATE(O474,"0",P474))</f>
        <v>202102</v>
      </c>
      <c r="R474" s="305" t="s">
        <v>130</v>
      </c>
      <c r="S474" s="276">
        <v>0</v>
      </c>
      <c r="T474" s="276">
        <v>0</v>
      </c>
      <c r="U474" s="397"/>
      <c r="V474" s="307"/>
      <c r="W474" s="307"/>
      <c r="X474" s="307"/>
      <c r="Y47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346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299"/>
      <c r="AN474" s="299"/>
      <c r="AO474" s="299"/>
      <c r="AP474" s="299"/>
      <c r="AQ474" s="299"/>
      <c r="AR474" s="300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100" s="233" customFormat="1" ht="38.25" customHeight="1" x14ac:dyDescent="0.2">
      <c r="A475" s="313" t="s">
        <v>56</v>
      </c>
      <c r="B475" s="322"/>
      <c r="C475" s="314"/>
      <c r="D475" s="321" t="s">
        <v>1471</v>
      </c>
      <c r="E475" s="323" t="s">
        <v>93</v>
      </c>
      <c r="F475" s="306" t="s">
        <v>1472</v>
      </c>
      <c r="G475" s="395" t="s">
        <v>1473</v>
      </c>
      <c r="H475" s="395" t="s">
        <v>1474</v>
      </c>
      <c r="I475" s="372">
        <v>1500000</v>
      </c>
      <c r="J475" s="329">
        <f>-K2314/0.0833333333333333</f>
        <v>0</v>
      </c>
      <c r="K475" s="329"/>
      <c r="L475" s="316">
        <v>43488</v>
      </c>
      <c r="M475" s="316">
        <v>43497</v>
      </c>
      <c r="N475" s="317">
        <v>44227</v>
      </c>
      <c r="O475" s="318">
        <f>YEAR(N475)</f>
        <v>2021</v>
      </c>
      <c r="P475" s="318">
        <f>MONTH(N475)</f>
        <v>1</v>
      </c>
      <c r="Q475" s="319" t="str">
        <f>IF(P475&gt;9,CONCATENATE(O475,P475),CONCATENATE(O475,"0",P475))</f>
        <v>202101</v>
      </c>
      <c r="R475" s="305" t="s">
        <v>248</v>
      </c>
      <c r="S475" s="332">
        <v>0.12</v>
      </c>
      <c r="T475" s="332">
        <v>0</v>
      </c>
      <c r="U475" s="395"/>
      <c r="V475" s="300"/>
      <c r="W475" s="299"/>
      <c r="X475" s="300"/>
      <c r="Y4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299"/>
      <c r="AA475" s="300"/>
      <c r="AB475" s="300"/>
      <c r="AC475" s="300"/>
      <c r="AD475" s="300"/>
      <c r="AE475" s="300"/>
      <c r="AF475" s="300"/>
      <c r="AG475" s="300"/>
      <c r="AH475" s="300"/>
      <c r="AI475" s="300"/>
      <c r="AJ475" s="300"/>
      <c r="AK475" s="300"/>
      <c r="AL475" s="300"/>
      <c r="AM475" s="300"/>
      <c r="AN475" s="300"/>
      <c r="AO475" s="300"/>
      <c r="AP475" s="300"/>
      <c r="AQ475" s="300"/>
      <c r="AR475" s="300"/>
    </row>
    <row r="476" spans="1:100" s="8" customFormat="1" ht="38.25" customHeight="1" x14ac:dyDescent="0.2">
      <c r="A476" s="313" t="s">
        <v>56</v>
      </c>
      <c r="B476" s="322"/>
      <c r="C476" s="314"/>
      <c r="D476" s="321" t="s">
        <v>1475</v>
      </c>
      <c r="E476" s="323" t="s">
        <v>93</v>
      </c>
      <c r="F476" s="306" t="s">
        <v>1472</v>
      </c>
      <c r="G476" s="395" t="s">
        <v>1473</v>
      </c>
      <c r="H476" s="395" t="s">
        <v>1476</v>
      </c>
      <c r="I476" s="372">
        <v>1500000</v>
      </c>
      <c r="J476" s="329">
        <f>-K2310/0.0833333333333333</f>
        <v>0</v>
      </c>
      <c r="K476" s="329"/>
      <c r="L476" s="316">
        <v>43488</v>
      </c>
      <c r="M476" s="316">
        <v>43497</v>
      </c>
      <c r="N476" s="317">
        <v>44227</v>
      </c>
      <c r="O476" s="318">
        <f>YEAR(N476)</f>
        <v>2021</v>
      </c>
      <c r="P476" s="318">
        <f>MONTH(N476)</f>
        <v>1</v>
      </c>
      <c r="Q476" s="319" t="str">
        <f>IF(P476&gt;9,CONCATENATE(O476,P476),CONCATENATE(O476,"0",P476))</f>
        <v>202101</v>
      </c>
      <c r="R476" s="305" t="s">
        <v>248</v>
      </c>
      <c r="S476" s="332">
        <v>0.12</v>
      </c>
      <c r="T476" s="332">
        <v>0</v>
      </c>
      <c r="U476" s="395"/>
      <c r="V476" s="300"/>
      <c r="W476" s="299"/>
      <c r="X476" s="300"/>
      <c r="Y47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299"/>
      <c r="AA476" s="300"/>
      <c r="AB476" s="300"/>
      <c r="AC476" s="300"/>
      <c r="AD476" s="300"/>
      <c r="AE476" s="300"/>
      <c r="AF476" s="300"/>
      <c r="AG476" s="300"/>
      <c r="AH476" s="300"/>
      <c r="AI476" s="300"/>
      <c r="AJ476" s="300"/>
      <c r="AK476" s="300"/>
      <c r="AL476" s="300"/>
      <c r="AM476" s="300"/>
      <c r="AN476" s="300"/>
      <c r="AO476" s="300"/>
      <c r="AP476" s="300"/>
      <c r="AQ476" s="300"/>
      <c r="AR476" s="300"/>
    </row>
    <row r="477" spans="1:100" s="8" customFormat="1" ht="38.25" customHeight="1" x14ac:dyDescent="0.2">
      <c r="A477" s="322" t="s">
        <v>56</v>
      </c>
      <c r="B477" s="313" t="s">
        <v>275</v>
      </c>
      <c r="C477" s="334" t="s">
        <v>263</v>
      </c>
      <c r="D477" s="310" t="s">
        <v>762</v>
      </c>
      <c r="E477" s="313" t="s">
        <v>95</v>
      </c>
      <c r="F477" s="272" t="s">
        <v>24</v>
      </c>
      <c r="G477" s="395" t="s">
        <v>593</v>
      </c>
      <c r="H477" s="396" t="s">
        <v>251</v>
      </c>
      <c r="I477" s="370">
        <v>1000000</v>
      </c>
      <c r="J477" s="273">
        <f>-K2091/0.0833333333333333</f>
        <v>0</v>
      </c>
      <c r="K477" s="273"/>
      <c r="L477" s="274">
        <v>42728</v>
      </c>
      <c r="M477" s="274">
        <v>43846</v>
      </c>
      <c r="N477" s="274">
        <v>44211</v>
      </c>
      <c r="O477" s="291">
        <f>YEAR(N477)</f>
        <v>2021</v>
      </c>
      <c r="P477" s="289">
        <f>MONTH(N477)</f>
        <v>1</v>
      </c>
      <c r="Q477" s="287" t="str">
        <f>IF(P477&gt;9,CONCATENATE(O477,P477),CONCATENATE(O477,"0",P477))</f>
        <v>202101</v>
      </c>
      <c r="R477" s="305" t="s">
        <v>130</v>
      </c>
      <c r="S477" s="276">
        <v>0</v>
      </c>
      <c r="T477" s="276">
        <v>0</v>
      </c>
      <c r="U477" s="397"/>
      <c r="V477" s="309"/>
      <c r="W477" s="307"/>
      <c r="X477" s="309"/>
      <c r="Y47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46"/>
      <c r="AA477" s="300"/>
      <c r="AB477" s="300"/>
      <c r="AC477" s="300"/>
      <c r="AD477" s="300"/>
      <c r="AE477" s="300"/>
      <c r="AF477" s="300"/>
      <c r="AG477" s="300"/>
      <c r="AH477" s="300"/>
      <c r="AI477" s="300"/>
      <c r="AJ477" s="300"/>
      <c r="AK477" s="300"/>
      <c r="AL477" s="300"/>
      <c r="AM477" s="300"/>
      <c r="AN477" s="300"/>
      <c r="AO477" s="300"/>
      <c r="AP477" s="300"/>
      <c r="AQ477" s="300"/>
      <c r="AR477" s="300"/>
    </row>
    <row r="478" spans="1:100" s="8" customFormat="1" ht="38.25" customHeight="1" x14ac:dyDescent="0.2">
      <c r="A478" s="313" t="s">
        <v>56</v>
      </c>
      <c r="B478" s="322"/>
      <c r="C478" s="314"/>
      <c r="D478" s="321" t="s">
        <v>2050</v>
      </c>
      <c r="E478" s="313" t="s">
        <v>91</v>
      </c>
      <c r="F478" s="306" t="s">
        <v>2051</v>
      </c>
      <c r="G478" s="395" t="s">
        <v>2052</v>
      </c>
      <c r="H478" s="395" t="s">
        <v>2053</v>
      </c>
      <c r="I478" s="368">
        <v>6000000</v>
      </c>
      <c r="J478" s="315">
        <f>-K2560/0.0833333333333333</f>
        <v>0</v>
      </c>
      <c r="K478" s="315"/>
      <c r="L478" s="316">
        <v>43782</v>
      </c>
      <c r="M478" s="316">
        <v>43839</v>
      </c>
      <c r="N478" s="317">
        <v>44204</v>
      </c>
      <c r="O478" s="318">
        <f>YEAR(N478)</f>
        <v>2021</v>
      </c>
      <c r="P478" s="318">
        <f>MONTH(N478)</f>
        <v>1</v>
      </c>
      <c r="Q478" s="319" t="str">
        <f>IF(P478&gt;9,CONCATENATE(O478,P478),CONCATENATE(O478,"0",P478))</f>
        <v>202101</v>
      </c>
      <c r="R478" s="270" t="s">
        <v>248</v>
      </c>
      <c r="S478" s="320">
        <v>0</v>
      </c>
      <c r="T478" s="320">
        <v>0</v>
      </c>
      <c r="U478" s="395"/>
      <c r="V478" s="300"/>
      <c r="W478" s="299"/>
      <c r="X478" s="300"/>
      <c r="Y47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346"/>
      <c r="AA478" s="300"/>
      <c r="AB478" s="300"/>
      <c r="AC478" s="300"/>
      <c r="AD478" s="300"/>
      <c r="AE478" s="300"/>
      <c r="AF478" s="300"/>
      <c r="AG478" s="300"/>
      <c r="AH478" s="300"/>
      <c r="AI478" s="300"/>
      <c r="AJ478" s="300"/>
      <c r="AK478" s="300"/>
      <c r="AL478" s="300"/>
      <c r="AM478" s="300"/>
      <c r="AN478" s="300"/>
      <c r="AO478" s="300"/>
      <c r="AP478" s="300"/>
      <c r="AQ478" s="300"/>
      <c r="AR478" s="299"/>
    </row>
    <row r="479" spans="1:100" s="8" customFormat="1" ht="38.25" customHeight="1" x14ac:dyDescent="0.2">
      <c r="A479" s="323" t="s">
        <v>56</v>
      </c>
      <c r="B479" s="322"/>
      <c r="C479" s="314"/>
      <c r="D479" s="321" t="s">
        <v>1103</v>
      </c>
      <c r="E479" s="313" t="s">
        <v>91</v>
      </c>
      <c r="F479" s="306" t="s">
        <v>1104</v>
      </c>
      <c r="G479" s="395" t="s">
        <v>1105</v>
      </c>
      <c r="H479" s="395" t="s">
        <v>1106</v>
      </c>
      <c r="I479" s="368">
        <v>15048753.689999999</v>
      </c>
      <c r="J479" s="315">
        <f>-K2104/0.0833333333333333</f>
        <v>0</v>
      </c>
      <c r="K479" s="315"/>
      <c r="L479" s="316">
        <v>43124</v>
      </c>
      <c r="M479" s="316">
        <v>43108</v>
      </c>
      <c r="N479" s="317">
        <v>44203</v>
      </c>
      <c r="O479" s="318">
        <f>YEAR(N479)</f>
        <v>2021</v>
      </c>
      <c r="P479" s="318">
        <f>MONTH(N479)</f>
        <v>1</v>
      </c>
      <c r="Q479" s="319" t="str">
        <f>IF(P479&gt;9,CONCATENATE(O479,P479),CONCATENATE(O479,"0",P479))</f>
        <v>202101</v>
      </c>
      <c r="R479" s="305">
        <v>0</v>
      </c>
      <c r="S479" s="320">
        <v>0.05</v>
      </c>
      <c r="T479" s="320">
        <v>0.02</v>
      </c>
      <c r="U479" s="395"/>
      <c r="V479" s="299"/>
      <c r="W479" s="299"/>
      <c r="X479" s="299"/>
      <c r="Y47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299"/>
      <c r="AN479" s="299"/>
      <c r="AO479" s="299"/>
      <c r="AP479" s="299"/>
      <c r="AQ479" s="299"/>
      <c r="AR479" s="300"/>
    </row>
    <row r="480" spans="1:100" s="8" customFormat="1" ht="38.25" customHeight="1" x14ac:dyDescent="0.2">
      <c r="A480" s="323" t="s">
        <v>56</v>
      </c>
      <c r="B480" s="322"/>
      <c r="C480" s="314"/>
      <c r="D480" s="323" t="s">
        <v>1324</v>
      </c>
      <c r="E480" s="323" t="s">
        <v>91</v>
      </c>
      <c r="F480" s="311" t="s">
        <v>1322</v>
      </c>
      <c r="G480" s="399" t="s">
        <v>1836</v>
      </c>
      <c r="H480" s="399" t="s">
        <v>1323</v>
      </c>
      <c r="I480" s="372">
        <v>1200000</v>
      </c>
      <c r="J480" s="329">
        <f>-K2239/0.0833333333333333</f>
        <v>0</v>
      </c>
      <c r="K480" s="329"/>
      <c r="L480" s="312">
        <v>44013</v>
      </c>
      <c r="M480" s="312">
        <v>44044</v>
      </c>
      <c r="N480" s="312">
        <v>44196</v>
      </c>
      <c r="O480" s="330">
        <f>YEAR(N480)</f>
        <v>2020</v>
      </c>
      <c r="P480" s="318">
        <f>MONTH(N480)</f>
        <v>12</v>
      </c>
      <c r="Q480" s="331" t="str">
        <f>IF(P480&gt;9,CONCATENATE(O480,P480),CONCATENATE(O480,"0",P480))</f>
        <v>202012</v>
      </c>
      <c r="R480" s="305">
        <v>0</v>
      </c>
      <c r="S480" s="332">
        <v>0</v>
      </c>
      <c r="T480" s="332">
        <v>0</v>
      </c>
      <c r="U480" s="395"/>
      <c r="V480" s="299"/>
      <c r="W480" s="299"/>
      <c r="X480" s="299"/>
      <c r="Y480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346"/>
      <c r="AA480" s="300"/>
      <c r="AB480" s="300"/>
      <c r="AC480" s="300"/>
      <c r="AD480" s="300"/>
      <c r="AE480" s="300"/>
      <c r="AF480" s="300"/>
      <c r="AG480" s="300"/>
      <c r="AH480" s="300"/>
      <c r="AI480" s="300"/>
      <c r="AJ480" s="300"/>
      <c r="AK480" s="300"/>
      <c r="AL480" s="300"/>
      <c r="AM480" s="300"/>
      <c r="AN480" s="300"/>
      <c r="AO480" s="300"/>
      <c r="AP480" s="300"/>
      <c r="AQ480" s="300"/>
      <c r="AR480" s="300"/>
    </row>
    <row r="481" spans="1:100" s="8" customFormat="1" ht="38.25" customHeight="1" x14ac:dyDescent="0.2">
      <c r="A481" s="323" t="s">
        <v>56</v>
      </c>
      <c r="B481" s="322"/>
      <c r="C481" s="314"/>
      <c r="D481" s="323" t="s">
        <v>1325</v>
      </c>
      <c r="E481" s="323" t="s">
        <v>91</v>
      </c>
      <c r="F481" s="311" t="s">
        <v>1322</v>
      </c>
      <c r="G481" s="399" t="s">
        <v>1836</v>
      </c>
      <c r="H481" s="399" t="s">
        <v>1326</v>
      </c>
      <c r="I481" s="372">
        <v>590000</v>
      </c>
      <c r="J481" s="329">
        <f>-K2240/0.0833333333333333</f>
        <v>0</v>
      </c>
      <c r="K481" s="329"/>
      <c r="L481" s="312">
        <v>44013</v>
      </c>
      <c r="M481" s="312">
        <v>44044</v>
      </c>
      <c r="N481" s="312">
        <v>44196</v>
      </c>
      <c r="O481" s="330">
        <f>YEAR(N481)</f>
        <v>2020</v>
      </c>
      <c r="P481" s="318">
        <f>MONTH(N481)</f>
        <v>12</v>
      </c>
      <c r="Q481" s="331" t="str">
        <f>IF(P481&gt;9,CONCATENATE(O481,P481),CONCATENATE(O481,"0",P481))</f>
        <v>202012</v>
      </c>
      <c r="R481" s="305">
        <v>0</v>
      </c>
      <c r="S481" s="332">
        <v>0</v>
      </c>
      <c r="T481" s="332">
        <v>0</v>
      </c>
      <c r="U481" s="395"/>
      <c r="V481" s="299"/>
      <c r="W481" s="299"/>
      <c r="X481" s="299"/>
      <c r="Y481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46"/>
      <c r="AA481" s="300"/>
      <c r="AB481" s="300"/>
      <c r="AC481" s="300"/>
      <c r="AD481" s="300"/>
      <c r="AE481" s="300"/>
      <c r="AF481" s="300"/>
      <c r="AG481" s="300"/>
      <c r="AH481" s="300"/>
      <c r="AI481" s="300"/>
      <c r="AJ481" s="300"/>
      <c r="AK481" s="300"/>
      <c r="AL481" s="300"/>
      <c r="AM481" s="300"/>
      <c r="AN481" s="300"/>
      <c r="AO481" s="300"/>
      <c r="AP481" s="300"/>
      <c r="AQ481" s="300"/>
      <c r="AR481" s="300"/>
    </row>
    <row r="482" spans="1:100" s="8" customFormat="1" ht="38.25" customHeight="1" x14ac:dyDescent="0.2">
      <c r="A482" s="323" t="s">
        <v>56</v>
      </c>
      <c r="B482" s="322"/>
      <c r="C482" s="314"/>
      <c r="D482" s="323" t="s">
        <v>1327</v>
      </c>
      <c r="E482" s="323" t="s">
        <v>91</v>
      </c>
      <c r="F482" s="311" t="s">
        <v>1322</v>
      </c>
      <c r="G482" s="399" t="s">
        <v>1835</v>
      </c>
      <c r="H482" s="399" t="s">
        <v>1328</v>
      </c>
      <c r="I482" s="372">
        <v>10000</v>
      </c>
      <c r="J482" s="329">
        <f>-K2241/0.0833333333333333</f>
        <v>0</v>
      </c>
      <c r="K482" s="329"/>
      <c r="L482" s="312">
        <v>44013</v>
      </c>
      <c r="M482" s="312">
        <v>44044</v>
      </c>
      <c r="N482" s="312">
        <v>44196</v>
      </c>
      <c r="O482" s="330">
        <f>YEAR(N482)</f>
        <v>2020</v>
      </c>
      <c r="P482" s="318">
        <f>MONTH(N482)</f>
        <v>12</v>
      </c>
      <c r="Q482" s="331" t="str">
        <f>IF(P482&gt;9,CONCATENATE(O482,P482),CONCATENATE(O482,"0",P482))</f>
        <v>202012</v>
      </c>
      <c r="R482" s="305">
        <v>0</v>
      </c>
      <c r="S482" s="332">
        <v>0</v>
      </c>
      <c r="T482" s="332">
        <v>0</v>
      </c>
      <c r="U482" s="395"/>
      <c r="V482" s="299"/>
      <c r="W482" s="299"/>
      <c r="X482" s="299"/>
      <c r="Y48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46"/>
      <c r="AA482" s="300"/>
      <c r="AB482" s="300"/>
      <c r="AC482" s="300"/>
      <c r="AD482" s="300"/>
      <c r="AE482" s="300"/>
      <c r="AF482" s="300"/>
      <c r="AG482" s="300"/>
      <c r="AH482" s="300"/>
      <c r="AI482" s="300"/>
      <c r="AJ482" s="300"/>
      <c r="AK482" s="300"/>
      <c r="AL482" s="300"/>
      <c r="AM482" s="300"/>
      <c r="AN482" s="300"/>
      <c r="AO482" s="300"/>
      <c r="AP482" s="300"/>
      <c r="AQ482" s="300"/>
      <c r="AR482" s="300"/>
    </row>
    <row r="483" spans="1:100" s="8" customFormat="1" ht="38.25" customHeight="1" x14ac:dyDescent="0.2">
      <c r="A483" s="308" t="s">
        <v>56</v>
      </c>
      <c r="B483" s="308" t="s">
        <v>258</v>
      </c>
      <c r="C483" s="334" t="s">
        <v>263</v>
      </c>
      <c r="D483" s="313" t="s">
        <v>791</v>
      </c>
      <c r="E483" s="308" t="s">
        <v>91</v>
      </c>
      <c r="F483" s="266" t="s">
        <v>554</v>
      </c>
      <c r="G483" s="397" t="s">
        <v>555</v>
      </c>
      <c r="H483" s="397" t="s">
        <v>0</v>
      </c>
      <c r="I483" s="371">
        <v>645000</v>
      </c>
      <c r="J483" s="268">
        <f>-K2663/0.0833333333333333</f>
        <v>0</v>
      </c>
      <c r="K483" s="268"/>
      <c r="L483" s="269">
        <v>42662</v>
      </c>
      <c r="M483" s="269">
        <v>42736</v>
      </c>
      <c r="N483" s="269">
        <v>44196</v>
      </c>
      <c r="O483" s="290">
        <f>YEAR(N483)</f>
        <v>2020</v>
      </c>
      <c r="P483" s="289">
        <f>MONTH(N483)</f>
        <v>12</v>
      </c>
      <c r="Q483" s="286" t="str">
        <f>IF(P483&gt;9,CONCATENATE(O483,P483),CONCATENATE(O483,"0",P483))</f>
        <v>202012</v>
      </c>
      <c r="R483" s="270" t="s">
        <v>248</v>
      </c>
      <c r="S483" s="271">
        <v>0.04</v>
      </c>
      <c r="T483" s="271">
        <v>0.02</v>
      </c>
      <c r="U483" s="396"/>
      <c r="V483" s="309"/>
      <c r="W483" s="307"/>
      <c r="X483" s="309"/>
      <c r="Y4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46"/>
      <c r="AA483" s="300"/>
      <c r="AB483" s="300"/>
      <c r="AC483" s="300"/>
      <c r="AD483" s="300"/>
      <c r="AE483" s="300"/>
      <c r="AF483" s="300"/>
      <c r="AG483" s="300"/>
      <c r="AH483" s="300"/>
      <c r="AI483" s="300"/>
      <c r="AJ483" s="300"/>
      <c r="AK483" s="300"/>
      <c r="AL483" s="300"/>
      <c r="AM483" s="300"/>
      <c r="AN483" s="300"/>
      <c r="AO483" s="300"/>
      <c r="AP483" s="300"/>
      <c r="AQ483" s="300"/>
      <c r="AR483" s="300"/>
    </row>
    <row r="484" spans="1:100" s="8" customFormat="1" ht="38.25" customHeight="1" x14ac:dyDescent="0.2">
      <c r="A484" s="322" t="s">
        <v>56</v>
      </c>
      <c r="B484" s="322"/>
      <c r="C484" s="314"/>
      <c r="D484" s="321" t="s">
        <v>2099</v>
      </c>
      <c r="E484" s="322" t="s">
        <v>91</v>
      </c>
      <c r="F484" s="306" t="s">
        <v>2100</v>
      </c>
      <c r="G484" s="395" t="s">
        <v>2101</v>
      </c>
      <c r="H484" s="395" t="s">
        <v>2102</v>
      </c>
      <c r="I484" s="368">
        <v>2700000</v>
      </c>
      <c r="J484" s="315">
        <f>-K2583/0.0833333333333333</f>
        <v>0</v>
      </c>
      <c r="K484" s="315"/>
      <c r="L484" s="316">
        <v>43999</v>
      </c>
      <c r="M484" s="316">
        <v>44013</v>
      </c>
      <c r="N484" s="317">
        <v>44195</v>
      </c>
      <c r="O484" s="318">
        <f>YEAR(N484)</f>
        <v>2020</v>
      </c>
      <c r="P484" s="318">
        <f>MONTH(N484)</f>
        <v>12</v>
      </c>
      <c r="Q484" s="319" t="str">
        <f>IF(P484&gt;9,CONCATENATE(O484,P484),CONCATENATE(O484,"0",P484))</f>
        <v>202012</v>
      </c>
      <c r="R484" s="305">
        <v>0</v>
      </c>
      <c r="S484" s="320">
        <v>0</v>
      </c>
      <c r="T484" s="320">
        <v>0</v>
      </c>
      <c r="U484" s="395"/>
      <c r="V484" s="300"/>
      <c r="W484" s="299"/>
      <c r="X484" s="300"/>
      <c r="Y48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46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299"/>
      <c r="AP484" s="299"/>
      <c r="AQ484" s="299"/>
      <c r="AR484" s="300"/>
    </row>
    <row r="485" spans="1:100" s="8" customFormat="1" ht="38.25" customHeight="1" x14ac:dyDescent="0.2">
      <c r="A485" s="323" t="s">
        <v>56</v>
      </c>
      <c r="B485" s="308" t="s">
        <v>258</v>
      </c>
      <c r="C485" s="334" t="s">
        <v>263</v>
      </c>
      <c r="D485" s="322" t="s">
        <v>808</v>
      </c>
      <c r="E485" s="308" t="s">
        <v>93</v>
      </c>
      <c r="F485" s="311" t="s">
        <v>809</v>
      </c>
      <c r="G485" s="397" t="s">
        <v>565</v>
      </c>
      <c r="H485" s="399" t="s">
        <v>810</v>
      </c>
      <c r="I485" s="371">
        <v>500000</v>
      </c>
      <c r="J485" s="268">
        <f>-K2036/0.0833333333333333</f>
        <v>0</v>
      </c>
      <c r="K485" s="268"/>
      <c r="L485" s="269">
        <v>44041</v>
      </c>
      <c r="M485" s="269">
        <v>44180</v>
      </c>
      <c r="N485" s="269">
        <v>44179</v>
      </c>
      <c r="O485" s="290">
        <f>YEAR(N485)</f>
        <v>2020</v>
      </c>
      <c r="P485" s="289">
        <f>MONTH(N485)</f>
        <v>12</v>
      </c>
      <c r="Q485" s="286" t="str">
        <f>IF(P485&gt;9,CONCATENATE(O485,P485),CONCATENATE(O485,"0",P485))</f>
        <v>202012</v>
      </c>
      <c r="R485" s="305" t="s">
        <v>248</v>
      </c>
      <c r="S485" s="271">
        <v>0.27</v>
      </c>
      <c r="T485" s="271">
        <v>0</v>
      </c>
      <c r="U485" s="397"/>
      <c r="V485" s="307"/>
      <c r="W485" s="307"/>
      <c r="X485" s="307"/>
      <c r="Y48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26"/>
      <c r="AA485" s="309"/>
      <c r="AB485" s="309"/>
      <c r="AC485" s="309"/>
      <c r="AD485" s="309"/>
      <c r="AE485" s="309"/>
      <c r="AF485" s="309"/>
      <c r="AG485" s="309"/>
      <c r="AH485" s="309"/>
      <c r="AI485" s="309"/>
      <c r="AJ485" s="309"/>
      <c r="AK485" s="309"/>
      <c r="AL485" s="309"/>
      <c r="AM485" s="309"/>
      <c r="AN485" s="309"/>
      <c r="AO485" s="309"/>
      <c r="AP485" s="309"/>
      <c r="AQ485" s="309"/>
      <c r="AR485" s="300"/>
    </row>
    <row r="486" spans="1:100" s="8" customFormat="1" ht="38.25" customHeight="1" x14ac:dyDescent="0.2">
      <c r="A486" s="323" t="s">
        <v>56</v>
      </c>
      <c r="B486" s="308" t="s">
        <v>258</v>
      </c>
      <c r="C486" s="334" t="s">
        <v>263</v>
      </c>
      <c r="D486" s="322" t="s">
        <v>811</v>
      </c>
      <c r="E486" s="308" t="s">
        <v>93</v>
      </c>
      <c r="F486" s="311" t="s">
        <v>809</v>
      </c>
      <c r="G486" s="397" t="s">
        <v>565</v>
      </c>
      <c r="H486" s="399" t="s">
        <v>812</v>
      </c>
      <c r="I486" s="371">
        <v>500000</v>
      </c>
      <c r="J486" s="269">
        <v>43024</v>
      </c>
      <c r="K486" s="269">
        <v>43024</v>
      </c>
      <c r="L486" s="269">
        <v>44041</v>
      </c>
      <c r="M486" s="269">
        <v>44180</v>
      </c>
      <c r="N486" s="269">
        <v>44179</v>
      </c>
      <c r="O486" s="271">
        <v>0</v>
      </c>
      <c r="P486" s="267"/>
      <c r="Q486" s="307"/>
      <c r="R486" s="305" t="s">
        <v>248</v>
      </c>
      <c r="S486" s="271">
        <v>0.27</v>
      </c>
      <c r="T486" s="310">
        <v>0</v>
      </c>
      <c r="U486" s="380"/>
      <c r="V486" s="309"/>
      <c r="W486" s="309"/>
      <c r="X486" s="309"/>
      <c r="Y486" s="309"/>
      <c r="Z486" s="309"/>
      <c r="AA486" s="309"/>
      <c r="AB486" s="309"/>
      <c r="AC486" s="309"/>
      <c r="AD486" s="309"/>
      <c r="AE486" s="309"/>
      <c r="AF486" s="309"/>
      <c r="AG486" s="309"/>
      <c r="AH486" s="309"/>
      <c r="AI486" s="309"/>
      <c r="AJ486" s="309"/>
      <c r="AK486" s="309"/>
      <c r="AL486" s="309"/>
      <c r="AM486" s="300"/>
    </row>
    <row r="487" spans="1:100" s="8" customFormat="1" ht="38.25" customHeight="1" x14ac:dyDescent="0.2">
      <c r="A487" s="322" t="s">
        <v>56</v>
      </c>
      <c r="B487" s="322"/>
      <c r="C487" s="314"/>
      <c r="D487" s="321" t="s">
        <v>2044</v>
      </c>
      <c r="E487" s="322" t="s">
        <v>99</v>
      </c>
      <c r="F487" s="306" t="s">
        <v>19</v>
      </c>
      <c r="G487" s="395" t="s">
        <v>942</v>
      </c>
      <c r="H487" s="395" t="s">
        <v>943</v>
      </c>
      <c r="I487" s="368">
        <v>450000</v>
      </c>
      <c r="J487" s="315">
        <f>-K2568/0.0833333333333333</f>
        <v>0</v>
      </c>
      <c r="K487" s="315"/>
      <c r="L487" s="316">
        <v>43775</v>
      </c>
      <c r="M487" s="316">
        <v>43807</v>
      </c>
      <c r="N487" s="317">
        <v>44172</v>
      </c>
      <c r="O487" s="318">
        <f>YEAR(N487)</f>
        <v>2020</v>
      </c>
      <c r="P487" s="318">
        <f>MONTH(N487)</f>
        <v>12</v>
      </c>
      <c r="Q487" s="319" t="str">
        <f>IF(P487&gt;9,CONCATENATE(O487,P487),CONCATENATE(O487,"0",P487))</f>
        <v>202012</v>
      </c>
      <c r="R487" s="305" t="s">
        <v>130</v>
      </c>
      <c r="S487" s="320">
        <v>0</v>
      </c>
      <c r="T487" s="320">
        <v>0</v>
      </c>
      <c r="U487" s="395"/>
      <c r="V487" s="300"/>
      <c r="W487" s="299"/>
      <c r="X487" s="300"/>
      <c r="Y48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346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299"/>
      <c r="AP487" s="299"/>
      <c r="AQ487" s="299"/>
      <c r="AR487" s="299"/>
    </row>
    <row r="488" spans="1:100" s="8" customFormat="1" ht="38.25" customHeight="1" x14ac:dyDescent="0.2">
      <c r="A488" s="322" t="s">
        <v>56</v>
      </c>
      <c r="B488" s="322"/>
      <c r="C488" s="314"/>
      <c r="D488" s="322" t="s">
        <v>863</v>
      </c>
      <c r="E488" s="322" t="s">
        <v>91</v>
      </c>
      <c r="F488" s="306" t="s">
        <v>24</v>
      </c>
      <c r="G488" s="395" t="s">
        <v>864</v>
      </c>
      <c r="H488" s="395" t="s">
        <v>865</v>
      </c>
      <c r="I488" s="368">
        <v>60000</v>
      </c>
      <c r="J488" s="315">
        <f>-K2014/0.0833333333333333</f>
        <v>0</v>
      </c>
      <c r="K488" s="315"/>
      <c r="L488" s="316">
        <v>43082</v>
      </c>
      <c r="M488" s="316">
        <v>43075</v>
      </c>
      <c r="N488" s="317">
        <v>44170</v>
      </c>
      <c r="O488" s="318">
        <f>YEAR(N488)</f>
        <v>2020</v>
      </c>
      <c r="P488" s="318">
        <f>MONTH(N488)</f>
        <v>12</v>
      </c>
      <c r="Q488" s="319" t="str">
        <f>IF(P488&gt;9,CONCATENATE(O488,P488),CONCATENATE(O488,"0",P488))</f>
        <v>202012</v>
      </c>
      <c r="R488" s="305">
        <v>0</v>
      </c>
      <c r="S488" s="276">
        <v>0</v>
      </c>
      <c r="T488" s="276">
        <v>0</v>
      </c>
      <c r="U488" s="395"/>
      <c r="V488" s="300"/>
      <c r="W488" s="299"/>
      <c r="X488" s="346"/>
      <c r="Y48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46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299"/>
      <c r="AP488" s="299"/>
      <c r="AQ488" s="299"/>
      <c r="AR488" s="300"/>
    </row>
    <row r="489" spans="1:100" s="8" customFormat="1" ht="38.25" customHeight="1" x14ac:dyDescent="0.2">
      <c r="A489" s="322" t="s">
        <v>1310</v>
      </c>
      <c r="B489" s="322"/>
      <c r="C489" s="314"/>
      <c r="D489" s="321" t="s">
        <v>1938</v>
      </c>
      <c r="E489" s="322" t="s">
        <v>91</v>
      </c>
      <c r="F489" s="306" t="s">
        <v>24</v>
      </c>
      <c r="G489" s="395" t="s">
        <v>1939</v>
      </c>
      <c r="H489" s="395" t="s">
        <v>1940</v>
      </c>
      <c r="I489" s="368">
        <v>60906.98</v>
      </c>
      <c r="J489" s="315">
        <f>-K2521/0.0833333333333333</f>
        <v>0</v>
      </c>
      <c r="K489" s="315"/>
      <c r="L489" s="316">
        <v>43964</v>
      </c>
      <c r="M489" s="316">
        <v>43891</v>
      </c>
      <c r="N489" s="317" t="s">
        <v>2290</v>
      </c>
      <c r="O489" s="327" t="e">
        <f>YEAR(N489)</f>
        <v>#VALUE!</v>
      </c>
      <c r="P489" s="432" t="e">
        <f>MONTH(N489)</f>
        <v>#VALUE!</v>
      </c>
      <c r="Q489" s="433" t="e">
        <f>IF(P489&gt;9,CONCATENATE(O489,P489),CONCATENATE(O489,"0",P489))</f>
        <v>#VALUE!</v>
      </c>
      <c r="R489" s="305">
        <v>0</v>
      </c>
      <c r="S489" s="320">
        <v>0</v>
      </c>
      <c r="T489" s="320">
        <v>0</v>
      </c>
      <c r="U489" s="395"/>
      <c r="V489" s="299"/>
      <c r="W489" s="299"/>
      <c r="X489" s="299"/>
      <c r="Y48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46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299"/>
      <c r="AP489" s="299"/>
      <c r="AQ489" s="299"/>
      <c r="AR489" s="299"/>
    </row>
    <row r="490" spans="1:100" s="7" customFormat="1" ht="38.25" customHeight="1" x14ac:dyDescent="0.2">
      <c r="A490" s="323" t="s">
        <v>1310</v>
      </c>
      <c r="B490" s="323" t="s">
        <v>275</v>
      </c>
      <c r="C490" s="314" t="s">
        <v>263</v>
      </c>
      <c r="D490" s="310" t="s">
        <v>701</v>
      </c>
      <c r="E490" s="323" t="s">
        <v>558</v>
      </c>
      <c r="F490" s="311" t="s">
        <v>559</v>
      </c>
      <c r="G490" s="399" t="s">
        <v>560</v>
      </c>
      <c r="H490" s="399" t="s">
        <v>561</v>
      </c>
      <c r="I490" s="372">
        <v>2991730</v>
      </c>
      <c r="J490" s="329">
        <f>-K2316/0.0833333333333333</f>
        <v>0</v>
      </c>
      <c r="K490" s="329"/>
      <c r="L490" s="312">
        <v>43845</v>
      </c>
      <c r="M490" s="312">
        <v>43800</v>
      </c>
      <c r="N490" s="312" t="s">
        <v>2174</v>
      </c>
      <c r="O490" s="330" t="e">
        <f>YEAR(N490)</f>
        <v>#VALUE!</v>
      </c>
      <c r="P490" s="318" t="e">
        <f>MONTH(N490)</f>
        <v>#VALUE!</v>
      </c>
      <c r="Q490" s="331" t="e">
        <f>IF(P490&gt;9,CONCATENATE(O490,P490),CONCATENATE(O490,"0",P490))</f>
        <v>#VALUE!</v>
      </c>
      <c r="R490" s="305">
        <v>0</v>
      </c>
      <c r="S490" s="332">
        <v>0.2</v>
      </c>
      <c r="T490" s="332">
        <v>0.1</v>
      </c>
      <c r="U490" s="399"/>
      <c r="V490" s="300"/>
      <c r="W490" s="299"/>
      <c r="X490" s="300"/>
      <c r="Y49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299"/>
      <c r="AP490" s="299"/>
      <c r="AQ490" s="299"/>
      <c r="AR490" s="300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1:100" s="8" customFormat="1" ht="38.25" customHeight="1" x14ac:dyDescent="0.2">
      <c r="A491" s="313" t="s">
        <v>1310</v>
      </c>
      <c r="B491" s="322"/>
      <c r="C491" s="314"/>
      <c r="D491" s="321" t="s">
        <v>934</v>
      </c>
      <c r="E491" s="323" t="s">
        <v>89</v>
      </c>
      <c r="F491" s="306" t="s">
        <v>937</v>
      </c>
      <c r="G491" s="395" t="s">
        <v>935</v>
      </c>
      <c r="H491" s="395" t="s">
        <v>936</v>
      </c>
      <c r="I491" s="368">
        <v>3058664</v>
      </c>
      <c r="J491" s="315">
        <f>-K2013/0.0833333333333333</f>
        <v>0</v>
      </c>
      <c r="K491" s="315"/>
      <c r="L491" s="316">
        <v>42644</v>
      </c>
      <c r="M491" s="316">
        <v>42644</v>
      </c>
      <c r="N491" s="317">
        <v>49948</v>
      </c>
      <c r="O491" s="318">
        <f>YEAR(N491)</f>
        <v>2036</v>
      </c>
      <c r="P491" s="318">
        <f>MONTH(N491)</f>
        <v>9</v>
      </c>
      <c r="Q491" s="319" t="str">
        <f>IF(P491&gt;9,CONCATENATE(O491,P491),CONCATENATE(O491,"0",P491))</f>
        <v>203609</v>
      </c>
      <c r="R491" s="305" t="s">
        <v>737</v>
      </c>
      <c r="S491" s="320">
        <v>0</v>
      </c>
      <c r="T491" s="320">
        <v>0</v>
      </c>
      <c r="U491" s="395"/>
      <c r="V491" s="300"/>
      <c r="W491" s="300"/>
      <c r="X491" s="300"/>
      <c r="Y49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346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299"/>
      <c r="AP491" s="299"/>
      <c r="AQ491" s="299"/>
      <c r="AR491" s="300"/>
    </row>
    <row r="492" spans="1:100" s="8" customFormat="1" ht="38.25" customHeight="1" x14ac:dyDescent="0.2">
      <c r="A492" s="323" t="s">
        <v>1310</v>
      </c>
      <c r="B492" s="322"/>
      <c r="C492" s="314"/>
      <c r="D492" s="323" t="s">
        <v>912</v>
      </c>
      <c r="E492" s="323" t="s">
        <v>871</v>
      </c>
      <c r="F492" s="311" t="s">
        <v>19</v>
      </c>
      <c r="G492" s="399" t="s">
        <v>913</v>
      </c>
      <c r="H492" s="399" t="s">
        <v>716</v>
      </c>
      <c r="I492" s="372">
        <v>975000</v>
      </c>
      <c r="J492" s="329">
        <f>-K2022/0.0833333333333333</f>
        <v>0</v>
      </c>
      <c r="K492" s="329"/>
      <c r="L492" s="312">
        <v>40798</v>
      </c>
      <c r="M492" s="312">
        <v>40798</v>
      </c>
      <c r="N492" s="312">
        <v>46908</v>
      </c>
      <c r="O492" s="330">
        <f>YEAR(N492)</f>
        <v>2028</v>
      </c>
      <c r="P492" s="318">
        <f>MONTH(N492)</f>
        <v>6</v>
      </c>
      <c r="Q492" s="331" t="str">
        <f>IF(P492&gt;9,CONCATENATE(O492,P492),CONCATENATE(O492,"0",P492))</f>
        <v>202806</v>
      </c>
      <c r="R492" s="305">
        <v>0</v>
      </c>
      <c r="S492" s="332">
        <v>0</v>
      </c>
      <c r="T492" s="332">
        <v>0</v>
      </c>
      <c r="U492" s="399"/>
      <c r="V492" s="299"/>
      <c r="W492" s="299"/>
      <c r="X492" s="299"/>
      <c r="Y49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346"/>
      <c r="AA492" s="300"/>
      <c r="AB492" s="300"/>
      <c r="AC492" s="300"/>
      <c r="AD492" s="300"/>
      <c r="AE492" s="300"/>
      <c r="AF492" s="300"/>
      <c r="AG492" s="300"/>
      <c r="AH492" s="300"/>
      <c r="AI492" s="300"/>
      <c r="AJ492" s="300"/>
      <c r="AK492" s="300"/>
      <c r="AL492" s="300"/>
      <c r="AM492" s="300"/>
      <c r="AN492" s="300"/>
      <c r="AO492" s="300"/>
      <c r="AP492" s="300"/>
      <c r="AQ492" s="300"/>
      <c r="AR492" s="300"/>
    </row>
    <row r="493" spans="1:100" s="8" customFormat="1" ht="38.25" customHeight="1" x14ac:dyDescent="0.2">
      <c r="A493" s="313" t="s">
        <v>1310</v>
      </c>
      <c r="B493" s="322"/>
      <c r="C493" s="314"/>
      <c r="D493" s="421" t="s">
        <v>1071</v>
      </c>
      <c r="E493" s="323" t="s">
        <v>105</v>
      </c>
      <c r="F493" s="311" t="s">
        <v>24</v>
      </c>
      <c r="G493" s="399" t="s">
        <v>1072</v>
      </c>
      <c r="H493" s="399" t="s">
        <v>1110</v>
      </c>
      <c r="I493" s="372">
        <v>800000</v>
      </c>
      <c r="J493" s="329">
        <f>-K2129/0.0833333333333333</f>
        <v>0</v>
      </c>
      <c r="K493" s="329"/>
      <c r="L493" s="316">
        <v>43089</v>
      </c>
      <c r="M493" s="312">
        <v>43070</v>
      </c>
      <c r="N493" s="312">
        <v>46521</v>
      </c>
      <c r="O493" s="330">
        <f>YEAR(N493)</f>
        <v>2027</v>
      </c>
      <c r="P493" s="318">
        <f>MONTH(N493)</f>
        <v>5</v>
      </c>
      <c r="Q493" s="331" t="str">
        <f>IF(P493&gt;9,CONCATENATE(O493,P493),CONCATENATE(O493,"0",P493))</f>
        <v>202705</v>
      </c>
      <c r="R493" s="305" t="s">
        <v>1074</v>
      </c>
      <c r="S493" s="332">
        <v>0</v>
      </c>
      <c r="T493" s="332">
        <v>0</v>
      </c>
      <c r="U493" s="399"/>
      <c r="V493" s="299"/>
      <c r="W493" s="299"/>
      <c r="X493" s="299"/>
      <c r="Y49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46"/>
      <c r="AA493" s="300"/>
      <c r="AB493" s="300"/>
      <c r="AC493" s="300"/>
      <c r="AD493" s="300"/>
      <c r="AE493" s="300"/>
      <c r="AF493" s="300"/>
      <c r="AG493" s="300"/>
      <c r="AH493" s="300"/>
      <c r="AI493" s="300"/>
      <c r="AJ493" s="300"/>
      <c r="AK493" s="300"/>
      <c r="AL493" s="300"/>
      <c r="AM493" s="300"/>
      <c r="AN493" s="300"/>
      <c r="AO493" s="300"/>
      <c r="AP493" s="300"/>
      <c r="AQ493" s="300"/>
      <c r="AR493" s="300"/>
    </row>
    <row r="494" spans="1:100" s="8" customFormat="1" ht="38.25" customHeight="1" x14ac:dyDescent="0.2">
      <c r="A494" s="313" t="s">
        <v>1310</v>
      </c>
      <c r="B494" s="322"/>
      <c r="C494" s="314"/>
      <c r="D494" s="323" t="s">
        <v>1071</v>
      </c>
      <c r="E494" s="322" t="s">
        <v>105</v>
      </c>
      <c r="F494" s="311" t="s">
        <v>24</v>
      </c>
      <c r="G494" s="399" t="s">
        <v>1072</v>
      </c>
      <c r="H494" s="399" t="s">
        <v>1073</v>
      </c>
      <c r="I494" s="372">
        <v>800000</v>
      </c>
      <c r="J494" s="329">
        <f>-K2102/0.0833333333333333</f>
        <v>0</v>
      </c>
      <c r="K494" s="329"/>
      <c r="L494" s="312">
        <v>43089</v>
      </c>
      <c r="M494" s="312">
        <v>43089</v>
      </c>
      <c r="N494" s="312">
        <v>46521</v>
      </c>
      <c r="O494" s="330">
        <f>YEAR(N494)</f>
        <v>2027</v>
      </c>
      <c r="P494" s="318">
        <f>MONTH(N494)</f>
        <v>5</v>
      </c>
      <c r="Q494" s="331" t="str">
        <f>IF(P494&gt;9,CONCATENATE(O494,P494),CONCATENATE(O494,"0",P494))</f>
        <v>202705</v>
      </c>
      <c r="R494" s="305" t="s">
        <v>1074</v>
      </c>
      <c r="S494" s="332">
        <v>0</v>
      </c>
      <c r="T494" s="332">
        <v>0</v>
      </c>
      <c r="U494" s="399"/>
      <c r="V494" s="300"/>
      <c r="W494" s="299"/>
      <c r="X494" s="300"/>
      <c r="Y49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4" s="346"/>
      <c r="AA494" s="300"/>
      <c r="AB494" s="300"/>
      <c r="AC494" s="300"/>
      <c r="AD494" s="300"/>
      <c r="AE494" s="300"/>
      <c r="AF494" s="300"/>
      <c r="AG494" s="300"/>
      <c r="AH494" s="300"/>
      <c r="AI494" s="300"/>
      <c r="AJ494" s="300"/>
      <c r="AK494" s="300"/>
      <c r="AL494" s="300"/>
      <c r="AM494" s="300"/>
      <c r="AN494" s="300"/>
      <c r="AO494" s="300"/>
      <c r="AP494" s="300"/>
      <c r="AQ494" s="300"/>
      <c r="AR494" s="300"/>
    </row>
    <row r="495" spans="1:100" s="8" customFormat="1" ht="38.25" customHeight="1" x14ac:dyDescent="0.2">
      <c r="A495" s="313" t="s">
        <v>1310</v>
      </c>
      <c r="B495" s="322"/>
      <c r="C495" s="314"/>
      <c r="D495" s="321" t="s">
        <v>2274</v>
      </c>
      <c r="E495" s="322" t="s">
        <v>871</v>
      </c>
      <c r="F495" s="311" t="s">
        <v>24</v>
      </c>
      <c r="G495" s="399" t="s">
        <v>2275</v>
      </c>
      <c r="H495" s="399" t="s">
        <v>1439</v>
      </c>
      <c r="I495" s="372">
        <v>500000</v>
      </c>
      <c r="J495" s="329">
        <f>-K2645/0.0833333333333333</f>
        <v>0</v>
      </c>
      <c r="K495" s="329"/>
      <c r="L495" s="312">
        <v>43929</v>
      </c>
      <c r="M495" s="312">
        <v>43922</v>
      </c>
      <c r="N495" s="312">
        <v>45016</v>
      </c>
      <c r="O495" s="330">
        <f>YEAR(N495)</f>
        <v>2023</v>
      </c>
      <c r="P495" s="318">
        <f>MONTH(N495)</f>
        <v>3</v>
      </c>
      <c r="Q495" s="331" t="str">
        <f>IF(P495&gt;9,CONCATENATE(O495,P495),CONCATENATE(O495,"0",P495))</f>
        <v>202303</v>
      </c>
      <c r="R495" s="305" t="s">
        <v>130</v>
      </c>
      <c r="S495" s="332">
        <v>0</v>
      </c>
      <c r="T495" s="332">
        <v>0</v>
      </c>
      <c r="U495" s="395"/>
      <c r="V495" s="300"/>
      <c r="W495" s="299"/>
      <c r="X495" s="300"/>
      <c r="Y49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5" s="346"/>
      <c r="AA495" s="300"/>
      <c r="AB495" s="300"/>
      <c r="AC495" s="300"/>
      <c r="AD495" s="300"/>
      <c r="AE495" s="300"/>
      <c r="AF495" s="300"/>
      <c r="AG495" s="300"/>
      <c r="AH495" s="300"/>
      <c r="AI495" s="300"/>
      <c r="AJ495" s="300"/>
      <c r="AK495" s="300"/>
      <c r="AL495" s="300"/>
      <c r="AM495" s="300"/>
      <c r="AN495" s="300"/>
      <c r="AO495" s="300"/>
      <c r="AP495" s="300"/>
      <c r="AQ495" s="300"/>
      <c r="AR495" s="300"/>
    </row>
    <row r="496" spans="1:100" s="8" customFormat="1" ht="38.25" customHeight="1" x14ac:dyDescent="0.2">
      <c r="A496" s="322" t="s">
        <v>1310</v>
      </c>
      <c r="B496" s="322"/>
      <c r="C496" s="314"/>
      <c r="D496" s="321" t="s">
        <v>1259</v>
      </c>
      <c r="E496" s="323" t="s">
        <v>95</v>
      </c>
      <c r="F496" s="306" t="s">
        <v>24</v>
      </c>
      <c r="G496" s="395" t="s">
        <v>1260</v>
      </c>
      <c r="H496" s="395" t="s">
        <v>1261</v>
      </c>
      <c r="I496" s="368">
        <v>714911.54</v>
      </c>
      <c r="J496" s="315">
        <f>-K2355/0.0833333333333333</f>
        <v>0</v>
      </c>
      <c r="K496" s="315"/>
      <c r="L496" s="316">
        <v>43894</v>
      </c>
      <c r="M496" s="316">
        <v>43327</v>
      </c>
      <c r="N496" s="316">
        <v>44986</v>
      </c>
      <c r="O496" s="327">
        <f>YEAR(N496)</f>
        <v>2023</v>
      </c>
      <c r="P496" s="363">
        <f>MONTH(N496)</f>
        <v>3</v>
      </c>
      <c r="Q496" s="328" t="str">
        <f>IF(P496&gt;9,CONCATENATE(O496,P496),CONCATENATE(O496,"0",P496))</f>
        <v>202303</v>
      </c>
      <c r="R496" s="305">
        <v>0</v>
      </c>
      <c r="S496" s="320">
        <v>0</v>
      </c>
      <c r="T496" s="320">
        <v>0</v>
      </c>
      <c r="U496" s="395"/>
      <c r="V496" s="300"/>
      <c r="W496" s="300"/>
      <c r="X496" s="346"/>
      <c r="Y49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6" s="346"/>
      <c r="AA496" s="300"/>
      <c r="AB496" s="300"/>
      <c r="AC496" s="300"/>
      <c r="AD496" s="300"/>
      <c r="AE496" s="300"/>
      <c r="AF496" s="300"/>
      <c r="AG496" s="300"/>
      <c r="AH496" s="300"/>
      <c r="AI496" s="300"/>
      <c r="AJ496" s="300"/>
      <c r="AK496" s="300"/>
      <c r="AL496" s="300"/>
      <c r="AM496" s="300"/>
      <c r="AN496" s="300"/>
      <c r="AO496" s="300"/>
      <c r="AP496" s="300"/>
      <c r="AQ496" s="300"/>
      <c r="AR496" s="300"/>
    </row>
    <row r="497" spans="1:100" s="8" customFormat="1" ht="38.25" customHeight="1" x14ac:dyDescent="0.2">
      <c r="A497" s="322" t="s">
        <v>1310</v>
      </c>
      <c r="B497" s="308"/>
      <c r="C497" s="334"/>
      <c r="D497" s="308" t="s">
        <v>2207</v>
      </c>
      <c r="E497" s="313" t="s">
        <v>91</v>
      </c>
      <c r="F497" s="266" t="s">
        <v>2208</v>
      </c>
      <c r="G497" s="397" t="s">
        <v>2209</v>
      </c>
      <c r="H497" s="397" t="s">
        <v>2210</v>
      </c>
      <c r="I497" s="371">
        <v>608464</v>
      </c>
      <c r="J497" s="268">
        <f>-K2626/0.0833333333333333</f>
        <v>0</v>
      </c>
      <c r="K497" s="268"/>
      <c r="L497" s="269">
        <v>43873</v>
      </c>
      <c r="M497" s="269">
        <v>43880</v>
      </c>
      <c r="N497" s="269">
        <v>44975</v>
      </c>
      <c r="O497" s="290">
        <f>YEAR(N497)</f>
        <v>2023</v>
      </c>
      <c r="P497" s="289">
        <f>MONTH(N497)</f>
        <v>2</v>
      </c>
      <c r="Q497" s="286" t="str">
        <f>IF(P497&gt;9,CONCATENATE(O497,P497),CONCATENATE(O497,"0",P497))</f>
        <v>202302</v>
      </c>
      <c r="R497" s="305" t="s">
        <v>248</v>
      </c>
      <c r="S497" s="271">
        <v>0</v>
      </c>
      <c r="T497" s="271">
        <v>0</v>
      </c>
      <c r="U497" s="396"/>
      <c r="V497" s="309"/>
      <c r="W497" s="307"/>
      <c r="X497" s="309"/>
      <c r="Y497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326"/>
      <c r="AA497" s="307"/>
      <c r="AB497" s="307"/>
      <c r="AC497" s="307"/>
      <c r="AD497" s="307"/>
      <c r="AE497" s="307"/>
      <c r="AF497" s="307"/>
      <c r="AG497" s="307"/>
      <c r="AH497" s="307"/>
      <c r="AI497" s="307"/>
      <c r="AJ497" s="307"/>
      <c r="AK497" s="307"/>
      <c r="AL497" s="307"/>
      <c r="AM497" s="307"/>
      <c r="AN497" s="307"/>
      <c r="AO497" s="307"/>
      <c r="AP497" s="307"/>
      <c r="AQ497" s="307"/>
      <c r="AR497" s="30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</row>
    <row r="498" spans="1:100" s="8" customFormat="1" ht="38.25" customHeight="1" x14ac:dyDescent="0.2">
      <c r="A498" s="322" t="s">
        <v>1310</v>
      </c>
      <c r="B498" s="323"/>
      <c r="C498" s="314"/>
      <c r="D498" s="323" t="s">
        <v>2211</v>
      </c>
      <c r="E498" s="313" t="s">
        <v>91</v>
      </c>
      <c r="F498" s="266" t="s">
        <v>2208</v>
      </c>
      <c r="G498" s="397" t="s">
        <v>2209</v>
      </c>
      <c r="H498" s="399" t="s">
        <v>1561</v>
      </c>
      <c r="I498" s="372">
        <v>631806.5</v>
      </c>
      <c r="J498" s="329">
        <f>-K2627/0.0833333333333333</f>
        <v>0</v>
      </c>
      <c r="K498" s="329"/>
      <c r="L498" s="269">
        <v>43873</v>
      </c>
      <c r="M498" s="269">
        <v>43880</v>
      </c>
      <c r="N498" s="269">
        <v>44975</v>
      </c>
      <c r="O498" s="330">
        <f>YEAR(N498)</f>
        <v>2023</v>
      </c>
      <c r="P498" s="318">
        <f>MONTH(N498)</f>
        <v>2</v>
      </c>
      <c r="Q498" s="331" t="str">
        <f>IF(P498&gt;9,CONCATENATE(O498,P498),CONCATENATE(O498,"0",P498))</f>
        <v>202302</v>
      </c>
      <c r="R498" s="305" t="s">
        <v>248</v>
      </c>
      <c r="S498" s="271">
        <v>0</v>
      </c>
      <c r="T498" s="271">
        <v>0</v>
      </c>
      <c r="U498" s="395"/>
      <c r="V498" s="300"/>
      <c r="W498" s="299"/>
      <c r="X498" s="300"/>
      <c r="Y498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346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299"/>
      <c r="AN498" s="299"/>
      <c r="AO498" s="299"/>
      <c r="AP498" s="299"/>
      <c r="AQ498" s="299"/>
      <c r="AR498" s="299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</row>
    <row r="499" spans="1:100" s="8" customFormat="1" ht="38.25" customHeight="1" x14ac:dyDescent="0.2">
      <c r="A499" s="322" t="s">
        <v>1310</v>
      </c>
      <c r="B499" s="322"/>
      <c r="C499" s="314"/>
      <c r="D499" s="321" t="s">
        <v>2160</v>
      </c>
      <c r="E499" s="322" t="s">
        <v>89</v>
      </c>
      <c r="F499" s="306" t="s">
        <v>2161</v>
      </c>
      <c r="G499" s="395" t="s">
        <v>2162</v>
      </c>
      <c r="H499" s="395" t="s">
        <v>2163</v>
      </c>
      <c r="I499" s="368">
        <v>100000</v>
      </c>
      <c r="J499" s="315">
        <f>-K2612/0.0833333333333333</f>
        <v>0</v>
      </c>
      <c r="K499" s="315"/>
      <c r="L499" s="316">
        <v>43838</v>
      </c>
      <c r="M499" s="316">
        <v>43838</v>
      </c>
      <c r="N499" s="317">
        <v>44933</v>
      </c>
      <c r="O499" s="327">
        <f>YEAR(N499)</f>
        <v>2023</v>
      </c>
      <c r="P499" s="432">
        <f>MONTH(N499)</f>
        <v>1</v>
      </c>
      <c r="Q499" s="433" t="str">
        <f>IF(P499&gt;9,CONCATENATE(O499,P499),CONCATENATE(O499,"0",P499))</f>
        <v>202301</v>
      </c>
      <c r="R499" s="305">
        <v>0</v>
      </c>
      <c r="S499" s="320">
        <v>0</v>
      </c>
      <c r="T499" s="320">
        <v>0</v>
      </c>
      <c r="U499" s="395"/>
      <c r="V499" s="299"/>
      <c r="W499" s="299"/>
      <c r="X499" s="299"/>
      <c r="Y4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346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299"/>
      <c r="AN499" s="299"/>
      <c r="AO499" s="299"/>
      <c r="AP499" s="299"/>
      <c r="AQ499" s="299"/>
      <c r="AR499" s="299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</row>
    <row r="500" spans="1:100" s="8" customFormat="1" ht="38.25" customHeight="1" x14ac:dyDescent="0.2">
      <c r="A500" s="322" t="s">
        <v>1310</v>
      </c>
      <c r="B500" s="322"/>
      <c r="C500" s="314"/>
      <c r="D500" s="321" t="s">
        <v>2075</v>
      </c>
      <c r="E500" s="322" t="s">
        <v>89</v>
      </c>
      <c r="F500" s="306" t="s">
        <v>2076</v>
      </c>
      <c r="G500" s="395" t="s">
        <v>2077</v>
      </c>
      <c r="H500" s="395" t="s">
        <v>1826</v>
      </c>
      <c r="I500" s="368">
        <v>37500</v>
      </c>
      <c r="J500" s="315">
        <f>-K2586/0.0833333333333333</f>
        <v>0</v>
      </c>
      <c r="K500" s="315"/>
      <c r="L500" s="316">
        <v>43789</v>
      </c>
      <c r="M500" s="316">
        <v>43789</v>
      </c>
      <c r="N500" s="317">
        <v>44884</v>
      </c>
      <c r="O500" s="327">
        <f>YEAR(N500)</f>
        <v>2022</v>
      </c>
      <c r="P500" s="432">
        <f>MONTH(N500)</f>
        <v>11</v>
      </c>
      <c r="Q500" s="433" t="str">
        <f>IF(P500&gt;9,CONCATENATE(O500,P500),CONCATENATE(O500,"0",P500))</f>
        <v>202211</v>
      </c>
      <c r="R500" s="305">
        <v>0</v>
      </c>
      <c r="S500" s="320">
        <v>0</v>
      </c>
      <c r="T500" s="320">
        <v>0</v>
      </c>
      <c r="U500" s="395"/>
      <c r="V500" s="299"/>
      <c r="W500" s="299"/>
      <c r="X500" s="299"/>
      <c r="Y50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346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299"/>
      <c r="AN500" s="299"/>
      <c r="AO500" s="299"/>
      <c r="AP500" s="299"/>
      <c r="AQ500" s="299"/>
      <c r="AR500" s="299"/>
    </row>
    <row r="501" spans="1:100" s="8" customFormat="1" ht="38.25" customHeight="1" x14ac:dyDescent="0.2">
      <c r="A501" s="322" t="s">
        <v>1310</v>
      </c>
      <c r="B501" s="322"/>
      <c r="C501" s="314"/>
      <c r="D501" s="321" t="s">
        <v>1935</v>
      </c>
      <c r="E501" s="322" t="s">
        <v>105</v>
      </c>
      <c r="F501" s="306" t="s">
        <v>1936</v>
      </c>
      <c r="G501" s="395" t="s">
        <v>1937</v>
      </c>
      <c r="H501" s="395" t="s">
        <v>919</v>
      </c>
      <c r="I501" s="368">
        <v>130000</v>
      </c>
      <c r="J501" s="315">
        <f>-K2530/0.0833333333333333</f>
        <v>0</v>
      </c>
      <c r="K501" s="315"/>
      <c r="L501" s="316">
        <v>43642</v>
      </c>
      <c r="M501" s="316">
        <v>43643</v>
      </c>
      <c r="N501" s="317">
        <v>44738</v>
      </c>
      <c r="O501" s="327">
        <f>YEAR(N501)</f>
        <v>2022</v>
      </c>
      <c r="P501" s="432">
        <f>MONTH(N501)</f>
        <v>6</v>
      </c>
      <c r="Q501" s="433" t="str">
        <f>IF(P501&gt;9,CONCATENATE(O501,P501),CONCATENATE(O501,"0",P501))</f>
        <v>202206</v>
      </c>
      <c r="R501" s="305">
        <v>0</v>
      </c>
      <c r="S501" s="320">
        <v>0</v>
      </c>
      <c r="T501" s="320">
        <v>0</v>
      </c>
      <c r="U501" s="395"/>
      <c r="V501" s="299"/>
      <c r="W501" s="299"/>
      <c r="X501" s="299"/>
      <c r="Y50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1" s="346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299"/>
      <c r="AN501" s="299"/>
      <c r="AO501" s="299"/>
      <c r="AP501" s="299"/>
      <c r="AQ501" s="299"/>
      <c r="AR501" s="299"/>
    </row>
    <row r="502" spans="1:100" s="8" customFormat="1" ht="38.25" customHeight="1" x14ac:dyDescent="0.2">
      <c r="A502" s="323" t="s">
        <v>1310</v>
      </c>
      <c r="B502" s="322"/>
      <c r="C502" s="314"/>
      <c r="D502" s="421" t="s">
        <v>1023</v>
      </c>
      <c r="E502" s="308" t="s">
        <v>89</v>
      </c>
      <c r="F502" s="272" t="s">
        <v>24</v>
      </c>
      <c r="G502" s="395" t="s">
        <v>1024</v>
      </c>
      <c r="H502" s="406" t="s">
        <v>1025</v>
      </c>
      <c r="I502" s="368">
        <v>4167600</v>
      </c>
      <c r="J502" s="315">
        <f>-K2097/0.0833333333333333</f>
        <v>0</v>
      </c>
      <c r="K502" s="315"/>
      <c r="L502" s="316">
        <v>42872</v>
      </c>
      <c r="M502" s="316">
        <v>42872</v>
      </c>
      <c r="N502" s="317">
        <v>44697</v>
      </c>
      <c r="O502" s="318">
        <f>YEAR(N502)</f>
        <v>2022</v>
      </c>
      <c r="P502" s="318">
        <f>MONTH(N502)</f>
        <v>5</v>
      </c>
      <c r="Q502" s="319" t="str">
        <f>IF(P502&gt;9,CONCATENATE(O502,P502),CONCATENATE(O502,"0",P502))</f>
        <v>202205</v>
      </c>
      <c r="R502" s="305" t="s">
        <v>119</v>
      </c>
      <c r="S502" s="320">
        <v>0.04</v>
      </c>
      <c r="T502" s="320">
        <v>0.01</v>
      </c>
      <c r="U502" s="399"/>
      <c r="V502" s="300"/>
      <c r="W502" s="299"/>
      <c r="X502" s="300"/>
      <c r="Y50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299"/>
      <c r="AN502" s="299"/>
      <c r="AO502" s="299"/>
      <c r="AP502" s="299"/>
      <c r="AQ502" s="299"/>
      <c r="AR502" s="299"/>
    </row>
    <row r="503" spans="1:100" s="8" customFormat="1" ht="38.25" customHeight="1" x14ac:dyDescent="0.2">
      <c r="A503" s="323" t="s">
        <v>1310</v>
      </c>
      <c r="B503" s="322"/>
      <c r="C503" s="314"/>
      <c r="D503" s="421" t="s">
        <v>1064</v>
      </c>
      <c r="E503" s="308" t="s">
        <v>89</v>
      </c>
      <c r="F503" s="311" t="s">
        <v>24</v>
      </c>
      <c r="G503" s="399" t="s">
        <v>1065</v>
      </c>
      <c r="H503" s="399" t="s">
        <v>1066</v>
      </c>
      <c r="I503" s="372">
        <v>5400000</v>
      </c>
      <c r="J503" s="329">
        <f>-K2128/0.0833333333333333</f>
        <v>0</v>
      </c>
      <c r="K503" s="329"/>
      <c r="L503" s="312">
        <v>42872</v>
      </c>
      <c r="M503" s="312">
        <v>42872</v>
      </c>
      <c r="N503" s="312">
        <v>44697</v>
      </c>
      <c r="O503" s="330">
        <f>YEAR(N503)</f>
        <v>2022</v>
      </c>
      <c r="P503" s="318">
        <f>MONTH(N503)</f>
        <v>5</v>
      </c>
      <c r="Q503" s="331" t="str">
        <f>IF(P503&gt;9,CONCATENATE(O503,P503),CONCATENATE(O503,"0",P503))</f>
        <v>202205</v>
      </c>
      <c r="R503" s="305">
        <v>0</v>
      </c>
      <c r="S503" s="332">
        <v>0</v>
      </c>
      <c r="T503" s="332">
        <v>0</v>
      </c>
      <c r="U503" s="399"/>
      <c r="V503" s="299"/>
      <c r="W503" s="299"/>
      <c r="X503" s="299"/>
      <c r="Y50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346"/>
      <c r="AA503" s="300"/>
      <c r="AB503" s="300"/>
      <c r="AC503" s="300"/>
      <c r="AD503" s="300"/>
      <c r="AE503" s="300"/>
      <c r="AF503" s="300"/>
      <c r="AG503" s="300"/>
      <c r="AH503" s="300"/>
      <c r="AI503" s="300"/>
      <c r="AJ503" s="300"/>
      <c r="AK503" s="300"/>
      <c r="AL503" s="300"/>
      <c r="AM503" s="300"/>
      <c r="AN503" s="300"/>
      <c r="AO503" s="300"/>
      <c r="AP503" s="300"/>
      <c r="AQ503" s="300"/>
      <c r="AR503" s="299"/>
    </row>
    <row r="504" spans="1:100" s="8" customFormat="1" ht="38.25" customHeight="1" x14ac:dyDescent="0.2">
      <c r="A504" s="323" t="s">
        <v>1310</v>
      </c>
      <c r="B504" s="322"/>
      <c r="C504" s="314"/>
      <c r="D504" s="421" t="s">
        <v>1061</v>
      </c>
      <c r="E504" s="308" t="s">
        <v>89</v>
      </c>
      <c r="F504" s="311" t="s">
        <v>24</v>
      </c>
      <c r="G504" s="399" t="s">
        <v>1062</v>
      </c>
      <c r="H504" s="399" t="s">
        <v>1063</v>
      </c>
      <c r="I504" s="372">
        <v>80000</v>
      </c>
      <c r="J504" s="329">
        <f>-K2126/0.0833333333333333</f>
        <v>0</v>
      </c>
      <c r="K504" s="329"/>
      <c r="L504" s="312">
        <v>42872</v>
      </c>
      <c r="M504" s="312">
        <v>42872</v>
      </c>
      <c r="N504" s="312">
        <v>44697</v>
      </c>
      <c r="O504" s="330">
        <f>YEAR(N504)</f>
        <v>2022</v>
      </c>
      <c r="P504" s="318">
        <f>MONTH(N504)</f>
        <v>5</v>
      </c>
      <c r="Q504" s="331" t="str">
        <f>IF(P504&gt;9,CONCATENATE(O504,P504),CONCATENATE(O504,"0",P504))</f>
        <v>202205</v>
      </c>
      <c r="R504" s="305">
        <v>0</v>
      </c>
      <c r="S504" s="332">
        <v>0</v>
      </c>
      <c r="T504" s="332">
        <v>0</v>
      </c>
      <c r="U504" s="399"/>
      <c r="V504" s="299"/>
      <c r="W504" s="299"/>
      <c r="X504" s="299"/>
      <c r="Y50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46"/>
      <c r="AA504" s="300"/>
      <c r="AB504" s="300"/>
      <c r="AC504" s="300"/>
      <c r="AD504" s="300"/>
      <c r="AE504" s="300"/>
      <c r="AF504" s="300"/>
      <c r="AG504" s="300"/>
      <c r="AH504" s="300"/>
      <c r="AI504" s="300"/>
      <c r="AJ504" s="300"/>
      <c r="AK504" s="300"/>
      <c r="AL504" s="300"/>
      <c r="AM504" s="300"/>
      <c r="AN504" s="300"/>
      <c r="AO504" s="300"/>
      <c r="AP504" s="300"/>
      <c r="AQ504" s="300"/>
      <c r="AR504" s="299"/>
    </row>
    <row r="505" spans="1:100" s="8" customFormat="1" ht="38.25" customHeight="1" x14ac:dyDescent="0.2">
      <c r="A505" s="322" t="s">
        <v>1310</v>
      </c>
      <c r="B505" s="322"/>
      <c r="C505" s="314"/>
      <c r="D505" s="322" t="s">
        <v>1683</v>
      </c>
      <c r="E505" s="322" t="s">
        <v>93</v>
      </c>
      <c r="F505" s="306" t="s">
        <v>1684</v>
      </c>
      <c r="G505" s="395" t="s">
        <v>1685</v>
      </c>
      <c r="H505" s="395" t="s">
        <v>1686</v>
      </c>
      <c r="I505" s="368">
        <v>200000</v>
      </c>
      <c r="J505" s="315">
        <f>-K2552/0.0833333333333333</f>
        <v>0</v>
      </c>
      <c r="K505" s="315"/>
      <c r="L505" s="316">
        <v>43600</v>
      </c>
      <c r="M505" s="316">
        <v>43600</v>
      </c>
      <c r="N505" s="316">
        <v>44695</v>
      </c>
      <c r="O505" s="327">
        <f>YEAR(N505)</f>
        <v>2022</v>
      </c>
      <c r="P505" s="318">
        <f>MONTH(N505)</f>
        <v>5</v>
      </c>
      <c r="Q505" s="328" t="str">
        <f>IF(P505&gt;9,CONCATENATE(O505,P505),CONCATENATE(O505,"0",P505))</f>
        <v>202205</v>
      </c>
      <c r="R505" s="305">
        <v>0</v>
      </c>
      <c r="S505" s="320">
        <v>0</v>
      </c>
      <c r="T505" s="320">
        <v>0</v>
      </c>
      <c r="U505" s="406"/>
      <c r="V505" s="300"/>
      <c r="W505" s="299"/>
      <c r="X505" s="300"/>
      <c r="Y50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346"/>
      <c r="AA505" s="300"/>
      <c r="AB505" s="300"/>
      <c r="AC505" s="300"/>
      <c r="AD505" s="300"/>
      <c r="AE505" s="300"/>
      <c r="AF505" s="300"/>
      <c r="AG505" s="300"/>
      <c r="AH505" s="300"/>
      <c r="AI505" s="300"/>
      <c r="AJ505" s="300"/>
      <c r="AK505" s="300"/>
      <c r="AL505" s="300"/>
      <c r="AM505" s="300"/>
      <c r="AN505" s="300"/>
      <c r="AO505" s="300"/>
      <c r="AP505" s="300"/>
      <c r="AQ505" s="300"/>
      <c r="AR505" s="299"/>
    </row>
    <row r="506" spans="1:100" s="8" customFormat="1" ht="38.25" customHeight="1" x14ac:dyDescent="0.2">
      <c r="A506" s="313" t="s">
        <v>1310</v>
      </c>
      <c r="B506" s="322"/>
      <c r="C506" s="314"/>
      <c r="D506" s="321" t="s">
        <v>1526</v>
      </c>
      <c r="E506" s="308" t="s">
        <v>89</v>
      </c>
      <c r="F506" s="311" t="s">
        <v>1527</v>
      </c>
      <c r="G506" s="399" t="s">
        <v>1528</v>
      </c>
      <c r="H506" s="399" t="s">
        <v>1057</v>
      </c>
      <c r="I506" s="372">
        <v>174400</v>
      </c>
      <c r="J506" s="329">
        <f>-K2345/0.0833333333333333</f>
        <v>0</v>
      </c>
      <c r="K506" s="329"/>
      <c r="L506" s="312">
        <v>43943</v>
      </c>
      <c r="M506" s="312">
        <v>43537</v>
      </c>
      <c r="N506" s="312">
        <v>44632</v>
      </c>
      <c r="O506" s="330">
        <f>YEAR(N506)</f>
        <v>2022</v>
      </c>
      <c r="P506" s="318">
        <f>MONTH(N506)</f>
        <v>3</v>
      </c>
      <c r="Q506" s="331" t="str">
        <f>IF(P506&gt;9,CONCATENATE(O506,P506),CONCATENATE(O506,"0",P506))</f>
        <v>202203</v>
      </c>
      <c r="R506" s="305">
        <v>0</v>
      </c>
      <c r="S506" s="332">
        <v>0</v>
      </c>
      <c r="T506" s="332">
        <v>0</v>
      </c>
      <c r="U506" s="395"/>
      <c r="V506" s="300"/>
      <c r="W506" s="299"/>
      <c r="X506" s="300"/>
      <c r="Y50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346"/>
      <c r="AA506" s="300"/>
      <c r="AB506" s="300"/>
      <c r="AC506" s="300"/>
      <c r="AD506" s="300"/>
      <c r="AE506" s="300"/>
      <c r="AF506" s="300"/>
      <c r="AG506" s="300"/>
      <c r="AH506" s="300"/>
      <c r="AI506" s="300"/>
      <c r="AJ506" s="300"/>
      <c r="AK506" s="300"/>
      <c r="AL506" s="300"/>
      <c r="AM506" s="300"/>
      <c r="AN506" s="300"/>
      <c r="AO506" s="300"/>
      <c r="AP506" s="300"/>
      <c r="AQ506" s="300"/>
      <c r="AR506" s="300"/>
    </row>
    <row r="507" spans="1:100" s="8" customFormat="1" ht="38.25" customHeight="1" x14ac:dyDescent="0.2">
      <c r="A507" s="313" t="s">
        <v>1310</v>
      </c>
      <c r="B507" s="322"/>
      <c r="C507" s="314"/>
      <c r="D507" s="321" t="s">
        <v>1611</v>
      </c>
      <c r="E507" s="322" t="s">
        <v>105</v>
      </c>
      <c r="F507" s="306" t="s">
        <v>24</v>
      </c>
      <c r="G507" s="395" t="s">
        <v>1612</v>
      </c>
      <c r="H507" s="395" t="s">
        <v>389</v>
      </c>
      <c r="I507" s="368">
        <v>103335</v>
      </c>
      <c r="J507" s="315">
        <f>-K2389/0.0833333333333333</f>
        <v>0</v>
      </c>
      <c r="K507" s="315"/>
      <c r="L507" s="316">
        <v>43572</v>
      </c>
      <c r="M507" s="316">
        <v>43525</v>
      </c>
      <c r="N507" s="317">
        <v>44620</v>
      </c>
      <c r="O507" s="318">
        <f>YEAR(N507)</f>
        <v>2022</v>
      </c>
      <c r="P507" s="318">
        <f>MONTH(N507)</f>
        <v>2</v>
      </c>
      <c r="Q507" s="319" t="str">
        <f>IF(P507&gt;9,CONCATENATE(O507,P507),CONCATENATE(O507,"0",P507))</f>
        <v>202202</v>
      </c>
      <c r="R507" s="305">
        <v>0</v>
      </c>
      <c r="S507" s="320">
        <v>0</v>
      </c>
      <c r="T507" s="320">
        <v>0</v>
      </c>
      <c r="U507" s="395"/>
      <c r="V507" s="300"/>
      <c r="W507" s="299"/>
      <c r="X507" s="300"/>
      <c r="Y5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46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299"/>
      <c r="AN507" s="299"/>
      <c r="AO507" s="299"/>
      <c r="AP507" s="299"/>
      <c r="AQ507" s="299"/>
      <c r="AR507" s="300"/>
    </row>
    <row r="508" spans="1:100" s="8" customFormat="1" ht="38.25" customHeight="1" x14ac:dyDescent="0.2">
      <c r="A508" s="322" t="s">
        <v>1310</v>
      </c>
      <c r="B508" s="313"/>
      <c r="C508" s="334"/>
      <c r="D508" s="310" t="s">
        <v>2008</v>
      </c>
      <c r="E508" s="322" t="s">
        <v>93</v>
      </c>
      <c r="F508" s="272" t="s">
        <v>1472</v>
      </c>
      <c r="G508" s="396" t="s">
        <v>2009</v>
      </c>
      <c r="H508" s="396" t="s">
        <v>1476</v>
      </c>
      <c r="I508" s="370">
        <v>1500000</v>
      </c>
      <c r="J508" s="273">
        <f>-K2566/0.0833333333333333</f>
        <v>0</v>
      </c>
      <c r="K508" s="273"/>
      <c r="L508" s="274">
        <v>43497</v>
      </c>
      <c r="M508" s="274">
        <v>43497</v>
      </c>
      <c r="N508" s="275">
        <v>44592</v>
      </c>
      <c r="O508" s="291">
        <f>YEAR(N508)</f>
        <v>2022</v>
      </c>
      <c r="P508" s="429">
        <f>MONTH(N508)</f>
        <v>1</v>
      </c>
      <c r="Q508" s="430" t="str">
        <f>IF(P508&gt;9,CONCATENATE(O508,P508),CONCATENATE(O508,"0",P508))</f>
        <v>202201</v>
      </c>
      <c r="R508" s="270" t="s">
        <v>248</v>
      </c>
      <c r="S508" s="276">
        <v>0.12</v>
      </c>
      <c r="T508" s="276">
        <v>0</v>
      </c>
      <c r="U508" s="396"/>
      <c r="V508" s="307"/>
      <c r="W508" s="307"/>
      <c r="X508" s="307"/>
      <c r="Y50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26"/>
      <c r="AA508" s="307"/>
      <c r="AB508" s="307"/>
      <c r="AC508" s="307"/>
      <c r="AD508" s="307"/>
      <c r="AE508" s="307"/>
      <c r="AF508" s="307"/>
      <c r="AG508" s="307"/>
      <c r="AH508" s="307"/>
      <c r="AI508" s="307"/>
      <c r="AJ508" s="307"/>
      <c r="AK508" s="307"/>
      <c r="AL508" s="307"/>
      <c r="AM508" s="307"/>
      <c r="AN508" s="307"/>
      <c r="AO508" s="307"/>
      <c r="AP508" s="307"/>
      <c r="AQ508" s="307"/>
      <c r="AR508" s="307"/>
    </row>
    <row r="509" spans="1:100" s="8" customFormat="1" ht="38.25" customHeight="1" x14ac:dyDescent="0.2">
      <c r="A509" s="322" t="s">
        <v>1310</v>
      </c>
      <c r="B509" s="322"/>
      <c r="C509" s="314"/>
      <c r="D509" s="321" t="s">
        <v>2033</v>
      </c>
      <c r="E509" s="322" t="s">
        <v>93</v>
      </c>
      <c r="F509" s="306" t="s">
        <v>2015</v>
      </c>
      <c r="G509" s="395" t="s">
        <v>2036</v>
      </c>
      <c r="H509" s="395" t="s">
        <v>2037</v>
      </c>
      <c r="I509" s="368">
        <v>438715.15</v>
      </c>
      <c r="J509" s="315">
        <f>-K2572/0.0833333333333333</f>
        <v>0</v>
      </c>
      <c r="K509" s="315"/>
      <c r="L509" s="316">
        <v>43474</v>
      </c>
      <c r="M509" s="316">
        <v>43474</v>
      </c>
      <c r="N509" s="317">
        <v>44569</v>
      </c>
      <c r="O509" s="327">
        <f>YEAR(N509)</f>
        <v>2022</v>
      </c>
      <c r="P509" s="432">
        <f>MONTH(N509)</f>
        <v>1</v>
      </c>
      <c r="Q509" s="433" t="str">
        <f>IF(P509&gt;9,CONCATENATE(O509,P509),CONCATENATE(O509,"0",P509))</f>
        <v>202201</v>
      </c>
      <c r="R509" s="305">
        <v>0</v>
      </c>
      <c r="S509" s="320">
        <v>0.15</v>
      </c>
      <c r="T509" s="320">
        <v>0.1</v>
      </c>
      <c r="U509" s="395"/>
      <c r="V509" s="299"/>
      <c r="W509" s="299"/>
      <c r="X509" s="299"/>
      <c r="Y50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346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299"/>
      <c r="AN509" s="299"/>
      <c r="AO509" s="299"/>
      <c r="AP509" s="299"/>
      <c r="AQ509" s="299"/>
      <c r="AR509" s="299"/>
    </row>
    <row r="510" spans="1:100" s="8" customFormat="1" ht="38.25" customHeight="1" x14ac:dyDescent="0.2">
      <c r="A510" s="322" t="s">
        <v>1310</v>
      </c>
      <c r="B510" s="322"/>
      <c r="C510" s="314"/>
      <c r="D510" s="321" t="s">
        <v>2032</v>
      </c>
      <c r="E510" s="322" t="s">
        <v>93</v>
      </c>
      <c r="F510" s="306" t="s">
        <v>2015</v>
      </c>
      <c r="G510" s="395" t="s">
        <v>2034</v>
      </c>
      <c r="H510" s="395" t="s">
        <v>2035</v>
      </c>
      <c r="I510" s="368">
        <v>1867734</v>
      </c>
      <c r="J510" s="315">
        <f>-K2573/0.0833333333333333</f>
        <v>0</v>
      </c>
      <c r="K510" s="315"/>
      <c r="L510" s="316">
        <v>43474</v>
      </c>
      <c r="M510" s="316">
        <v>43474</v>
      </c>
      <c r="N510" s="317">
        <v>44569</v>
      </c>
      <c r="O510" s="327">
        <f>YEAR(N510)</f>
        <v>2022</v>
      </c>
      <c r="P510" s="432">
        <f>MONTH(N510)</f>
        <v>1</v>
      </c>
      <c r="Q510" s="433" t="str">
        <f>IF(P510&gt;9,CONCATENATE(O510,P510),CONCATENATE(O510,"0",P510))</f>
        <v>202201</v>
      </c>
      <c r="R510" s="305">
        <v>0</v>
      </c>
      <c r="S510" s="320">
        <v>0.15</v>
      </c>
      <c r="T510" s="320">
        <v>0.1</v>
      </c>
      <c r="U510" s="395"/>
      <c r="V510" s="299"/>
      <c r="W510" s="299"/>
      <c r="X510" s="299"/>
      <c r="Y51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346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299"/>
      <c r="AN510" s="299"/>
      <c r="AO510" s="299"/>
      <c r="AP510" s="299"/>
      <c r="AQ510" s="299"/>
      <c r="AR510" s="299"/>
    </row>
    <row r="511" spans="1:100" s="8" customFormat="1" ht="38.25" customHeight="1" x14ac:dyDescent="0.2">
      <c r="A511" s="322" t="s">
        <v>1310</v>
      </c>
      <c r="B511" s="322"/>
      <c r="C511" s="314"/>
      <c r="D511" s="321" t="s">
        <v>2029</v>
      </c>
      <c r="E511" s="322" t="s">
        <v>93</v>
      </c>
      <c r="F511" s="306" t="s">
        <v>2015</v>
      </c>
      <c r="G511" s="395" t="s">
        <v>2030</v>
      </c>
      <c r="H511" s="395" t="s">
        <v>2031</v>
      </c>
      <c r="I511" s="368">
        <v>2520407.88</v>
      </c>
      <c r="J511" s="315">
        <f>-K2579/0.0833333333333333</f>
        <v>0</v>
      </c>
      <c r="K511" s="315"/>
      <c r="L511" s="316">
        <v>43474</v>
      </c>
      <c r="M511" s="316">
        <v>43474</v>
      </c>
      <c r="N511" s="317">
        <v>44569</v>
      </c>
      <c r="O511" s="327">
        <f>YEAR(N511)</f>
        <v>2022</v>
      </c>
      <c r="P511" s="432">
        <f>MONTH(N511)</f>
        <v>1</v>
      </c>
      <c r="Q511" s="433" t="str">
        <f>IF(P511&gt;9,CONCATENATE(O511,P511),CONCATENATE(O511,"0",P511))</f>
        <v>202201</v>
      </c>
      <c r="R511" s="305">
        <v>0</v>
      </c>
      <c r="S511" s="320">
        <v>0.15</v>
      </c>
      <c r="T511" s="320">
        <v>0.1</v>
      </c>
      <c r="U511" s="395"/>
      <c r="V511" s="299"/>
      <c r="W511" s="299"/>
      <c r="X511" s="299"/>
      <c r="Y51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346"/>
      <c r="AA511" s="299"/>
      <c r="AB511" s="299"/>
      <c r="AC511" s="299"/>
      <c r="AD511" s="299"/>
      <c r="AE511" s="299"/>
      <c r="AF511" s="299"/>
      <c r="AG511" s="299"/>
      <c r="AH511" s="299"/>
      <c r="AI511" s="299"/>
      <c r="AJ511" s="299"/>
      <c r="AK511" s="299"/>
      <c r="AL511" s="299"/>
      <c r="AM511" s="299"/>
      <c r="AN511" s="299"/>
      <c r="AO511" s="299"/>
      <c r="AP511" s="299"/>
      <c r="AQ511" s="299"/>
      <c r="AR511" s="299"/>
    </row>
    <row r="512" spans="1:100" s="8" customFormat="1" ht="38.25" customHeight="1" x14ac:dyDescent="0.2">
      <c r="A512" s="322" t="s">
        <v>1310</v>
      </c>
      <c r="B512" s="322"/>
      <c r="C512" s="314"/>
      <c r="D512" s="321" t="s">
        <v>2014</v>
      </c>
      <c r="E512" s="322" t="s">
        <v>93</v>
      </c>
      <c r="F512" s="306" t="s">
        <v>2015</v>
      </c>
      <c r="G512" s="395" t="s">
        <v>2016</v>
      </c>
      <c r="H512" s="395" t="s">
        <v>2017</v>
      </c>
      <c r="I512" s="368">
        <v>1305212.83</v>
      </c>
      <c r="J512" s="315">
        <f>-K2574/0.0833333333333333</f>
        <v>0</v>
      </c>
      <c r="K512" s="315"/>
      <c r="L512" s="316">
        <v>43474</v>
      </c>
      <c r="M512" s="316">
        <v>43474</v>
      </c>
      <c r="N512" s="317">
        <v>44569</v>
      </c>
      <c r="O512" s="327">
        <f>YEAR(N512)</f>
        <v>2022</v>
      </c>
      <c r="P512" s="432">
        <f>MONTH(N512)</f>
        <v>1</v>
      </c>
      <c r="Q512" s="433" t="str">
        <f>IF(P512&gt;9,CONCATENATE(O512,P512),CONCATENATE(O512,"0",P512))</f>
        <v>202201</v>
      </c>
      <c r="R512" s="305">
        <v>0</v>
      </c>
      <c r="S512" s="320">
        <v>0.15</v>
      </c>
      <c r="T512" s="320">
        <v>0.1</v>
      </c>
      <c r="U512" s="395"/>
      <c r="V512" s="299"/>
      <c r="W512" s="299"/>
      <c r="X512" s="299"/>
      <c r="Y51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346"/>
      <c r="AA512" s="299"/>
      <c r="AB512" s="299"/>
      <c r="AC512" s="299"/>
      <c r="AD512" s="299"/>
      <c r="AE512" s="299"/>
      <c r="AF512" s="299"/>
      <c r="AG512" s="299"/>
      <c r="AH512" s="299"/>
      <c r="AI512" s="299"/>
      <c r="AJ512" s="299"/>
      <c r="AK512" s="299"/>
      <c r="AL512" s="299"/>
      <c r="AM512" s="299"/>
      <c r="AN512" s="299"/>
      <c r="AO512" s="299"/>
      <c r="AP512" s="299"/>
      <c r="AQ512" s="299"/>
      <c r="AR512" s="299"/>
    </row>
    <row r="513" spans="1:100" s="8" customFormat="1" ht="38.25" customHeight="1" x14ac:dyDescent="0.2">
      <c r="A513" s="322" t="s">
        <v>1310</v>
      </c>
      <c r="B513" s="313"/>
      <c r="C513" s="334"/>
      <c r="D513" s="310" t="s">
        <v>2014</v>
      </c>
      <c r="E513" s="322" t="s">
        <v>93</v>
      </c>
      <c r="F513" s="272" t="s">
        <v>2015</v>
      </c>
      <c r="G513" s="396" t="s">
        <v>2016</v>
      </c>
      <c r="H513" s="396" t="s">
        <v>2017</v>
      </c>
      <c r="I513" s="370">
        <v>1305212.83</v>
      </c>
      <c r="J513" s="273">
        <f>-K2568/0.0833333333333333</f>
        <v>0</v>
      </c>
      <c r="K513" s="273"/>
      <c r="L513" s="274" t="s">
        <v>2018</v>
      </c>
      <c r="M513" s="274" t="s">
        <v>2018</v>
      </c>
      <c r="N513" s="275">
        <v>44569</v>
      </c>
      <c r="O513" s="291">
        <f>YEAR(N513)</f>
        <v>2022</v>
      </c>
      <c r="P513" s="429">
        <f>MONTH(N513)</f>
        <v>1</v>
      </c>
      <c r="Q513" s="430" t="str">
        <f>IF(P513&gt;9,CONCATENATE(O513,P513),CONCATENATE(O513,"0",P513))</f>
        <v>202201</v>
      </c>
      <c r="R513" s="270">
        <v>0</v>
      </c>
      <c r="S513" s="276">
        <v>0.15</v>
      </c>
      <c r="T513" s="276">
        <v>0.1</v>
      </c>
      <c r="U513" s="396"/>
      <c r="V513" s="307"/>
      <c r="W513" s="307"/>
      <c r="X513" s="307"/>
      <c r="Y51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26"/>
      <c r="AA513" s="307"/>
      <c r="AB513" s="307"/>
      <c r="AC513" s="307"/>
      <c r="AD513" s="307"/>
      <c r="AE513" s="307"/>
      <c r="AF513" s="307"/>
      <c r="AG513" s="307"/>
      <c r="AH513" s="307"/>
      <c r="AI513" s="307"/>
      <c r="AJ513" s="307"/>
      <c r="AK513" s="307"/>
      <c r="AL513" s="307"/>
      <c r="AM513" s="307"/>
      <c r="AN513" s="307"/>
      <c r="AO513" s="307"/>
      <c r="AP513" s="307"/>
      <c r="AQ513" s="307"/>
      <c r="AR513" s="307"/>
    </row>
    <row r="514" spans="1:100" s="8" customFormat="1" ht="38.25" customHeight="1" x14ac:dyDescent="0.2">
      <c r="A514" s="322" t="s">
        <v>1310</v>
      </c>
      <c r="B514" s="323"/>
      <c r="C514" s="314"/>
      <c r="D514" s="321" t="s">
        <v>1666</v>
      </c>
      <c r="E514" s="323" t="s">
        <v>105</v>
      </c>
      <c r="F514" s="311" t="s">
        <v>19</v>
      </c>
      <c r="G514" s="399" t="s">
        <v>1667</v>
      </c>
      <c r="H514" s="399" t="s">
        <v>1668</v>
      </c>
      <c r="I514" s="372">
        <v>450000</v>
      </c>
      <c r="J514" s="329">
        <f>-K2432/0.0833333333333333</f>
        <v>0</v>
      </c>
      <c r="K514" s="329"/>
      <c r="L514" s="312">
        <v>43593</v>
      </c>
      <c r="M514" s="312">
        <v>43466</v>
      </c>
      <c r="N514" s="312">
        <v>44562</v>
      </c>
      <c r="O514" s="330">
        <f>YEAR(N514)</f>
        <v>2022</v>
      </c>
      <c r="P514" s="318">
        <f>MONTH(N514)</f>
        <v>1</v>
      </c>
      <c r="Q514" s="331" t="str">
        <f>IF(P514&gt;9,CONCATENATE(O514,P514),CONCATENATE(O514,"0",P514))</f>
        <v>202201</v>
      </c>
      <c r="R514" s="305">
        <v>0</v>
      </c>
      <c r="S514" s="332">
        <v>0</v>
      </c>
      <c r="T514" s="332">
        <v>0</v>
      </c>
      <c r="U514" s="399"/>
      <c r="V514" s="299"/>
      <c r="W514" s="299"/>
      <c r="X514" s="299"/>
      <c r="Y51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346"/>
      <c r="AA514" s="300"/>
      <c r="AB514" s="300"/>
      <c r="AC514" s="300"/>
      <c r="AD514" s="300"/>
      <c r="AE514" s="300"/>
      <c r="AF514" s="300"/>
      <c r="AG514" s="300"/>
      <c r="AH514" s="300"/>
      <c r="AI514" s="300"/>
      <c r="AJ514" s="300"/>
      <c r="AK514" s="300"/>
      <c r="AL514" s="300"/>
      <c r="AM514" s="300"/>
      <c r="AN514" s="300"/>
      <c r="AO514" s="300"/>
      <c r="AP514" s="300"/>
      <c r="AQ514" s="300"/>
      <c r="AR514" s="300"/>
    </row>
    <row r="515" spans="1:100" s="8" customFormat="1" ht="38.25" customHeight="1" x14ac:dyDescent="0.2">
      <c r="A515" s="323" t="s">
        <v>1310</v>
      </c>
      <c r="B515" s="308" t="s">
        <v>258</v>
      </c>
      <c r="C515" s="334" t="s">
        <v>263</v>
      </c>
      <c r="D515" s="322" t="s">
        <v>1407</v>
      </c>
      <c r="E515" s="308" t="s">
        <v>91</v>
      </c>
      <c r="F515" s="266" t="s">
        <v>556</v>
      </c>
      <c r="G515" s="397" t="s">
        <v>1841</v>
      </c>
      <c r="H515" s="397" t="s">
        <v>557</v>
      </c>
      <c r="I515" s="371">
        <v>3950000</v>
      </c>
      <c r="J515" s="268">
        <f>-K2683/0.0833333333333333</f>
        <v>0</v>
      </c>
      <c r="K515" s="268"/>
      <c r="L515" s="269">
        <v>44188</v>
      </c>
      <c r="M515" s="269">
        <v>44197</v>
      </c>
      <c r="N515" s="269">
        <v>44561</v>
      </c>
      <c r="O515" s="290">
        <f>YEAR(N515)</f>
        <v>2021</v>
      </c>
      <c r="P515" s="289">
        <f>MONTH(N515)</f>
        <v>12</v>
      </c>
      <c r="Q515" s="286" t="str">
        <f>IF(P515&gt;9,CONCATENATE(O515,P515),CONCATENATE(O515,"0",P515))</f>
        <v>202112</v>
      </c>
      <c r="R515" s="305" t="s">
        <v>130</v>
      </c>
      <c r="S515" s="271">
        <v>0</v>
      </c>
      <c r="T515" s="271">
        <v>0</v>
      </c>
      <c r="U515" s="397"/>
      <c r="V515" s="309"/>
      <c r="W515" s="307"/>
      <c r="X515" s="309"/>
      <c r="Y51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299"/>
      <c r="AA515" s="300"/>
      <c r="AB515" s="300"/>
      <c r="AC515" s="300"/>
      <c r="AD515" s="300"/>
      <c r="AE515" s="300"/>
      <c r="AF515" s="300"/>
      <c r="AG515" s="300"/>
      <c r="AH515" s="300"/>
      <c r="AI515" s="300"/>
      <c r="AJ515" s="300"/>
      <c r="AK515" s="300"/>
      <c r="AL515" s="300"/>
      <c r="AM515" s="300"/>
      <c r="AN515" s="300"/>
      <c r="AO515" s="300"/>
      <c r="AP515" s="300"/>
      <c r="AQ515" s="300"/>
      <c r="AR515" s="300"/>
    </row>
    <row r="516" spans="1:100" s="8" customFormat="1" ht="38.25" customHeight="1" x14ac:dyDescent="0.2">
      <c r="A516" s="323" t="s">
        <v>1310</v>
      </c>
      <c r="B516" s="322"/>
      <c r="C516" s="314"/>
      <c r="D516" s="321" t="s">
        <v>1388</v>
      </c>
      <c r="E516" s="308" t="s">
        <v>89</v>
      </c>
      <c r="F516" s="306" t="s">
        <v>1389</v>
      </c>
      <c r="G516" s="395" t="s">
        <v>1390</v>
      </c>
      <c r="H516" s="395" t="s">
        <v>26</v>
      </c>
      <c r="I516" s="368">
        <v>1500000</v>
      </c>
      <c r="J516" s="315">
        <f>-K2277/0.0833333333333333</f>
        <v>0</v>
      </c>
      <c r="K516" s="315"/>
      <c r="L516" s="316">
        <v>44546</v>
      </c>
      <c r="M516" s="316">
        <v>44166</v>
      </c>
      <c r="N516" s="317">
        <v>44530</v>
      </c>
      <c r="O516" s="318">
        <f>YEAR(N516)</f>
        <v>2021</v>
      </c>
      <c r="P516" s="318">
        <f>MONTH(N516)</f>
        <v>11</v>
      </c>
      <c r="Q516" s="319" t="str">
        <f>IF(P516&gt;9,CONCATENATE(O516,P516),CONCATENATE(O516,"0",P516))</f>
        <v>202111</v>
      </c>
      <c r="R516" s="305">
        <v>0</v>
      </c>
      <c r="S516" s="320">
        <v>0</v>
      </c>
      <c r="T516" s="320">
        <v>0</v>
      </c>
      <c r="U516" s="395"/>
      <c r="V516" s="300"/>
      <c r="W516" s="300"/>
      <c r="X516" s="300"/>
      <c r="Y51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346"/>
      <c r="AA516" s="299"/>
      <c r="AB516" s="299"/>
      <c r="AC516" s="299"/>
      <c r="AD516" s="299"/>
      <c r="AE516" s="299"/>
      <c r="AF516" s="299"/>
      <c r="AG516" s="299"/>
      <c r="AH516" s="299"/>
      <c r="AI516" s="299"/>
      <c r="AJ516" s="299"/>
      <c r="AK516" s="299"/>
      <c r="AL516" s="299"/>
      <c r="AM516" s="299"/>
      <c r="AN516" s="299"/>
      <c r="AO516" s="299"/>
      <c r="AP516" s="299"/>
      <c r="AQ516" s="299"/>
      <c r="AR516" s="300"/>
    </row>
    <row r="517" spans="1:100" s="8" customFormat="1" ht="38.25" customHeight="1" x14ac:dyDescent="0.2">
      <c r="A517" s="313" t="s">
        <v>1310</v>
      </c>
      <c r="B517" s="313" t="s">
        <v>261</v>
      </c>
      <c r="C517" s="334" t="s">
        <v>263</v>
      </c>
      <c r="D517" s="416" t="s">
        <v>834</v>
      </c>
      <c r="E517" s="308" t="s">
        <v>89</v>
      </c>
      <c r="F517" s="266" t="s">
        <v>580</v>
      </c>
      <c r="G517" s="397" t="s">
        <v>581</v>
      </c>
      <c r="H517" s="399" t="s">
        <v>1982</v>
      </c>
      <c r="I517" s="371">
        <v>1250000</v>
      </c>
      <c r="J517" s="268">
        <f>-K2678/0.0833333333333333</f>
        <v>0</v>
      </c>
      <c r="K517" s="268"/>
      <c r="L517" s="269" t="s">
        <v>2471</v>
      </c>
      <c r="M517" s="269">
        <v>44143</v>
      </c>
      <c r="N517" s="269">
        <v>44507</v>
      </c>
      <c r="O517" s="290">
        <f>YEAR(N517)</f>
        <v>2021</v>
      </c>
      <c r="P517" s="289">
        <f>MONTH(N517)</f>
        <v>11</v>
      </c>
      <c r="Q517" s="286" t="str">
        <f>IF(P517&gt;9,CONCATENATE(O517,P517),CONCATENATE(O517,"0",P517))</f>
        <v>202111</v>
      </c>
      <c r="R517" s="305">
        <v>0</v>
      </c>
      <c r="S517" s="271">
        <v>0.27</v>
      </c>
      <c r="T517" s="271">
        <v>0.1</v>
      </c>
      <c r="U517" s="399"/>
      <c r="V517" s="307"/>
      <c r="W517" s="307"/>
      <c r="X517" s="307"/>
      <c r="Y51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346"/>
      <c r="AA517" s="300"/>
      <c r="AB517" s="300"/>
      <c r="AC517" s="300"/>
      <c r="AD517" s="300"/>
      <c r="AE517" s="300"/>
      <c r="AF517" s="300"/>
      <c r="AG517" s="300"/>
      <c r="AH517" s="300"/>
      <c r="AI517" s="300"/>
      <c r="AJ517" s="300"/>
      <c r="AK517" s="300"/>
      <c r="AL517" s="300"/>
      <c r="AM517" s="300"/>
      <c r="AN517" s="300"/>
      <c r="AO517" s="300"/>
      <c r="AP517" s="300"/>
      <c r="AQ517" s="300"/>
      <c r="AR517" s="299"/>
    </row>
    <row r="518" spans="1:100" s="8" customFormat="1" ht="38.25" customHeight="1" x14ac:dyDescent="0.2">
      <c r="A518" s="322" t="s">
        <v>1310</v>
      </c>
      <c r="B518" s="313"/>
      <c r="C518" s="334"/>
      <c r="D518" s="313" t="s">
        <v>1298</v>
      </c>
      <c r="E518" s="313" t="s">
        <v>871</v>
      </c>
      <c r="F518" s="272" t="s">
        <v>1299</v>
      </c>
      <c r="G518" s="396" t="s">
        <v>1300</v>
      </c>
      <c r="H518" s="398" t="s">
        <v>1301</v>
      </c>
      <c r="I518" s="370">
        <v>48900</v>
      </c>
      <c r="J518" s="273">
        <f>-K2244/0.0833333333333333</f>
        <v>0</v>
      </c>
      <c r="K518" s="273"/>
      <c r="L518" s="274">
        <v>43397</v>
      </c>
      <c r="M518" s="274">
        <v>43397</v>
      </c>
      <c r="N518" s="275">
        <v>44492</v>
      </c>
      <c r="O518" s="289">
        <f>YEAR(N518)</f>
        <v>2021</v>
      </c>
      <c r="P518" s="289">
        <f>MONTH(N518)</f>
        <v>10</v>
      </c>
      <c r="Q518" s="281" t="str">
        <f>IF(P518&gt;9,CONCATENATE(O518,P518),CONCATENATE(O518,"0",P518))</f>
        <v>202110</v>
      </c>
      <c r="R518" s="270">
        <v>0</v>
      </c>
      <c r="S518" s="276">
        <v>0</v>
      </c>
      <c r="T518" s="276">
        <v>0</v>
      </c>
      <c r="U518" s="397"/>
      <c r="V518" s="307"/>
      <c r="W518" s="307"/>
      <c r="X518" s="307"/>
      <c r="Y518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307"/>
      <c r="AA518" s="307"/>
      <c r="AB518" s="307"/>
      <c r="AC518" s="307"/>
      <c r="AD518" s="307"/>
      <c r="AE518" s="307"/>
      <c r="AF518" s="307"/>
      <c r="AG518" s="307"/>
      <c r="AH518" s="307"/>
      <c r="AI518" s="307"/>
      <c r="AJ518" s="307"/>
      <c r="AK518" s="307"/>
      <c r="AL518" s="307"/>
      <c r="AM518" s="307"/>
      <c r="AN518" s="307"/>
      <c r="AO518" s="307"/>
      <c r="AP518" s="307"/>
      <c r="AQ518" s="307"/>
      <c r="AR518" s="309"/>
    </row>
    <row r="519" spans="1:100" s="8" customFormat="1" ht="38.25" customHeight="1" x14ac:dyDescent="0.2">
      <c r="A519" s="313" t="s">
        <v>1310</v>
      </c>
      <c r="B519" s="322"/>
      <c r="C519" s="314"/>
      <c r="D519" s="321" t="s">
        <v>1245</v>
      </c>
      <c r="E519" s="313" t="s">
        <v>89</v>
      </c>
      <c r="F519" s="306" t="s">
        <v>1246</v>
      </c>
      <c r="G519" s="395" t="s">
        <v>172</v>
      </c>
      <c r="H519" s="395" t="s">
        <v>713</v>
      </c>
      <c r="I519" s="368">
        <v>99878</v>
      </c>
      <c r="J519" s="315">
        <f>-K2206/0.0833333333333333</f>
        <v>0</v>
      </c>
      <c r="K519" s="315"/>
      <c r="L519" s="316">
        <v>44048</v>
      </c>
      <c r="M519" s="316">
        <v>44052</v>
      </c>
      <c r="N519" s="317">
        <v>44416</v>
      </c>
      <c r="O519" s="318">
        <f>YEAR(N519)</f>
        <v>2021</v>
      </c>
      <c r="P519" s="318">
        <f>MONTH(N519)</f>
        <v>8</v>
      </c>
      <c r="Q519" s="319" t="str">
        <f>IF(P519&gt;9,CONCATENATE(O519,P519),CONCATENATE(O519,"0",P519))</f>
        <v>202108</v>
      </c>
      <c r="R519" s="305" t="s">
        <v>130</v>
      </c>
      <c r="S519" s="320">
        <v>0</v>
      </c>
      <c r="T519" s="320">
        <v>0</v>
      </c>
      <c r="U519" s="395"/>
      <c r="V519" s="299"/>
      <c r="W519" s="299"/>
      <c r="X519" s="299"/>
      <c r="Y51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299"/>
      <c r="AA519" s="300"/>
      <c r="AB519" s="300"/>
      <c r="AC519" s="300"/>
      <c r="AD519" s="300"/>
      <c r="AE519" s="300"/>
      <c r="AF519" s="300"/>
      <c r="AG519" s="300"/>
      <c r="AH519" s="300"/>
      <c r="AI519" s="300"/>
      <c r="AJ519" s="300"/>
      <c r="AK519" s="300"/>
      <c r="AL519" s="300"/>
      <c r="AM519" s="300"/>
      <c r="AN519" s="300"/>
      <c r="AO519" s="300"/>
      <c r="AP519" s="300"/>
      <c r="AQ519" s="300"/>
      <c r="AR519" s="300"/>
    </row>
    <row r="520" spans="1:100" s="8" customFormat="1" ht="38.25" customHeight="1" x14ac:dyDescent="0.2">
      <c r="A520" s="313" t="s">
        <v>1310</v>
      </c>
      <c r="B520" s="313" t="s">
        <v>261</v>
      </c>
      <c r="C520" s="314" t="s">
        <v>263</v>
      </c>
      <c r="D520" s="323" t="s">
        <v>714</v>
      </c>
      <c r="E520" s="308" t="s">
        <v>89</v>
      </c>
      <c r="F520" s="311" t="s">
        <v>24</v>
      </c>
      <c r="G520" s="397" t="s">
        <v>1733</v>
      </c>
      <c r="H520" s="399" t="s">
        <v>1734</v>
      </c>
      <c r="I520" s="371">
        <v>8600000</v>
      </c>
      <c r="J520" s="268">
        <f>-K2686/0.0833333333333333</f>
        <v>0</v>
      </c>
      <c r="K520" s="268"/>
      <c r="L520" s="269">
        <v>44188</v>
      </c>
      <c r="M520" s="269">
        <v>44197</v>
      </c>
      <c r="N520" s="269">
        <v>44408</v>
      </c>
      <c r="O520" s="290">
        <f>YEAR(N520)</f>
        <v>2021</v>
      </c>
      <c r="P520" s="289">
        <f>MONTH(N520)</f>
        <v>7</v>
      </c>
      <c r="Q520" s="286" t="str">
        <f>IF(P520&gt;9,CONCATENATE(O520,P520),CONCATENATE(O520,"0",P520))</f>
        <v>202107</v>
      </c>
      <c r="R520" s="305">
        <v>0</v>
      </c>
      <c r="S520" s="271">
        <v>0</v>
      </c>
      <c r="T520" s="271">
        <v>0</v>
      </c>
      <c r="U520" s="395"/>
      <c r="V520" s="307"/>
      <c r="W520" s="307"/>
      <c r="X520" s="307"/>
      <c r="Y5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46"/>
      <c r="AA520" s="300"/>
      <c r="AB520" s="300"/>
      <c r="AC520" s="300"/>
      <c r="AD520" s="300"/>
      <c r="AE520" s="300"/>
      <c r="AF520" s="300"/>
      <c r="AG520" s="300"/>
      <c r="AH520" s="300"/>
      <c r="AI520" s="300"/>
      <c r="AJ520" s="300"/>
      <c r="AK520" s="300"/>
      <c r="AL520" s="300"/>
      <c r="AM520" s="300"/>
      <c r="AN520" s="300"/>
      <c r="AO520" s="300"/>
      <c r="AP520" s="300"/>
      <c r="AQ520" s="300"/>
      <c r="AR520" s="299"/>
    </row>
    <row r="521" spans="1:100" s="8" customFormat="1" ht="38.25" customHeight="1" x14ac:dyDescent="0.2">
      <c r="A521" s="322" t="s">
        <v>1310</v>
      </c>
      <c r="B521" s="293" t="s">
        <v>275</v>
      </c>
      <c r="C521" s="322" t="s">
        <v>263</v>
      </c>
      <c r="D521" s="310" t="s">
        <v>702</v>
      </c>
      <c r="E521" s="293" t="s">
        <v>90</v>
      </c>
      <c r="F521" s="306" t="s">
        <v>411</v>
      </c>
      <c r="G521" s="402" t="s">
        <v>146</v>
      </c>
      <c r="H521" s="402" t="s">
        <v>44</v>
      </c>
      <c r="I521" s="373">
        <v>9000000</v>
      </c>
      <c r="J521" s="258">
        <f>-K2150/0.0833333333333333</f>
        <v>0</v>
      </c>
      <c r="K521" s="258"/>
      <c r="L521" s="255">
        <v>44076</v>
      </c>
      <c r="M521" s="255">
        <v>44077</v>
      </c>
      <c r="N521" s="255">
        <v>44405</v>
      </c>
      <c r="O521" s="282">
        <f>YEAR(N521)</f>
        <v>2021</v>
      </c>
      <c r="P521" s="279">
        <f>MONTH(N521)</f>
        <v>7</v>
      </c>
      <c r="Q521" s="283" t="str">
        <f>IF(P521&gt;9,CONCATENATE(O521,P521),CONCATENATE(O521,"0",P521))</f>
        <v>202107</v>
      </c>
      <c r="R521" s="270">
        <v>0</v>
      </c>
      <c r="S521" s="244">
        <v>0.05</v>
      </c>
      <c r="T521" s="244">
        <v>0</v>
      </c>
      <c r="U521" s="405"/>
      <c r="V521" s="295"/>
      <c r="W521" s="297"/>
      <c r="X521" s="296"/>
      <c r="Y5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1" s="346"/>
      <c r="AA521" s="300"/>
      <c r="AB521" s="300"/>
      <c r="AC521" s="300"/>
      <c r="AD521" s="300"/>
      <c r="AE521" s="300"/>
      <c r="AF521" s="300"/>
      <c r="AG521" s="300"/>
      <c r="AH521" s="300"/>
      <c r="AI521" s="300"/>
      <c r="AJ521" s="300"/>
      <c r="AK521" s="300"/>
      <c r="AL521" s="300"/>
      <c r="AM521" s="300"/>
      <c r="AN521" s="300"/>
      <c r="AO521" s="300"/>
      <c r="AP521" s="300"/>
      <c r="AQ521" s="300"/>
      <c r="AR521" s="300"/>
    </row>
    <row r="522" spans="1:100" s="8" customFormat="1" ht="38.25" customHeight="1" x14ac:dyDescent="0.2">
      <c r="A522" s="322" t="s">
        <v>1310</v>
      </c>
      <c r="B522" s="322"/>
      <c r="C522" s="314"/>
      <c r="D522" s="321" t="s">
        <v>1782</v>
      </c>
      <c r="E522" s="322" t="s">
        <v>93</v>
      </c>
      <c r="F522" s="306" t="s">
        <v>1783</v>
      </c>
      <c r="G522" s="395" t="s">
        <v>1784</v>
      </c>
      <c r="H522" s="395" t="s">
        <v>920</v>
      </c>
      <c r="I522" s="368">
        <v>676999.01</v>
      </c>
      <c r="J522" s="315">
        <f>-K2521/0.0833333333333333</f>
        <v>0</v>
      </c>
      <c r="K522" s="315"/>
      <c r="L522" s="316">
        <v>43992</v>
      </c>
      <c r="M522" s="316">
        <v>44030</v>
      </c>
      <c r="N522" s="317">
        <v>44394</v>
      </c>
      <c r="O522" s="327">
        <f>YEAR(N522)</f>
        <v>2021</v>
      </c>
      <c r="P522" s="432">
        <f>MONTH(N522)</f>
        <v>7</v>
      </c>
      <c r="Q522" s="433" t="str">
        <f>IF(P522&gt;9,CONCATENATE(O522,P522),CONCATENATE(O522,"0",P522))</f>
        <v>202107</v>
      </c>
      <c r="R522" s="305" t="s">
        <v>130</v>
      </c>
      <c r="S522" s="320">
        <v>0</v>
      </c>
      <c r="T522" s="320">
        <v>0</v>
      </c>
      <c r="U522" s="395"/>
      <c r="V522" s="299"/>
      <c r="W522" s="299"/>
      <c r="X522" s="299"/>
      <c r="Y52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346"/>
      <c r="AA522" s="299"/>
      <c r="AB522" s="299"/>
      <c r="AC522" s="299"/>
      <c r="AD522" s="299"/>
      <c r="AE522" s="299"/>
      <c r="AF522" s="299"/>
      <c r="AG522" s="299"/>
      <c r="AH522" s="299"/>
      <c r="AI522" s="299"/>
      <c r="AJ522" s="299"/>
      <c r="AK522" s="299"/>
      <c r="AL522" s="299"/>
      <c r="AM522" s="299"/>
      <c r="AN522" s="299"/>
      <c r="AO522" s="299"/>
      <c r="AP522" s="299"/>
      <c r="AQ522" s="299"/>
      <c r="AR522" s="299"/>
    </row>
    <row r="523" spans="1:100" s="8" customFormat="1" ht="38.25" customHeight="1" x14ac:dyDescent="0.2">
      <c r="A523" s="313" t="s">
        <v>1310</v>
      </c>
      <c r="B523" s="322"/>
      <c r="C523" s="314"/>
      <c r="D523" s="322" t="s">
        <v>1220</v>
      </c>
      <c r="E523" s="322" t="s">
        <v>89</v>
      </c>
      <c r="F523" s="306" t="s">
        <v>1221</v>
      </c>
      <c r="G523" s="395" t="s">
        <v>1222</v>
      </c>
      <c r="H523" s="395" t="s">
        <v>187</v>
      </c>
      <c r="I523" s="368">
        <v>198604.2</v>
      </c>
      <c r="J523" s="315">
        <f>-K2206/0.0833333333333333</f>
        <v>0</v>
      </c>
      <c r="K523" s="315"/>
      <c r="L523" s="316">
        <v>43999</v>
      </c>
      <c r="M523" s="316">
        <v>44030</v>
      </c>
      <c r="N523" s="317">
        <v>44394</v>
      </c>
      <c r="O523" s="318">
        <f>YEAR(N523)</f>
        <v>2021</v>
      </c>
      <c r="P523" s="318">
        <f>MONTH(N523)</f>
        <v>7</v>
      </c>
      <c r="Q523" s="319" t="str">
        <f>IF(P523&gt;9,CONCATENATE(O523,P523),CONCATENATE(O523,"0",P523))</f>
        <v>202107</v>
      </c>
      <c r="R523" s="395">
        <v>0</v>
      </c>
      <c r="S523" s="320">
        <v>0</v>
      </c>
      <c r="T523" s="320">
        <v>0</v>
      </c>
      <c r="U523" s="395">
        <v>0</v>
      </c>
      <c r="V523" s="300"/>
      <c r="W523" s="299"/>
      <c r="X523" s="300"/>
      <c r="Y52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346"/>
      <c r="AA523" s="299"/>
      <c r="AB523" s="299"/>
      <c r="AC523" s="299"/>
      <c r="AD523" s="299"/>
      <c r="AE523" s="299"/>
      <c r="AF523" s="299"/>
      <c r="AG523" s="299"/>
      <c r="AH523" s="299"/>
      <c r="AI523" s="299"/>
      <c r="AJ523" s="299"/>
      <c r="AK523" s="299"/>
      <c r="AL523" s="299"/>
      <c r="AM523" s="299"/>
      <c r="AN523" s="299"/>
      <c r="AO523" s="299"/>
      <c r="AP523" s="299"/>
      <c r="AQ523" s="299"/>
      <c r="AR523" s="300"/>
    </row>
    <row r="524" spans="1:100" s="8" customFormat="1" ht="38.25" customHeight="1" x14ac:dyDescent="0.2">
      <c r="A524" s="313" t="s">
        <v>1310</v>
      </c>
      <c r="B524" s="322"/>
      <c r="C524" s="314"/>
      <c r="D524" s="322" t="s">
        <v>1223</v>
      </c>
      <c r="E524" s="322" t="s">
        <v>89</v>
      </c>
      <c r="F524" s="306" t="s">
        <v>1242</v>
      </c>
      <c r="G524" s="395" t="s">
        <v>1222</v>
      </c>
      <c r="H524" s="395" t="s">
        <v>1224</v>
      </c>
      <c r="I524" s="368">
        <v>17447.25</v>
      </c>
      <c r="J524" s="315">
        <f>-K2207/0.0833333333333333</f>
        <v>0</v>
      </c>
      <c r="K524" s="315"/>
      <c r="L524" s="316">
        <v>43999</v>
      </c>
      <c r="M524" s="316">
        <v>44030</v>
      </c>
      <c r="N524" s="317">
        <v>44394</v>
      </c>
      <c r="O524" s="318">
        <f>YEAR(N524)</f>
        <v>2021</v>
      </c>
      <c r="P524" s="318">
        <f>MONTH(N524)</f>
        <v>7</v>
      </c>
      <c r="Q524" s="319" t="str">
        <f>IF(P524&gt;9,CONCATENATE(O524,P524),CONCATENATE(O524,"0",P524))</f>
        <v>202107</v>
      </c>
      <c r="R524" s="305">
        <v>0</v>
      </c>
      <c r="S524" s="320">
        <v>0</v>
      </c>
      <c r="T524" s="320">
        <v>0</v>
      </c>
      <c r="U524" s="395"/>
      <c r="V524" s="300"/>
      <c r="W524" s="299"/>
      <c r="X524" s="300"/>
      <c r="Y52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346"/>
      <c r="AA524" s="299"/>
      <c r="AB524" s="299"/>
      <c r="AC524" s="299"/>
      <c r="AD524" s="299"/>
      <c r="AE524" s="299"/>
      <c r="AF524" s="299"/>
      <c r="AG524" s="299"/>
      <c r="AH524" s="299"/>
      <c r="AI524" s="299"/>
      <c r="AJ524" s="299"/>
      <c r="AK524" s="299"/>
      <c r="AL524" s="299"/>
      <c r="AM524" s="299"/>
      <c r="AN524" s="299"/>
      <c r="AO524" s="299"/>
      <c r="AP524" s="299"/>
      <c r="AQ524" s="299"/>
      <c r="AR524" s="300"/>
    </row>
    <row r="525" spans="1:100" s="8" customFormat="1" ht="38.25" customHeight="1" x14ac:dyDescent="0.2">
      <c r="A525" s="322" t="s">
        <v>1310</v>
      </c>
      <c r="B525" s="322"/>
      <c r="C525" s="314"/>
      <c r="D525" s="321" t="s">
        <v>1000</v>
      </c>
      <c r="E525" s="322" t="s">
        <v>871</v>
      </c>
      <c r="F525" s="306" t="s">
        <v>1002</v>
      </c>
      <c r="G525" s="395" t="s">
        <v>1798</v>
      </c>
      <c r="H525" s="395" t="s">
        <v>1001</v>
      </c>
      <c r="I525" s="368">
        <v>75900</v>
      </c>
      <c r="J525" s="315">
        <f>-K2094/0.0833333333333333</f>
        <v>0</v>
      </c>
      <c r="K525" s="315"/>
      <c r="L525" s="316">
        <v>43999</v>
      </c>
      <c r="M525" s="316">
        <v>44024</v>
      </c>
      <c r="N525" s="316">
        <v>44388</v>
      </c>
      <c r="O525" s="327">
        <f>YEAR(N525)</f>
        <v>2021</v>
      </c>
      <c r="P525" s="318">
        <f>MONTH(N525)</f>
        <v>7</v>
      </c>
      <c r="Q525" s="328" t="str">
        <f>IF(P525&gt;9,CONCATENATE(O525,P525),CONCATENATE(O525,"0",P525))</f>
        <v>202107</v>
      </c>
      <c r="R525" s="305" t="s">
        <v>130</v>
      </c>
      <c r="S525" s="320">
        <v>0</v>
      </c>
      <c r="T525" s="320">
        <v>0</v>
      </c>
      <c r="U525" s="399"/>
      <c r="V525" s="299"/>
      <c r="W525" s="299"/>
      <c r="X525" s="299"/>
      <c r="Y52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299"/>
      <c r="AA525" s="300"/>
      <c r="AB525" s="300"/>
      <c r="AC525" s="300"/>
      <c r="AD525" s="300"/>
      <c r="AE525" s="300"/>
      <c r="AF525" s="300"/>
      <c r="AG525" s="300"/>
      <c r="AH525" s="300"/>
      <c r="AI525" s="300"/>
      <c r="AJ525" s="300"/>
      <c r="AK525" s="300"/>
      <c r="AL525" s="300"/>
      <c r="AM525" s="300"/>
      <c r="AN525" s="300"/>
      <c r="AO525" s="300"/>
      <c r="AP525" s="300"/>
      <c r="AQ525" s="300"/>
      <c r="AR525" s="299"/>
    </row>
    <row r="526" spans="1:100" s="8" customFormat="1" ht="38.25" customHeight="1" x14ac:dyDescent="0.2">
      <c r="A526" s="313" t="s">
        <v>1310</v>
      </c>
      <c r="B526" s="323"/>
      <c r="C526" s="314"/>
      <c r="D526" s="321" t="s">
        <v>1669</v>
      </c>
      <c r="E526" s="323" t="s">
        <v>89</v>
      </c>
      <c r="F526" s="311" t="s">
        <v>24</v>
      </c>
      <c r="G526" s="399" t="s">
        <v>1671</v>
      </c>
      <c r="H526" s="399" t="s">
        <v>1672</v>
      </c>
      <c r="I526" s="372">
        <v>50250</v>
      </c>
      <c r="J526" s="329">
        <f>-K2444/0.0833333333333333</f>
        <v>0</v>
      </c>
      <c r="K526" s="329"/>
      <c r="L526" s="312">
        <v>43999</v>
      </c>
      <c r="M526" s="312">
        <v>44013</v>
      </c>
      <c r="N526" s="312">
        <v>44377</v>
      </c>
      <c r="O526" s="330">
        <f>YEAR(N526)</f>
        <v>2021</v>
      </c>
      <c r="P526" s="318">
        <f>MONTH(N526)</f>
        <v>6</v>
      </c>
      <c r="Q526" s="331" t="str">
        <f>IF(P526&gt;9,CONCATENATE(O526,P526),CONCATENATE(O526,"0",P526))</f>
        <v>202106</v>
      </c>
      <c r="R526" s="270" t="s">
        <v>130</v>
      </c>
      <c r="S526" s="332">
        <v>0</v>
      </c>
      <c r="T526" s="332">
        <v>0</v>
      </c>
      <c r="U526" s="399"/>
      <c r="V526" s="299"/>
      <c r="W526" s="299"/>
      <c r="X526" s="299"/>
      <c r="Y52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346"/>
      <c r="AA526" s="300"/>
      <c r="AB526" s="300"/>
      <c r="AC526" s="300"/>
      <c r="AD526" s="300"/>
      <c r="AE526" s="300"/>
      <c r="AF526" s="300"/>
      <c r="AG526" s="300"/>
      <c r="AH526" s="300"/>
      <c r="AI526" s="300"/>
      <c r="AJ526" s="300"/>
      <c r="AK526" s="300"/>
      <c r="AL526" s="300"/>
      <c r="AM526" s="300"/>
      <c r="AN526" s="300"/>
      <c r="AO526" s="300"/>
      <c r="AP526" s="300"/>
      <c r="AQ526" s="300"/>
      <c r="AR526" s="300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</row>
    <row r="527" spans="1:100" s="8" customFormat="1" ht="38.25" customHeight="1" x14ac:dyDescent="0.2">
      <c r="A527" s="313" t="s">
        <v>1310</v>
      </c>
      <c r="B527" s="323"/>
      <c r="C527" s="314"/>
      <c r="D527" s="321" t="s">
        <v>1670</v>
      </c>
      <c r="E527" s="323" t="s">
        <v>89</v>
      </c>
      <c r="F527" s="311" t="s">
        <v>24</v>
      </c>
      <c r="G527" s="399" t="s">
        <v>1671</v>
      </c>
      <c r="H527" s="399" t="s">
        <v>1673</v>
      </c>
      <c r="I527" s="372">
        <v>70290</v>
      </c>
      <c r="J527" s="329">
        <f>-K2444/0.0833333333333333</f>
        <v>0</v>
      </c>
      <c r="K527" s="329"/>
      <c r="L527" s="312">
        <v>43999</v>
      </c>
      <c r="M527" s="312">
        <v>44013</v>
      </c>
      <c r="N527" s="312">
        <v>44377</v>
      </c>
      <c r="O527" s="330">
        <f>YEAR(N527)</f>
        <v>2021</v>
      </c>
      <c r="P527" s="318">
        <f>MONTH(N527)</f>
        <v>6</v>
      </c>
      <c r="Q527" s="331" t="str">
        <f>IF(P527&gt;9,CONCATENATE(O527,P527),CONCATENATE(O527,"0",P527))</f>
        <v>202106</v>
      </c>
      <c r="R527" s="270" t="s">
        <v>130</v>
      </c>
      <c r="S527" s="332">
        <v>0</v>
      </c>
      <c r="T527" s="332">
        <v>0</v>
      </c>
      <c r="U527" s="399"/>
      <c r="V527" s="299"/>
      <c r="W527" s="299"/>
      <c r="X527" s="299"/>
      <c r="Y5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46"/>
      <c r="AA527" s="300"/>
      <c r="AB527" s="300"/>
      <c r="AC527" s="300"/>
      <c r="AD527" s="300"/>
      <c r="AE527" s="300"/>
      <c r="AF527" s="300"/>
      <c r="AG527" s="300"/>
      <c r="AH527" s="300"/>
      <c r="AI527" s="300"/>
      <c r="AJ527" s="300"/>
      <c r="AK527" s="300"/>
      <c r="AL527" s="300"/>
      <c r="AM527" s="300"/>
      <c r="AN527" s="300"/>
      <c r="AO527" s="300"/>
      <c r="AP527" s="300"/>
      <c r="AQ527" s="300"/>
      <c r="AR527" s="300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</row>
    <row r="528" spans="1:100" s="8" customFormat="1" ht="38.25" customHeight="1" x14ac:dyDescent="0.2">
      <c r="A528" s="313" t="s">
        <v>1310</v>
      </c>
      <c r="B528" s="313"/>
      <c r="C528" s="334"/>
      <c r="D528" s="322" t="s">
        <v>1266</v>
      </c>
      <c r="E528" s="322" t="s">
        <v>89</v>
      </c>
      <c r="F528" s="272" t="s">
        <v>1196</v>
      </c>
      <c r="G528" s="396" t="s">
        <v>1197</v>
      </c>
      <c r="H528" s="398" t="s">
        <v>1057</v>
      </c>
      <c r="I528" s="370">
        <v>222990</v>
      </c>
      <c r="J528" s="273">
        <f>-K2193/0.0833333333333333</f>
        <v>0</v>
      </c>
      <c r="K528" s="273"/>
      <c r="L528" s="274">
        <v>44188</v>
      </c>
      <c r="M528" s="274">
        <v>43257</v>
      </c>
      <c r="N528" s="275">
        <v>44352</v>
      </c>
      <c r="O528" s="289">
        <f>YEAR(N528)</f>
        <v>2021</v>
      </c>
      <c r="P528" s="289">
        <f>MONTH(N528)</f>
        <v>6</v>
      </c>
      <c r="Q528" s="281" t="str">
        <f>IF(P528&gt;9,CONCATENATE(O528,P528),CONCATENATE(O528,"0",P528))</f>
        <v>202106</v>
      </c>
      <c r="R528" s="270">
        <v>0</v>
      </c>
      <c r="S528" s="276">
        <v>0</v>
      </c>
      <c r="T528" s="276">
        <v>0</v>
      </c>
      <c r="U528" s="397"/>
      <c r="V528" s="307"/>
      <c r="W528" s="307"/>
      <c r="X528" s="307"/>
      <c r="Y528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307"/>
      <c r="AA528" s="307"/>
      <c r="AB528" s="307"/>
      <c r="AC528" s="307"/>
      <c r="AD528" s="307"/>
      <c r="AE528" s="307"/>
      <c r="AF528" s="307"/>
      <c r="AG528" s="307"/>
      <c r="AH528" s="307"/>
      <c r="AI528" s="307"/>
      <c r="AJ528" s="307"/>
      <c r="AK528" s="307"/>
      <c r="AL528" s="307"/>
      <c r="AM528" s="307"/>
      <c r="AN528" s="307"/>
      <c r="AO528" s="307"/>
      <c r="AP528" s="307"/>
      <c r="AQ528" s="307"/>
      <c r="AR528" s="309"/>
    </row>
    <row r="529" spans="1:100" s="8" customFormat="1" ht="38.25" customHeight="1" x14ac:dyDescent="0.2">
      <c r="A529" s="313" t="s">
        <v>1310</v>
      </c>
      <c r="B529" s="322"/>
      <c r="C529" s="314"/>
      <c r="D529" s="321" t="s">
        <v>1530</v>
      </c>
      <c r="E529" s="322" t="s">
        <v>89</v>
      </c>
      <c r="F529" s="311" t="s">
        <v>1531</v>
      </c>
      <c r="G529" s="399" t="s">
        <v>1329</v>
      </c>
      <c r="H529" s="399" t="s">
        <v>1532</v>
      </c>
      <c r="I529" s="372">
        <v>85000</v>
      </c>
      <c r="J529" s="329">
        <f>-K2371/0.0833333333333333</f>
        <v>0</v>
      </c>
      <c r="K529" s="329"/>
      <c r="L529" s="312">
        <v>43915</v>
      </c>
      <c r="M529" s="312">
        <v>43983</v>
      </c>
      <c r="N529" s="312">
        <v>44347</v>
      </c>
      <c r="O529" s="330">
        <f>YEAR(N529)</f>
        <v>2021</v>
      </c>
      <c r="P529" s="318">
        <f>MONTH(N529)</f>
        <v>5</v>
      </c>
      <c r="Q529" s="331" t="str">
        <f>IF(P529&gt;9,CONCATENATE(O529,P529),CONCATENATE(O529,"0",P529))</f>
        <v>202105</v>
      </c>
      <c r="R529" s="305">
        <v>0</v>
      </c>
      <c r="S529" s="332">
        <v>0</v>
      </c>
      <c r="T529" s="332">
        <v>0</v>
      </c>
      <c r="U529" s="395"/>
      <c r="V529" s="300"/>
      <c r="W529" s="299"/>
      <c r="X529" s="300"/>
      <c r="Y52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346"/>
      <c r="AA529" s="300"/>
      <c r="AB529" s="300"/>
      <c r="AC529" s="300"/>
      <c r="AD529" s="300"/>
      <c r="AE529" s="300"/>
      <c r="AF529" s="300"/>
      <c r="AG529" s="300"/>
      <c r="AH529" s="300"/>
      <c r="AI529" s="300"/>
      <c r="AJ529" s="300"/>
      <c r="AK529" s="300"/>
      <c r="AL529" s="300"/>
      <c r="AM529" s="300"/>
      <c r="AN529" s="300"/>
      <c r="AO529" s="300"/>
      <c r="AP529" s="300"/>
      <c r="AQ529" s="300"/>
      <c r="AR529" s="300"/>
    </row>
    <row r="530" spans="1:100" s="7" customFormat="1" ht="38.25" customHeight="1" x14ac:dyDescent="0.2">
      <c r="A530" s="322" t="s">
        <v>1310</v>
      </c>
      <c r="B530" s="322"/>
      <c r="C530" s="314"/>
      <c r="D530" s="321" t="s">
        <v>1791</v>
      </c>
      <c r="E530" s="322" t="s">
        <v>89</v>
      </c>
      <c r="F530" s="306" t="s">
        <v>24</v>
      </c>
      <c r="G530" s="395" t="s">
        <v>1792</v>
      </c>
      <c r="H530" s="395" t="s">
        <v>1793</v>
      </c>
      <c r="I530" s="368">
        <v>100490</v>
      </c>
      <c r="J530" s="315">
        <f>-K2532/0.0833333333333333</f>
        <v>0</v>
      </c>
      <c r="K530" s="315"/>
      <c r="L530" s="316">
        <v>43915</v>
      </c>
      <c r="M530" s="316">
        <v>43983</v>
      </c>
      <c r="N530" s="317">
        <v>44347</v>
      </c>
      <c r="O530" s="327">
        <f>YEAR(N530)</f>
        <v>2021</v>
      </c>
      <c r="P530" s="432">
        <f>MONTH(N530)</f>
        <v>5</v>
      </c>
      <c r="Q530" s="433" t="str">
        <f>IF(P530&gt;9,CONCATENATE(O530,P530),CONCATENATE(O530,"0",P530))</f>
        <v>202105</v>
      </c>
      <c r="R530" s="270" t="s">
        <v>130</v>
      </c>
      <c r="S530" s="320">
        <v>0</v>
      </c>
      <c r="T530" s="320">
        <v>0</v>
      </c>
      <c r="U530" s="395"/>
      <c r="V530" s="299"/>
      <c r="W530" s="299"/>
      <c r="X530" s="299"/>
      <c r="Y53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346"/>
      <c r="AA530" s="299"/>
      <c r="AB530" s="299"/>
      <c r="AC530" s="299"/>
      <c r="AD530" s="299"/>
      <c r="AE530" s="299"/>
      <c r="AF530" s="299"/>
      <c r="AG530" s="299"/>
      <c r="AH530" s="299"/>
      <c r="AI530" s="299"/>
      <c r="AJ530" s="299"/>
      <c r="AK530" s="299"/>
      <c r="AL530" s="299"/>
      <c r="AM530" s="299"/>
      <c r="AN530" s="299"/>
      <c r="AO530" s="299"/>
      <c r="AP530" s="299"/>
      <c r="AQ530" s="299"/>
      <c r="AR530" s="299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1:100" s="8" customFormat="1" ht="38.25" customHeight="1" x14ac:dyDescent="0.2">
      <c r="A531" s="322" t="s">
        <v>1310</v>
      </c>
      <c r="B531" s="313" t="s">
        <v>258</v>
      </c>
      <c r="C531" s="334" t="s">
        <v>263</v>
      </c>
      <c r="D531" s="322" t="s">
        <v>710</v>
      </c>
      <c r="E531" s="322" t="s">
        <v>91</v>
      </c>
      <c r="F531" s="306" t="s">
        <v>662</v>
      </c>
      <c r="G531" s="395" t="s">
        <v>663</v>
      </c>
      <c r="H531" s="406" t="s">
        <v>664</v>
      </c>
      <c r="I531" s="368">
        <v>1575000</v>
      </c>
      <c r="J531" s="315">
        <f>-K2166/0.0833333333333333</f>
        <v>0</v>
      </c>
      <c r="K531" s="315"/>
      <c r="L531" s="316">
        <v>43922</v>
      </c>
      <c r="M531" s="316">
        <v>43958</v>
      </c>
      <c r="N531" s="317">
        <v>44333</v>
      </c>
      <c r="O531" s="318">
        <f>YEAR(N531)</f>
        <v>2021</v>
      </c>
      <c r="P531" s="318">
        <f>MONTH(N531)</f>
        <v>5</v>
      </c>
      <c r="Q531" s="319" t="str">
        <f>IF(P531&gt;9,CONCATENATE(O531,P531),CONCATENATE(O531,"0",P531))</f>
        <v>202105</v>
      </c>
      <c r="R531" s="305" t="s">
        <v>130</v>
      </c>
      <c r="S531" s="320">
        <v>0</v>
      </c>
      <c r="T531" s="320">
        <v>0</v>
      </c>
      <c r="U531" s="395"/>
      <c r="V531" s="300"/>
      <c r="W531" s="299"/>
      <c r="X531" s="346"/>
      <c r="Y531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46"/>
      <c r="AA531" s="299"/>
      <c r="AB531" s="299"/>
      <c r="AC531" s="299"/>
      <c r="AD531" s="299"/>
      <c r="AE531" s="299"/>
      <c r="AF531" s="299"/>
      <c r="AG531" s="299"/>
      <c r="AH531" s="299"/>
      <c r="AI531" s="299"/>
      <c r="AJ531" s="299"/>
      <c r="AK531" s="299"/>
      <c r="AL531" s="299"/>
      <c r="AM531" s="299"/>
      <c r="AN531" s="299"/>
      <c r="AO531" s="299"/>
      <c r="AP531" s="299"/>
      <c r="AQ531" s="299"/>
      <c r="AR531" s="300"/>
    </row>
    <row r="532" spans="1:100" s="8" customFormat="1" ht="38.25" customHeight="1" x14ac:dyDescent="0.2">
      <c r="A532" s="322" t="s">
        <v>1310</v>
      </c>
      <c r="B532" s="313" t="s">
        <v>258</v>
      </c>
      <c r="C532" s="334" t="s">
        <v>263</v>
      </c>
      <c r="D532" s="322" t="s">
        <v>712</v>
      </c>
      <c r="E532" s="322" t="s">
        <v>91</v>
      </c>
      <c r="F532" s="306" t="s">
        <v>662</v>
      </c>
      <c r="G532" s="395" t="s">
        <v>663</v>
      </c>
      <c r="H532" s="406" t="s">
        <v>711</v>
      </c>
      <c r="I532" s="368">
        <v>2200000</v>
      </c>
      <c r="J532" s="315">
        <f>-K2167/0.0833333333333333</f>
        <v>0</v>
      </c>
      <c r="K532" s="315"/>
      <c r="L532" s="316">
        <v>43922</v>
      </c>
      <c r="M532" s="316">
        <v>43958</v>
      </c>
      <c r="N532" s="317">
        <v>44332</v>
      </c>
      <c r="O532" s="318">
        <f>YEAR(N532)</f>
        <v>2021</v>
      </c>
      <c r="P532" s="318">
        <f>MONTH(N532)</f>
        <v>5</v>
      </c>
      <c r="Q532" s="319" t="str">
        <f>IF(P532&gt;9,CONCATENATE(O532,P532),CONCATENATE(O532,"0",P532))</f>
        <v>202105</v>
      </c>
      <c r="R532" s="305" t="s">
        <v>130</v>
      </c>
      <c r="S532" s="320">
        <v>0</v>
      </c>
      <c r="T532" s="320">
        <v>0</v>
      </c>
      <c r="U532" s="395"/>
      <c r="V532" s="300"/>
      <c r="W532" s="299"/>
      <c r="X532" s="346"/>
      <c r="Y532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46"/>
      <c r="AA532" s="299"/>
      <c r="AB532" s="299"/>
      <c r="AC532" s="299"/>
      <c r="AD532" s="299"/>
      <c r="AE532" s="299"/>
      <c r="AF532" s="299"/>
      <c r="AG532" s="299"/>
      <c r="AH532" s="299"/>
      <c r="AI532" s="299"/>
      <c r="AJ532" s="299"/>
      <c r="AK532" s="299"/>
      <c r="AL532" s="299"/>
      <c r="AM532" s="299"/>
      <c r="AN532" s="299"/>
      <c r="AO532" s="299"/>
      <c r="AP532" s="299"/>
      <c r="AQ532" s="299"/>
      <c r="AR532" s="300"/>
    </row>
    <row r="533" spans="1:100" s="8" customFormat="1" ht="38.25" customHeight="1" x14ac:dyDescent="0.2">
      <c r="A533" s="322" t="s">
        <v>1310</v>
      </c>
      <c r="B533" s="322"/>
      <c r="C533" s="314"/>
      <c r="D533" s="322" t="s">
        <v>968</v>
      </c>
      <c r="E533" s="322" t="s">
        <v>91</v>
      </c>
      <c r="F533" s="306" t="s">
        <v>662</v>
      </c>
      <c r="G533" s="395" t="s">
        <v>969</v>
      </c>
      <c r="H533" s="406" t="s">
        <v>970</v>
      </c>
      <c r="I533" s="368">
        <v>2125000.0021250001</v>
      </c>
      <c r="J533" s="315">
        <f>-K2110/0.0833333333333333</f>
        <v>0</v>
      </c>
      <c r="K533" s="315"/>
      <c r="L533" s="316">
        <v>43922</v>
      </c>
      <c r="M533" s="316">
        <v>43958</v>
      </c>
      <c r="N533" s="317">
        <v>44332</v>
      </c>
      <c r="O533" s="318">
        <f>YEAR(N533)</f>
        <v>2021</v>
      </c>
      <c r="P533" s="318">
        <f>MONTH(N533)</f>
        <v>5</v>
      </c>
      <c r="Q533" s="319" t="str">
        <f>IF(P533&gt;9,CONCATENATE(O533,P533),CONCATENATE(O533,"0",P533))</f>
        <v>202105</v>
      </c>
      <c r="R533" s="305" t="s">
        <v>130</v>
      </c>
      <c r="S533" s="320">
        <v>0</v>
      </c>
      <c r="T533" s="320">
        <v>0</v>
      </c>
      <c r="U533" s="395"/>
      <c r="V533" s="300"/>
      <c r="W533" s="299"/>
      <c r="X533" s="346"/>
      <c r="Y53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46"/>
      <c r="AA533" s="299"/>
      <c r="AB533" s="299"/>
      <c r="AC533" s="299"/>
      <c r="AD533" s="299"/>
      <c r="AE533" s="299"/>
      <c r="AF533" s="299"/>
      <c r="AG533" s="299"/>
      <c r="AH533" s="299"/>
      <c r="AI533" s="299"/>
      <c r="AJ533" s="299"/>
      <c r="AK533" s="299"/>
      <c r="AL533" s="299"/>
      <c r="AM533" s="299"/>
      <c r="AN533" s="299"/>
      <c r="AO533" s="299"/>
      <c r="AP533" s="299"/>
      <c r="AQ533" s="299"/>
      <c r="AR533" s="300"/>
    </row>
    <row r="534" spans="1:100" s="8" customFormat="1" ht="38.25" customHeight="1" x14ac:dyDescent="0.2">
      <c r="A534" s="322" t="s">
        <v>1310</v>
      </c>
      <c r="B534" s="313" t="s">
        <v>275</v>
      </c>
      <c r="C534" s="322" t="s">
        <v>263</v>
      </c>
      <c r="D534" s="321" t="s">
        <v>825</v>
      </c>
      <c r="E534" s="383" t="s">
        <v>104</v>
      </c>
      <c r="F534" s="306" t="s">
        <v>450</v>
      </c>
      <c r="G534" s="401" t="s">
        <v>398</v>
      </c>
      <c r="H534" s="401" t="s">
        <v>828</v>
      </c>
      <c r="I534" s="367">
        <v>3927402</v>
      </c>
      <c r="J534" s="257">
        <f>-K2224/0.0833333333333333</f>
        <v>0</v>
      </c>
      <c r="K534" s="257"/>
      <c r="L534" s="316">
        <v>43943</v>
      </c>
      <c r="M534" s="253">
        <v>43952</v>
      </c>
      <c r="N534" s="254">
        <v>44316</v>
      </c>
      <c r="O534" s="279">
        <f>YEAR(N534)</f>
        <v>2021</v>
      </c>
      <c r="P534" s="279">
        <f>MONTH(N534)</f>
        <v>4</v>
      </c>
      <c r="Q534" s="280" t="str">
        <f>IF(P534&gt;9,CONCATENATE(O534,P534),CONCATENATE(O534,"0",P534))</f>
        <v>202104</v>
      </c>
      <c r="R534" s="305">
        <v>0</v>
      </c>
      <c r="S534" s="243">
        <v>0</v>
      </c>
      <c r="T534" s="243">
        <v>0</v>
      </c>
      <c r="U534" s="395"/>
      <c r="V534" s="295"/>
      <c r="W534" s="295"/>
      <c r="X534" s="295"/>
      <c r="Y5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46"/>
      <c r="AA534" s="299"/>
      <c r="AB534" s="299"/>
      <c r="AC534" s="299"/>
      <c r="AD534" s="299"/>
      <c r="AE534" s="299"/>
      <c r="AF534" s="299"/>
      <c r="AG534" s="299"/>
      <c r="AH534" s="299"/>
      <c r="AI534" s="299"/>
      <c r="AJ534" s="299"/>
      <c r="AK534" s="299"/>
      <c r="AL534" s="299"/>
      <c r="AM534" s="299"/>
      <c r="AN534" s="299"/>
      <c r="AO534" s="299"/>
      <c r="AP534" s="299"/>
      <c r="AQ534" s="299"/>
      <c r="AR534" s="300"/>
    </row>
    <row r="535" spans="1:100" s="8" customFormat="1" ht="38.25" customHeight="1" x14ac:dyDescent="0.2">
      <c r="A535" s="322" t="s">
        <v>1310</v>
      </c>
      <c r="B535" s="313" t="s">
        <v>275</v>
      </c>
      <c r="C535" s="322" t="s">
        <v>263</v>
      </c>
      <c r="D535" s="292" t="s">
        <v>826</v>
      </c>
      <c r="E535" s="383" t="s">
        <v>104</v>
      </c>
      <c r="F535" s="306" t="s">
        <v>450</v>
      </c>
      <c r="G535" s="401" t="s">
        <v>398</v>
      </c>
      <c r="H535" s="401" t="s">
        <v>166</v>
      </c>
      <c r="I535" s="367">
        <v>821118</v>
      </c>
      <c r="J535" s="257">
        <f>-K2225/0.0833333333333333</f>
        <v>0</v>
      </c>
      <c r="K535" s="257"/>
      <c r="L535" s="253">
        <v>43943</v>
      </c>
      <c r="M535" s="253">
        <v>43952</v>
      </c>
      <c r="N535" s="254">
        <v>44316</v>
      </c>
      <c r="O535" s="279">
        <f>YEAR(N535)</f>
        <v>2021</v>
      </c>
      <c r="P535" s="279">
        <f>MONTH(N535)</f>
        <v>4</v>
      </c>
      <c r="Q535" s="280" t="str">
        <f>IF(P535&gt;9,CONCATENATE(O535,P535),CONCATENATE(O535,"0",P535))</f>
        <v>202104</v>
      </c>
      <c r="R535" s="305">
        <v>0</v>
      </c>
      <c r="S535" s="243">
        <v>0</v>
      </c>
      <c r="T535" s="243">
        <v>0</v>
      </c>
      <c r="U535" s="395"/>
      <c r="V535" s="295"/>
      <c r="W535" s="295"/>
      <c r="X535" s="295"/>
      <c r="Y5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346"/>
      <c r="AA535" s="299"/>
      <c r="AB535" s="299"/>
      <c r="AC535" s="299"/>
      <c r="AD535" s="299"/>
      <c r="AE535" s="299"/>
      <c r="AF535" s="299"/>
      <c r="AG535" s="299"/>
      <c r="AH535" s="299"/>
      <c r="AI535" s="299"/>
      <c r="AJ535" s="299"/>
      <c r="AK535" s="299"/>
      <c r="AL535" s="299"/>
      <c r="AM535" s="299"/>
      <c r="AN535" s="299"/>
      <c r="AO535" s="299"/>
      <c r="AP535" s="299"/>
      <c r="AQ535" s="299"/>
      <c r="AR535" s="300"/>
    </row>
    <row r="536" spans="1:100" s="8" customFormat="1" ht="38.25" customHeight="1" x14ac:dyDescent="0.2">
      <c r="A536" s="313" t="s">
        <v>1310</v>
      </c>
      <c r="B536" s="313" t="s">
        <v>258</v>
      </c>
      <c r="C536" s="334" t="s">
        <v>263</v>
      </c>
      <c r="D536" s="313" t="s">
        <v>170</v>
      </c>
      <c r="E536" s="313" t="s">
        <v>105</v>
      </c>
      <c r="F536" s="272" t="s">
        <v>79</v>
      </c>
      <c r="G536" s="396" t="s">
        <v>110</v>
      </c>
      <c r="H536" s="396" t="s">
        <v>87</v>
      </c>
      <c r="I536" s="370" t="s">
        <v>59</v>
      </c>
      <c r="J536" s="273">
        <f>-K2675/0.0833333333333333</f>
        <v>0</v>
      </c>
      <c r="K536" s="273"/>
      <c r="L536" s="274">
        <v>43901</v>
      </c>
      <c r="M536" s="274">
        <v>43952</v>
      </c>
      <c r="N536" s="274">
        <v>44316</v>
      </c>
      <c r="O536" s="291">
        <f>YEAR(N536)</f>
        <v>2021</v>
      </c>
      <c r="P536" s="289">
        <f>MONTH(N536)</f>
        <v>4</v>
      </c>
      <c r="Q536" s="287" t="str">
        <f>IF(P536&gt;9,CONCATENATE(O536,P536),CONCATENATE(O536,"0",P536))</f>
        <v>202104</v>
      </c>
      <c r="R536" s="270">
        <v>0</v>
      </c>
      <c r="S536" s="276">
        <v>0</v>
      </c>
      <c r="T536" s="276">
        <v>0</v>
      </c>
      <c r="U536" s="395"/>
      <c r="V536" s="309"/>
      <c r="W536" s="307"/>
      <c r="X536" s="309"/>
      <c r="Y53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299"/>
      <c r="AA536" s="299"/>
      <c r="AB536" s="299"/>
      <c r="AC536" s="299"/>
      <c r="AD536" s="299"/>
      <c r="AE536" s="299"/>
      <c r="AF536" s="299"/>
      <c r="AG536" s="299"/>
      <c r="AH536" s="299"/>
      <c r="AI536" s="299"/>
      <c r="AJ536" s="299"/>
      <c r="AK536" s="299"/>
      <c r="AL536" s="299"/>
      <c r="AM536" s="299"/>
      <c r="AN536" s="299"/>
      <c r="AO536" s="299"/>
      <c r="AP536" s="299"/>
      <c r="AQ536" s="299"/>
      <c r="AR536" s="300"/>
    </row>
    <row r="537" spans="1:100" s="8" customFormat="1" ht="38.25" customHeight="1" x14ac:dyDescent="0.2">
      <c r="A537" s="313" t="s">
        <v>1310</v>
      </c>
      <c r="B537" s="313" t="s">
        <v>261</v>
      </c>
      <c r="C537" s="334" t="s">
        <v>263</v>
      </c>
      <c r="D537" s="418" t="s">
        <v>837</v>
      </c>
      <c r="E537" s="313" t="s">
        <v>89</v>
      </c>
      <c r="F537" s="272" t="s">
        <v>566</v>
      </c>
      <c r="G537" s="396" t="s">
        <v>567</v>
      </c>
      <c r="H537" s="396" t="s">
        <v>568</v>
      </c>
      <c r="I537" s="370">
        <v>1332520</v>
      </c>
      <c r="J537" s="273">
        <f>-K2232/0.0833333333333333</f>
        <v>0</v>
      </c>
      <c r="K537" s="273"/>
      <c r="L537" s="274">
        <v>43866</v>
      </c>
      <c r="M537" s="274">
        <v>43952</v>
      </c>
      <c r="N537" s="275">
        <v>44316</v>
      </c>
      <c r="O537" s="289">
        <f>YEAR(N537)</f>
        <v>2021</v>
      </c>
      <c r="P537" s="289">
        <f>MONTH(N537)</f>
        <v>4</v>
      </c>
      <c r="Q537" s="281" t="str">
        <f>IF(P537&gt;9,CONCATENATE(O537,P537),CONCATENATE(O537,"0",P537))</f>
        <v>202104</v>
      </c>
      <c r="R537" s="305">
        <v>0</v>
      </c>
      <c r="S537" s="276">
        <v>0</v>
      </c>
      <c r="T537" s="276">
        <v>0</v>
      </c>
      <c r="U537" s="398"/>
      <c r="V537" s="309"/>
      <c r="W537" s="309"/>
      <c r="X537" s="309"/>
      <c r="Y53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326"/>
      <c r="AA537" s="307"/>
      <c r="AB537" s="307"/>
      <c r="AC537" s="307"/>
      <c r="AD537" s="307"/>
      <c r="AE537" s="307"/>
      <c r="AF537" s="307"/>
      <c r="AG537" s="307"/>
      <c r="AH537" s="307"/>
      <c r="AI537" s="307"/>
      <c r="AJ537" s="307"/>
      <c r="AK537" s="307"/>
      <c r="AL537" s="307"/>
      <c r="AM537" s="307"/>
      <c r="AN537" s="307"/>
      <c r="AO537" s="307"/>
      <c r="AP537" s="307"/>
      <c r="AQ537" s="307"/>
      <c r="AR537" s="300"/>
    </row>
    <row r="538" spans="1:100" s="8" customFormat="1" ht="38.25" customHeight="1" x14ac:dyDescent="0.2">
      <c r="A538" s="313" t="s">
        <v>1310</v>
      </c>
      <c r="B538" s="313" t="s">
        <v>261</v>
      </c>
      <c r="C538" s="334" t="s">
        <v>263</v>
      </c>
      <c r="D538" s="416" t="s">
        <v>838</v>
      </c>
      <c r="E538" s="313" t="s">
        <v>89</v>
      </c>
      <c r="F538" s="272" t="s">
        <v>566</v>
      </c>
      <c r="G538" s="396" t="s">
        <v>567</v>
      </c>
      <c r="H538" s="396" t="s">
        <v>569</v>
      </c>
      <c r="I538" s="370">
        <v>732716</v>
      </c>
      <c r="J538" s="273">
        <f>-K2233/0.0833333333333333</f>
        <v>0</v>
      </c>
      <c r="K538" s="273"/>
      <c r="L538" s="274">
        <v>43866</v>
      </c>
      <c r="M538" s="274">
        <v>43952</v>
      </c>
      <c r="N538" s="275">
        <v>44316</v>
      </c>
      <c r="O538" s="289">
        <f>YEAR(N538)</f>
        <v>2021</v>
      </c>
      <c r="P538" s="289">
        <f>MONTH(N538)</f>
        <v>4</v>
      </c>
      <c r="Q538" s="281" t="str">
        <f>IF(P538&gt;9,CONCATENATE(O538,P538),CONCATENATE(O538,"0",P538))</f>
        <v>202104</v>
      </c>
      <c r="R538" s="305">
        <v>0</v>
      </c>
      <c r="S538" s="276">
        <v>0</v>
      </c>
      <c r="T538" s="276">
        <v>0</v>
      </c>
      <c r="U538" s="398"/>
      <c r="V538" s="309"/>
      <c r="W538" s="309"/>
      <c r="X538" s="309"/>
      <c r="Y53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8" s="326"/>
      <c r="AA538" s="307"/>
      <c r="AB538" s="307"/>
      <c r="AC538" s="307"/>
      <c r="AD538" s="307"/>
      <c r="AE538" s="307"/>
      <c r="AF538" s="307"/>
      <c r="AG538" s="307"/>
      <c r="AH538" s="307"/>
      <c r="AI538" s="307"/>
      <c r="AJ538" s="307"/>
      <c r="AK538" s="307"/>
      <c r="AL538" s="307"/>
      <c r="AM538" s="307"/>
      <c r="AN538" s="307"/>
      <c r="AO538" s="307"/>
      <c r="AP538" s="307"/>
      <c r="AQ538" s="307"/>
      <c r="AR538" s="299"/>
    </row>
    <row r="539" spans="1:100" s="8" customFormat="1" ht="38.25" customHeight="1" x14ac:dyDescent="0.2">
      <c r="A539" s="313" t="s">
        <v>1310</v>
      </c>
      <c r="B539" s="313" t="s">
        <v>261</v>
      </c>
      <c r="C539" s="334" t="s">
        <v>263</v>
      </c>
      <c r="D539" s="418" t="s">
        <v>839</v>
      </c>
      <c r="E539" s="313" t="s">
        <v>89</v>
      </c>
      <c r="F539" s="272" t="s">
        <v>566</v>
      </c>
      <c r="G539" s="396" t="s">
        <v>567</v>
      </c>
      <c r="H539" s="396" t="s">
        <v>570</v>
      </c>
      <c r="I539" s="370">
        <v>635766</v>
      </c>
      <c r="J539" s="273">
        <f>-K2234/0.0833333333333333</f>
        <v>0</v>
      </c>
      <c r="K539" s="273"/>
      <c r="L539" s="274">
        <v>43866</v>
      </c>
      <c r="M539" s="274">
        <v>43952</v>
      </c>
      <c r="N539" s="275">
        <v>44316</v>
      </c>
      <c r="O539" s="289">
        <f>YEAR(N539)</f>
        <v>2021</v>
      </c>
      <c r="P539" s="289">
        <f>MONTH(N539)</f>
        <v>4</v>
      </c>
      <c r="Q539" s="281" t="str">
        <f>IF(P539&gt;9,CONCATENATE(O539,P539),CONCATENATE(O539,"0",P539))</f>
        <v>202104</v>
      </c>
      <c r="R539" s="305">
        <v>0</v>
      </c>
      <c r="S539" s="276">
        <v>0</v>
      </c>
      <c r="T539" s="276">
        <v>0</v>
      </c>
      <c r="U539" s="398"/>
      <c r="V539" s="309"/>
      <c r="W539" s="309"/>
      <c r="X539" s="309"/>
      <c r="Y53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326"/>
      <c r="AA539" s="307"/>
      <c r="AB539" s="307"/>
      <c r="AC539" s="307"/>
      <c r="AD539" s="307"/>
      <c r="AE539" s="307"/>
      <c r="AF539" s="307"/>
      <c r="AG539" s="307"/>
      <c r="AH539" s="307"/>
      <c r="AI539" s="307"/>
      <c r="AJ539" s="307"/>
      <c r="AK539" s="307"/>
      <c r="AL539" s="307"/>
      <c r="AM539" s="307"/>
      <c r="AN539" s="307"/>
      <c r="AO539" s="307"/>
      <c r="AP539" s="307"/>
      <c r="AQ539" s="307"/>
      <c r="AR539" s="300"/>
    </row>
    <row r="540" spans="1:100" s="8" customFormat="1" ht="38.25" customHeight="1" x14ac:dyDescent="0.2">
      <c r="A540" s="313" t="s">
        <v>1310</v>
      </c>
      <c r="B540" s="313" t="s">
        <v>261</v>
      </c>
      <c r="C540" s="334" t="s">
        <v>263</v>
      </c>
      <c r="D540" s="416" t="s">
        <v>840</v>
      </c>
      <c r="E540" s="313" t="s">
        <v>89</v>
      </c>
      <c r="F540" s="272" t="s">
        <v>566</v>
      </c>
      <c r="G540" s="396" t="s">
        <v>567</v>
      </c>
      <c r="H540" s="396" t="s">
        <v>348</v>
      </c>
      <c r="I540" s="370">
        <v>789766</v>
      </c>
      <c r="J540" s="273">
        <f>-K2235/0.0833333333333333</f>
        <v>0</v>
      </c>
      <c r="K540" s="273"/>
      <c r="L540" s="274">
        <v>43866</v>
      </c>
      <c r="M540" s="274">
        <v>43952</v>
      </c>
      <c r="N540" s="275">
        <v>44316</v>
      </c>
      <c r="O540" s="289">
        <f>YEAR(N540)</f>
        <v>2021</v>
      </c>
      <c r="P540" s="289">
        <f>MONTH(N540)</f>
        <v>4</v>
      </c>
      <c r="Q540" s="281" t="str">
        <f>IF(P540&gt;9,CONCATENATE(O540,P540),CONCATENATE(O540,"0",P540))</f>
        <v>202104</v>
      </c>
      <c r="R540" s="305">
        <v>0</v>
      </c>
      <c r="S540" s="276">
        <v>0</v>
      </c>
      <c r="T540" s="276">
        <v>0</v>
      </c>
      <c r="U540" s="398"/>
      <c r="V540" s="309"/>
      <c r="W540" s="309"/>
      <c r="X540" s="309"/>
      <c r="Y54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326"/>
      <c r="AA540" s="307"/>
      <c r="AB540" s="307"/>
      <c r="AC540" s="307"/>
      <c r="AD540" s="307"/>
      <c r="AE540" s="307"/>
      <c r="AF540" s="307"/>
      <c r="AG540" s="307"/>
      <c r="AH540" s="307"/>
      <c r="AI540" s="307"/>
      <c r="AJ540" s="307"/>
      <c r="AK540" s="307"/>
      <c r="AL540" s="307"/>
      <c r="AM540" s="307"/>
      <c r="AN540" s="307"/>
      <c r="AO540" s="307"/>
      <c r="AP540" s="307"/>
      <c r="AQ540" s="307"/>
      <c r="AR540" s="299"/>
    </row>
    <row r="541" spans="1:100" s="8" customFormat="1" ht="38.25" customHeight="1" x14ac:dyDescent="0.2">
      <c r="A541" s="313" t="s">
        <v>1310</v>
      </c>
      <c r="B541" s="313" t="s">
        <v>261</v>
      </c>
      <c r="C541" s="334" t="s">
        <v>263</v>
      </c>
      <c r="D541" s="418" t="s">
        <v>841</v>
      </c>
      <c r="E541" s="313" t="s">
        <v>89</v>
      </c>
      <c r="F541" s="272" t="s">
        <v>566</v>
      </c>
      <c r="G541" s="396" t="s">
        <v>567</v>
      </c>
      <c r="H541" s="396" t="s">
        <v>421</v>
      </c>
      <c r="I541" s="370">
        <v>4010115</v>
      </c>
      <c r="J541" s="273">
        <f>-K2236/0.0833333333333333</f>
        <v>0</v>
      </c>
      <c r="K541" s="273"/>
      <c r="L541" s="274">
        <v>43866</v>
      </c>
      <c r="M541" s="274">
        <v>43952</v>
      </c>
      <c r="N541" s="275">
        <v>44316</v>
      </c>
      <c r="O541" s="289">
        <f>YEAR(N541)</f>
        <v>2021</v>
      </c>
      <c r="P541" s="289">
        <f>MONTH(N541)</f>
        <v>4</v>
      </c>
      <c r="Q541" s="281" t="str">
        <f>IF(P541&gt;9,CONCATENATE(O541,P541),CONCATENATE(O541,"0",P541))</f>
        <v>202104</v>
      </c>
      <c r="R541" s="305">
        <v>0</v>
      </c>
      <c r="S541" s="276">
        <v>0</v>
      </c>
      <c r="T541" s="276">
        <v>0</v>
      </c>
      <c r="U541" s="398"/>
      <c r="V541" s="309"/>
      <c r="W541" s="309"/>
      <c r="X541" s="309"/>
      <c r="Y54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326"/>
      <c r="AA541" s="307"/>
      <c r="AB541" s="307"/>
      <c r="AC541" s="307"/>
      <c r="AD541" s="307"/>
      <c r="AE541" s="307"/>
      <c r="AF541" s="307"/>
      <c r="AG541" s="307"/>
      <c r="AH541" s="307"/>
      <c r="AI541" s="307"/>
      <c r="AJ541" s="307"/>
      <c r="AK541" s="307"/>
      <c r="AL541" s="307"/>
      <c r="AM541" s="307"/>
      <c r="AN541" s="307"/>
      <c r="AO541" s="307"/>
      <c r="AP541" s="307"/>
      <c r="AQ541" s="307"/>
      <c r="AR541" s="299"/>
    </row>
    <row r="542" spans="1:100" s="8" customFormat="1" ht="38.25" customHeight="1" x14ac:dyDescent="0.2">
      <c r="A542" s="313" t="s">
        <v>1310</v>
      </c>
      <c r="B542" s="313" t="s">
        <v>261</v>
      </c>
      <c r="C542" s="334" t="s">
        <v>263</v>
      </c>
      <c r="D542" s="416" t="s">
        <v>842</v>
      </c>
      <c r="E542" s="313" t="s">
        <v>89</v>
      </c>
      <c r="F542" s="272" t="s">
        <v>566</v>
      </c>
      <c r="G542" s="396" t="s">
        <v>567</v>
      </c>
      <c r="H542" s="396" t="s">
        <v>571</v>
      </c>
      <c r="I542" s="370">
        <v>484566</v>
      </c>
      <c r="J542" s="273">
        <f>-K2237/0.0833333333333333</f>
        <v>0</v>
      </c>
      <c r="K542" s="273"/>
      <c r="L542" s="274">
        <v>43866</v>
      </c>
      <c r="M542" s="274">
        <v>43952</v>
      </c>
      <c r="N542" s="275">
        <v>44316</v>
      </c>
      <c r="O542" s="289">
        <f>YEAR(N542)</f>
        <v>2021</v>
      </c>
      <c r="P542" s="289">
        <f>MONTH(N542)</f>
        <v>4</v>
      </c>
      <c r="Q542" s="281" t="str">
        <f>IF(P542&gt;9,CONCATENATE(O542,P542),CONCATENATE(O542,"0",P542))</f>
        <v>202104</v>
      </c>
      <c r="R542" s="305">
        <v>0</v>
      </c>
      <c r="S542" s="276">
        <v>0</v>
      </c>
      <c r="T542" s="276">
        <v>0</v>
      </c>
      <c r="U542" s="398"/>
      <c r="V542" s="309"/>
      <c r="W542" s="309"/>
      <c r="X542" s="326"/>
      <c r="Y54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326"/>
      <c r="AA542" s="307"/>
      <c r="AB542" s="307"/>
      <c r="AC542" s="307"/>
      <c r="AD542" s="307"/>
      <c r="AE542" s="307"/>
      <c r="AF542" s="307"/>
      <c r="AG542" s="307"/>
      <c r="AH542" s="307"/>
      <c r="AI542" s="307"/>
      <c r="AJ542" s="307"/>
      <c r="AK542" s="307"/>
      <c r="AL542" s="307"/>
      <c r="AM542" s="307"/>
      <c r="AN542" s="307"/>
      <c r="AO542" s="307"/>
      <c r="AP542" s="307"/>
      <c r="AQ542" s="307"/>
      <c r="AR542" s="299"/>
    </row>
    <row r="543" spans="1:100" s="8" customFormat="1" ht="38.25" customHeight="1" x14ac:dyDescent="0.2">
      <c r="A543" s="313" t="s">
        <v>1310</v>
      </c>
      <c r="B543" s="313" t="s">
        <v>261</v>
      </c>
      <c r="C543" s="334" t="s">
        <v>263</v>
      </c>
      <c r="D543" s="418" t="s">
        <v>843</v>
      </c>
      <c r="E543" s="313" t="s">
        <v>89</v>
      </c>
      <c r="F543" s="272" t="s">
        <v>566</v>
      </c>
      <c r="G543" s="396" t="s">
        <v>567</v>
      </c>
      <c r="H543" s="396" t="s">
        <v>295</v>
      </c>
      <c r="I543" s="370">
        <v>4061870</v>
      </c>
      <c r="J543" s="273">
        <f>-K2238/0.0833333333333333</f>
        <v>0</v>
      </c>
      <c r="K543" s="273"/>
      <c r="L543" s="274">
        <v>43866</v>
      </c>
      <c r="M543" s="274">
        <v>43952</v>
      </c>
      <c r="N543" s="275">
        <v>44316</v>
      </c>
      <c r="O543" s="289">
        <f>YEAR(N543)</f>
        <v>2021</v>
      </c>
      <c r="P543" s="289">
        <f>MONTH(N543)</f>
        <v>4</v>
      </c>
      <c r="Q543" s="281" t="str">
        <f>IF(P543&gt;9,CONCATENATE(O543,P543),CONCATENATE(O543,"0",P543))</f>
        <v>202104</v>
      </c>
      <c r="R543" s="305">
        <v>0</v>
      </c>
      <c r="S543" s="276">
        <v>0</v>
      </c>
      <c r="T543" s="276">
        <v>0</v>
      </c>
      <c r="U543" s="398"/>
      <c r="V543" s="309"/>
      <c r="W543" s="309"/>
      <c r="X543" s="309"/>
      <c r="Y54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326"/>
      <c r="AA543" s="307"/>
      <c r="AB543" s="307"/>
      <c r="AC543" s="307"/>
      <c r="AD543" s="307"/>
      <c r="AE543" s="307"/>
      <c r="AF543" s="307"/>
      <c r="AG543" s="307"/>
      <c r="AH543" s="307"/>
      <c r="AI543" s="307"/>
      <c r="AJ543" s="307"/>
      <c r="AK543" s="307"/>
      <c r="AL543" s="307"/>
      <c r="AM543" s="307"/>
      <c r="AN543" s="307"/>
      <c r="AO543" s="307"/>
      <c r="AP543" s="307"/>
      <c r="AQ543" s="307"/>
      <c r="AR543" s="299"/>
    </row>
    <row r="544" spans="1:100" s="8" customFormat="1" ht="38.25" customHeight="1" x14ac:dyDescent="0.2">
      <c r="A544" s="313" t="s">
        <v>1310</v>
      </c>
      <c r="B544" s="313" t="s">
        <v>261</v>
      </c>
      <c r="C544" s="334" t="s">
        <v>263</v>
      </c>
      <c r="D544" s="416" t="s">
        <v>844</v>
      </c>
      <c r="E544" s="313" t="s">
        <v>89</v>
      </c>
      <c r="F544" s="272" t="s">
        <v>566</v>
      </c>
      <c r="G544" s="396" t="s">
        <v>567</v>
      </c>
      <c r="H544" s="396" t="s">
        <v>572</v>
      </c>
      <c r="I544" s="370">
        <v>585766</v>
      </c>
      <c r="J544" s="273">
        <f>-K2239/0.0833333333333333</f>
        <v>0</v>
      </c>
      <c r="K544" s="273"/>
      <c r="L544" s="274">
        <v>43866</v>
      </c>
      <c r="M544" s="274">
        <v>43952</v>
      </c>
      <c r="N544" s="275">
        <v>44316</v>
      </c>
      <c r="O544" s="289">
        <f>YEAR(N544)</f>
        <v>2021</v>
      </c>
      <c r="P544" s="289">
        <f>MONTH(N544)</f>
        <v>4</v>
      </c>
      <c r="Q544" s="281" t="str">
        <f>IF(P544&gt;9,CONCATENATE(O544,P544),CONCATENATE(O544,"0",P544))</f>
        <v>202104</v>
      </c>
      <c r="R544" s="305">
        <v>0</v>
      </c>
      <c r="S544" s="276">
        <v>0</v>
      </c>
      <c r="T544" s="276">
        <v>0</v>
      </c>
      <c r="U544" s="398"/>
      <c r="V544" s="309"/>
      <c r="W544" s="309"/>
      <c r="X544" s="309"/>
      <c r="Y54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326"/>
      <c r="AA544" s="307"/>
      <c r="AB544" s="307"/>
      <c r="AC544" s="307"/>
      <c r="AD544" s="307"/>
      <c r="AE544" s="307"/>
      <c r="AF544" s="307"/>
      <c r="AG544" s="307"/>
      <c r="AH544" s="307"/>
      <c r="AI544" s="307"/>
      <c r="AJ544" s="307"/>
      <c r="AK544" s="307"/>
      <c r="AL544" s="307"/>
      <c r="AM544" s="307"/>
      <c r="AN544" s="307"/>
      <c r="AO544" s="307"/>
      <c r="AP544" s="307"/>
      <c r="AQ544" s="307"/>
      <c r="AR544" s="299"/>
    </row>
    <row r="545" spans="1:100" s="8" customFormat="1" ht="38.25" customHeight="1" x14ac:dyDescent="0.2">
      <c r="A545" s="313" t="s">
        <v>1310</v>
      </c>
      <c r="B545" s="313" t="s">
        <v>261</v>
      </c>
      <c r="C545" s="334" t="s">
        <v>263</v>
      </c>
      <c r="D545" s="418" t="s">
        <v>845</v>
      </c>
      <c r="E545" s="313" t="s">
        <v>89</v>
      </c>
      <c r="F545" s="272" t="s">
        <v>566</v>
      </c>
      <c r="G545" s="396" t="s">
        <v>567</v>
      </c>
      <c r="H545" s="396" t="s">
        <v>573</v>
      </c>
      <c r="I545" s="370">
        <v>1590120</v>
      </c>
      <c r="J545" s="273">
        <f>-K2240/0.0833333333333333</f>
        <v>0</v>
      </c>
      <c r="K545" s="273"/>
      <c r="L545" s="274">
        <v>43866</v>
      </c>
      <c r="M545" s="274">
        <v>43952</v>
      </c>
      <c r="N545" s="275">
        <v>44316</v>
      </c>
      <c r="O545" s="289">
        <f>YEAR(N545)</f>
        <v>2021</v>
      </c>
      <c r="P545" s="289">
        <f>MONTH(N545)</f>
        <v>4</v>
      </c>
      <c r="Q545" s="281" t="str">
        <f>IF(P545&gt;9,CONCATENATE(O545,P545),CONCATENATE(O545,"0",P545))</f>
        <v>202104</v>
      </c>
      <c r="R545" s="305">
        <v>0</v>
      </c>
      <c r="S545" s="276">
        <v>0</v>
      </c>
      <c r="T545" s="276">
        <v>0</v>
      </c>
      <c r="U545" s="396"/>
      <c r="V545" s="309"/>
      <c r="W545" s="309"/>
      <c r="X545" s="309"/>
      <c r="Y54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326"/>
      <c r="AA545" s="307"/>
      <c r="AB545" s="307"/>
      <c r="AC545" s="307"/>
      <c r="AD545" s="307"/>
      <c r="AE545" s="307"/>
      <c r="AF545" s="307"/>
      <c r="AG545" s="307"/>
      <c r="AH545" s="307"/>
      <c r="AI545" s="307"/>
      <c r="AJ545" s="307"/>
      <c r="AK545" s="307"/>
      <c r="AL545" s="307"/>
      <c r="AM545" s="307"/>
      <c r="AN545" s="307"/>
      <c r="AO545" s="307"/>
      <c r="AP545" s="307"/>
      <c r="AQ545" s="307"/>
      <c r="AR545" s="299"/>
    </row>
    <row r="546" spans="1:100" s="8" customFormat="1" ht="38.25" customHeight="1" x14ac:dyDescent="0.2">
      <c r="A546" s="313" t="s">
        <v>1310</v>
      </c>
      <c r="B546" s="313" t="s">
        <v>261</v>
      </c>
      <c r="C546" s="334" t="s">
        <v>263</v>
      </c>
      <c r="D546" s="416" t="s">
        <v>846</v>
      </c>
      <c r="E546" s="313" t="s">
        <v>89</v>
      </c>
      <c r="F546" s="272" t="s">
        <v>566</v>
      </c>
      <c r="G546" s="396" t="s">
        <v>567</v>
      </c>
      <c r="H546" s="396" t="s">
        <v>574</v>
      </c>
      <c r="I546" s="370">
        <v>585766</v>
      </c>
      <c r="J546" s="273">
        <f>-K2241/0.0833333333333333</f>
        <v>0</v>
      </c>
      <c r="K546" s="273"/>
      <c r="L546" s="274">
        <v>43866</v>
      </c>
      <c r="M546" s="274">
        <v>43952</v>
      </c>
      <c r="N546" s="275">
        <v>44316</v>
      </c>
      <c r="O546" s="289">
        <f>YEAR(N546)</f>
        <v>2021</v>
      </c>
      <c r="P546" s="289">
        <f>MONTH(N546)</f>
        <v>4</v>
      </c>
      <c r="Q546" s="281" t="str">
        <f>IF(P546&gt;9,CONCATENATE(O546,P546),CONCATENATE(O546,"0",P546))</f>
        <v>202104</v>
      </c>
      <c r="R546" s="305">
        <v>0</v>
      </c>
      <c r="S546" s="276">
        <v>0</v>
      </c>
      <c r="T546" s="276">
        <v>0</v>
      </c>
      <c r="U546" s="396"/>
      <c r="V546" s="309"/>
      <c r="W546" s="309"/>
      <c r="X546" s="309"/>
      <c r="Y54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26"/>
      <c r="AA546" s="307"/>
      <c r="AB546" s="307"/>
      <c r="AC546" s="307"/>
      <c r="AD546" s="307"/>
      <c r="AE546" s="307"/>
      <c r="AF546" s="307"/>
      <c r="AG546" s="307"/>
      <c r="AH546" s="307"/>
      <c r="AI546" s="307"/>
      <c r="AJ546" s="307"/>
      <c r="AK546" s="307"/>
      <c r="AL546" s="307"/>
      <c r="AM546" s="307"/>
      <c r="AN546" s="307"/>
      <c r="AO546" s="307"/>
      <c r="AP546" s="307"/>
      <c r="AQ546" s="307"/>
      <c r="AR546" s="299"/>
    </row>
    <row r="547" spans="1:100" s="8" customFormat="1" ht="38.25" customHeight="1" x14ac:dyDescent="0.2">
      <c r="A547" s="313" t="s">
        <v>1310</v>
      </c>
      <c r="B547" s="313" t="s">
        <v>261</v>
      </c>
      <c r="C547" s="334" t="s">
        <v>263</v>
      </c>
      <c r="D547" s="418" t="s">
        <v>847</v>
      </c>
      <c r="E547" s="313" t="s">
        <v>89</v>
      </c>
      <c r="F547" s="272" t="s">
        <v>566</v>
      </c>
      <c r="G547" s="396" t="s">
        <v>567</v>
      </c>
      <c r="H547" s="396" t="s">
        <v>298</v>
      </c>
      <c r="I547" s="370">
        <v>2564120</v>
      </c>
      <c r="J547" s="273">
        <f>-K2237/0.0833333333333333</f>
        <v>0</v>
      </c>
      <c r="K547" s="273"/>
      <c r="L547" s="274">
        <v>43866</v>
      </c>
      <c r="M547" s="274">
        <v>43952</v>
      </c>
      <c r="N547" s="275">
        <v>44316</v>
      </c>
      <c r="O547" s="289">
        <f>YEAR(N547)</f>
        <v>2021</v>
      </c>
      <c r="P547" s="289">
        <f>MONTH(N547)</f>
        <v>4</v>
      </c>
      <c r="Q547" s="281" t="str">
        <f>IF(P547&gt;9,CONCATENATE(O547,P547),CONCATENATE(O547,"0",P547))</f>
        <v>202104</v>
      </c>
      <c r="R547" s="305">
        <v>0</v>
      </c>
      <c r="S547" s="276">
        <v>0</v>
      </c>
      <c r="T547" s="276">
        <v>0</v>
      </c>
      <c r="U547" s="396"/>
      <c r="V547" s="309"/>
      <c r="W547" s="309"/>
      <c r="X547" s="309"/>
      <c r="Y54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326"/>
      <c r="AA547" s="307"/>
      <c r="AB547" s="307"/>
      <c r="AC547" s="307"/>
      <c r="AD547" s="307"/>
      <c r="AE547" s="307"/>
      <c r="AF547" s="307"/>
      <c r="AG547" s="307"/>
      <c r="AH547" s="307"/>
      <c r="AI547" s="307"/>
      <c r="AJ547" s="307"/>
      <c r="AK547" s="307"/>
      <c r="AL547" s="307"/>
      <c r="AM547" s="307"/>
      <c r="AN547" s="307"/>
      <c r="AO547" s="307"/>
      <c r="AP547" s="307"/>
      <c r="AQ547" s="307"/>
      <c r="AR547" s="299"/>
    </row>
    <row r="548" spans="1:100" s="8" customFormat="1" ht="38.25" customHeight="1" x14ac:dyDescent="0.2">
      <c r="A548" s="313" t="s">
        <v>1310</v>
      </c>
      <c r="B548" s="313" t="s">
        <v>261</v>
      </c>
      <c r="C548" s="334" t="s">
        <v>263</v>
      </c>
      <c r="D548" s="416" t="s">
        <v>848</v>
      </c>
      <c r="E548" s="313" t="s">
        <v>89</v>
      </c>
      <c r="F548" s="272" t="s">
        <v>566</v>
      </c>
      <c r="G548" s="396" t="s">
        <v>567</v>
      </c>
      <c r="H548" s="396" t="s">
        <v>420</v>
      </c>
      <c r="I548" s="370">
        <v>789766</v>
      </c>
      <c r="J548" s="273">
        <f>-K2238/0.0833333333333333</f>
        <v>0</v>
      </c>
      <c r="K548" s="273"/>
      <c r="L548" s="274">
        <v>43866</v>
      </c>
      <c r="M548" s="274">
        <v>43952</v>
      </c>
      <c r="N548" s="275">
        <v>44316</v>
      </c>
      <c r="O548" s="289">
        <f>YEAR(N548)</f>
        <v>2021</v>
      </c>
      <c r="P548" s="289">
        <f>MONTH(N548)</f>
        <v>4</v>
      </c>
      <c r="Q548" s="281" t="str">
        <f>IF(P548&gt;9,CONCATENATE(O548,P548),CONCATENATE(O548,"0",P548))</f>
        <v>202104</v>
      </c>
      <c r="R548" s="305">
        <v>0</v>
      </c>
      <c r="S548" s="276">
        <v>0</v>
      </c>
      <c r="T548" s="276">
        <v>0</v>
      </c>
      <c r="U548" s="396"/>
      <c r="V548" s="309"/>
      <c r="W548" s="309"/>
      <c r="X548" s="309"/>
      <c r="Y54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326"/>
      <c r="AA548" s="307"/>
      <c r="AB548" s="307"/>
      <c r="AC548" s="307"/>
      <c r="AD548" s="307"/>
      <c r="AE548" s="307"/>
      <c r="AF548" s="307"/>
      <c r="AG548" s="307"/>
      <c r="AH548" s="307"/>
      <c r="AI548" s="307"/>
      <c r="AJ548" s="307"/>
      <c r="AK548" s="307"/>
      <c r="AL548" s="307"/>
      <c r="AM548" s="307"/>
      <c r="AN548" s="307"/>
      <c r="AO548" s="307"/>
      <c r="AP548" s="307"/>
      <c r="AQ548" s="307"/>
      <c r="AR548" s="299"/>
    </row>
    <row r="549" spans="1:100" s="8" customFormat="1" ht="38.25" customHeight="1" x14ac:dyDescent="0.2">
      <c r="A549" s="313" t="s">
        <v>1310</v>
      </c>
      <c r="B549" s="313" t="s">
        <v>261</v>
      </c>
      <c r="C549" s="334" t="s">
        <v>263</v>
      </c>
      <c r="D549" s="418" t="s">
        <v>849</v>
      </c>
      <c r="E549" s="313" t="s">
        <v>89</v>
      </c>
      <c r="F549" s="272" t="s">
        <v>566</v>
      </c>
      <c r="G549" s="396" t="s">
        <v>567</v>
      </c>
      <c r="H549" s="396" t="s">
        <v>575</v>
      </c>
      <c r="I549" s="370">
        <v>4996</v>
      </c>
      <c r="J549" s="273">
        <f>-K2239/0.0833333333333333</f>
        <v>0</v>
      </c>
      <c r="K549" s="273"/>
      <c r="L549" s="274">
        <v>43866</v>
      </c>
      <c r="M549" s="274">
        <v>43952</v>
      </c>
      <c r="N549" s="275">
        <v>44316</v>
      </c>
      <c r="O549" s="289">
        <f>YEAR(N549)</f>
        <v>2021</v>
      </c>
      <c r="P549" s="289">
        <f>MONTH(N549)</f>
        <v>4</v>
      </c>
      <c r="Q549" s="281" t="str">
        <f>IF(P549&gt;9,CONCATENATE(O549,P549),CONCATENATE(O549,"0",P549))</f>
        <v>202104</v>
      </c>
      <c r="R549" s="305">
        <v>0</v>
      </c>
      <c r="S549" s="276">
        <v>0</v>
      </c>
      <c r="T549" s="276">
        <v>0</v>
      </c>
      <c r="U549" s="398"/>
      <c r="V549" s="309"/>
      <c r="W549" s="309"/>
      <c r="X549" s="309"/>
      <c r="Y54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326"/>
      <c r="AA549" s="307"/>
      <c r="AB549" s="307"/>
      <c r="AC549" s="307"/>
      <c r="AD549" s="307"/>
      <c r="AE549" s="307"/>
      <c r="AF549" s="307"/>
      <c r="AG549" s="307"/>
      <c r="AH549" s="307"/>
      <c r="AI549" s="307"/>
      <c r="AJ549" s="307"/>
      <c r="AK549" s="307"/>
      <c r="AL549" s="307"/>
      <c r="AM549" s="307"/>
      <c r="AN549" s="307"/>
      <c r="AO549" s="307"/>
      <c r="AP549" s="307"/>
      <c r="AQ549" s="307"/>
      <c r="AR549" s="299"/>
    </row>
    <row r="550" spans="1:100" s="8" customFormat="1" ht="38.25" customHeight="1" x14ac:dyDescent="0.2">
      <c r="A550" s="313" t="s">
        <v>1310</v>
      </c>
      <c r="B550" s="313" t="s">
        <v>261</v>
      </c>
      <c r="C550" s="334" t="s">
        <v>263</v>
      </c>
      <c r="D550" s="416" t="s">
        <v>850</v>
      </c>
      <c r="E550" s="313" t="s">
        <v>89</v>
      </c>
      <c r="F550" s="272" t="s">
        <v>566</v>
      </c>
      <c r="G550" s="396" t="s">
        <v>567</v>
      </c>
      <c r="H550" s="396" t="s">
        <v>405</v>
      </c>
      <c r="I550" s="370">
        <v>329116</v>
      </c>
      <c r="J550" s="273">
        <f>-K2240/0.0833333333333333</f>
        <v>0</v>
      </c>
      <c r="K550" s="273"/>
      <c r="L550" s="274">
        <v>43866</v>
      </c>
      <c r="M550" s="274">
        <v>43952</v>
      </c>
      <c r="N550" s="275">
        <v>44316</v>
      </c>
      <c r="O550" s="289">
        <f>YEAR(N550)</f>
        <v>2021</v>
      </c>
      <c r="P550" s="289">
        <f>MONTH(N550)</f>
        <v>4</v>
      </c>
      <c r="Q550" s="281" t="str">
        <f>IF(P550&gt;9,CONCATENATE(O550,P550),CONCATENATE(O550,"0",P550))</f>
        <v>202104</v>
      </c>
      <c r="R550" s="305">
        <v>0</v>
      </c>
      <c r="S550" s="276">
        <v>0</v>
      </c>
      <c r="T550" s="276">
        <v>0</v>
      </c>
      <c r="U550" s="398"/>
      <c r="V550" s="309"/>
      <c r="W550" s="309"/>
      <c r="X550" s="309"/>
      <c r="Y55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326"/>
      <c r="AA550" s="307"/>
      <c r="AB550" s="307"/>
      <c r="AC550" s="307"/>
      <c r="AD550" s="307"/>
      <c r="AE550" s="307"/>
      <c r="AF550" s="307"/>
      <c r="AG550" s="307"/>
      <c r="AH550" s="307"/>
      <c r="AI550" s="307"/>
      <c r="AJ550" s="307"/>
      <c r="AK550" s="307"/>
      <c r="AL550" s="307"/>
      <c r="AM550" s="307"/>
      <c r="AN550" s="307"/>
      <c r="AO550" s="307"/>
      <c r="AP550" s="307"/>
      <c r="AQ550" s="307"/>
      <c r="AR550" s="299"/>
    </row>
    <row r="551" spans="1:100" s="8" customFormat="1" ht="38.25" customHeight="1" x14ac:dyDescent="0.2">
      <c r="A551" s="313" t="s">
        <v>1310</v>
      </c>
      <c r="B551" s="313" t="s">
        <v>261</v>
      </c>
      <c r="C551" s="334" t="s">
        <v>263</v>
      </c>
      <c r="D551" s="418" t="s">
        <v>851</v>
      </c>
      <c r="E551" s="313" t="s">
        <v>89</v>
      </c>
      <c r="F551" s="272" t="s">
        <v>566</v>
      </c>
      <c r="G551" s="396" t="s">
        <v>567</v>
      </c>
      <c r="H551" s="396" t="s">
        <v>576</v>
      </c>
      <c r="I551" s="370">
        <v>216250</v>
      </c>
      <c r="J551" s="273">
        <f>-K2241/0.0833333333333333</f>
        <v>0</v>
      </c>
      <c r="K551" s="273"/>
      <c r="L551" s="274">
        <v>43866</v>
      </c>
      <c r="M551" s="274">
        <v>43952</v>
      </c>
      <c r="N551" s="275">
        <v>44316</v>
      </c>
      <c r="O551" s="289">
        <f>YEAR(N551)</f>
        <v>2021</v>
      </c>
      <c r="P551" s="289">
        <f>MONTH(N551)</f>
        <v>4</v>
      </c>
      <c r="Q551" s="281" t="str">
        <f>IF(P551&gt;9,CONCATENATE(O551,P551),CONCATENATE(O551,"0",P551))</f>
        <v>202104</v>
      </c>
      <c r="R551" s="305">
        <v>0</v>
      </c>
      <c r="S551" s="276">
        <v>0</v>
      </c>
      <c r="T551" s="276">
        <v>0</v>
      </c>
      <c r="U551" s="398"/>
      <c r="V551" s="309"/>
      <c r="W551" s="309"/>
      <c r="X551" s="309"/>
      <c r="Y55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326"/>
      <c r="AA551" s="307"/>
      <c r="AB551" s="307"/>
      <c r="AC551" s="307"/>
      <c r="AD551" s="307"/>
      <c r="AE551" s="307"/>
      <c r="AF551" s="307"/>
      <c r="AG551" s="307"/>
      <c r="AH551" s="307"/>
      <c r="AI551" s="307"/>
      <c r="AJ551" s="307"/>
      <c r="AK551" s="307"/>
      <c r="AL551" s="307"/>
      <c r="AM551" s="307"/>
      <c r="AN551" s="307"/>
      <c r="AO551" s="307"/>
      <c r="AP551" s="307"/>
      <c r="AQ551" s="307"/>
      <c r="AR551" s="299"/>
    </row>
    <row r="552" spans="1:100" s="8" customFormat="1" ht="38.25" customHeight="1" x14ac:dyDescent="0.2">
      <c r="A552" s="313" t="s">
        <v>1310</v>
      </c>
      <c r="B552" s="313" t="s">
        <v>261</v>
      </c>
      <c r="C552" s="334" t="s">
        <v>263</v>
      </c>
      <c r="D552" s="416" t="s">
        <v>852</v>
      </c>
      <c r="E552" s="313" t="s">
        <v>89</v>
      </c>
      <c r="F552" s="272" t="s">
        <v>566</v>
      </c>
      <c r="G552" s="396" t="s">
        <v>567</v>
      </c>
      <c r="H552" s="396" t="s">
        <v>577</v>
      </c>
      <c r="I552" s="370">
        <v>1430270</v>
      </c>
      <c r="J552" s="273">
        <f>-K2242/0.0833333333333333</f>
        <v>0</v>
      </c>
      <c r="K552" s="273"/>
      <c r="L552" s="274">
        <v>43866</v>
      </c>
      <c r="M552" s="274">
        <v>43952</v>
      </c>
      <c r="N552" s="275">
        <v>44316</v>
      </c>
      <c r="O552" s="289">
        <f>YEAR(N552)</f>
        <v>2021</v>
      </c>
      <c r="P552" s="289">
        <f>MONTH(N552)</f>
        <v>4</v>
      </c>
      <c r="Q552" s="281" t="str">
        <f>IF(P552&gt;9,CONCATENATE(O552,P552),CONCATENATE(O552,"0",P552))</f>
        <v>202104</v>
      </c>
      <c r="R552" s="305">
        <v>0</v>
      </c>
      <c r="S552" s="276">
        <v>0</v>
      </c>
      <c r="T552" s="276">
        <v>0</v>
      </c>
      <c r="U552" s="398"/>
      <c r="V552" s="309"/>
      <c r="W552" s="309"/>
      <c r="X552" s="309"/>
      <c r="Y55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326"/>
      <c r="AA552" s="307"/>
      <c r="AB552" s="307"/>
      <c r="AC552" s="307"/>
      <c r="AD552" s="307"/>
      <c r="AE552" s="307"/>
      <c r="AF552" s="307"/>
      <c r="AG552" s="307"/>
      <c r="AH552" s="307"/>
      <c r="AI552" s="307"/>
      <c r="AJ552" s="307"/>
      <c r="AK552" s="307"/>
      <c r="AL552" s="307"/>
      <c r="AM552" s="307"/>
      <c r="AN552" s="307"/>
      <c r="AO552" s="307"/>
      <c r="AP552" s="307"/>
      <c r="AQ552" s="307"/>
      <c r="AR552" s="299"/>
    </row>
    <row r="553" spans="1:100" s="8" customFormat="1" ht="38.25" customHeight="1" x14ac:dyDescent="0.2">
      <c r="A553" s="313" t="s">
        <v>1310</v>
      </c>
      <c r="B553" s="313" t="s">
        <v>261</v>
      </c>
      <c r="C553" s="334" t="s">
        <v>263</v>
      </c>
      <c r="D553" s="418" t="s">
        <v>853</v>
      </c>
      <c r="E553" s="313" t="s">
        <v>89</v>
      </c>
      <c r="F553" s="272" t="s">
        <v>566</v>
      </c>
      <c r="G553" s="396" t="s">
        <v>567</v>
      </c>
      <c r="H553" s="396" t="s">
        <v>578</v>
      </c>
      <c r="I553" s="370">
        <v>3162270</v>
      </c>
      <c r="J553" s="273">
        <f>-K2243/0.0833333333333333</f>
        <v>0</v>
      </c>
      <c r="K553" s="273"/>
      <c r="L553" s="274">
        <v>43866</v>
      </c>
      <c r="M553" s="274">
        <v>43952</v>
      </c>
      <c r="N553" s="275">
        <v>44316</v>
      </c>
      <c r="O553" s="289">
        <f>YEAR(N553)</f>
        <v>2021</v>
      </c>
      <c r="P553" s="289">
        <f>MONTH(N553)</f>
        <v>4</v>
      </c>
      <c r="Q553" s="281" t="str">
        <f>IF(P553&gt;9,CONCATENATE(O553,P553),CONCATENATE(O553,"0",P553))</f>
        <v>202104</v>
      </c>
      <c r="R553" s="305">
        <v>0</v>
      </c>
      <c r="S553" s="276">
        <v>0</v>
      </c>
      <c r="T553" s="276">
        <v>0</v>
      </c>
      <c r="U553" s="396"/>
      <c r="V553" s="309"/>
      <c r="W553" s="309"/>
      <c r="X553" s="309"/>
      <c r="Y55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326"/>
      <c r="AA553" s="307"/>
      <c r="AB553" s="307"/>
      <c r="AC553" s="307"/>
      <c r="AD553" s="307"/>
      <c r="AE553" s="307"/>
      <c r="AF553" s="307"/>
      <c r="AG553" s="307"/>
      <c r="AH553" s="307"/>
      <c r="AI553" s="307"/>
      <c r="AJ553" s="307"/>
      <c r="AK553" s="307"/>
      <c r="AL553" s="307"/>
      <c r="AM553" s="307"/>
      <c r="AN553" s="307"/>
      <c r="AO553" s="307"/>
      <c r="AP553" s="307"/>
      <c r="AQ553" s="307"/>
      <c r="AR553" s="299"/>
    </row>
    <row r="554" spans="1:100" s="8" customFormat="1" ht="38.25" customHeight="1" x14ac:dyDescent="0.2">
      <c r="A554" s="313" t="s">
        <v>1310</v>
      </c>
      <c r="B554" s="313" t="s">
        <v>261</v>
      </c>
      <c r="C554" s="334" t="s">
        <v>263</v>
      </c>
      <c r="D554" s="416" t="s">
        <v>854</v>
      </c>
      <c r="E554" s="313" t="s">
        <v>89</v>
      </c>
      <c r="F554" s="272" t="s">
        <v>566</v>
      </c>
      <c r="G554" s="396" t="s">
        <v>567</v>
      </c>
      <c r="H554" s="396" t="s">
        <v>579</v>
      </c>
      <c r="I554" s="370">
        <v>574566</v>
      </c>
      <c r="J554" s="273">
        <f>-K2244/0.0833333333333333</f>
        <v>0</v>
      </c>
      <c r="K554" s="273"/>
      <c r="L554" s="274">
        <v>43866</v>
      </c>
      <c r="M554" s="274">
        <v>43952</v>
      </c>
      <c r="N554" s="275">
        <v>44316</v>
      </c>
      <c r="O554" s="289">
        <f>YEAR(N554)</f>
        <v>2021</v>
      </c>
      <c r="P554" s="289">
        <f>MONTH(N554)</f>
        <v>4</v>
      </c>
      <c r="Q554" s="281" t="str">
        <f>IF(P554&gt;9,CONCATENATE(O554,P554),CONCATENATE(O554,"0",P554))</f>
        <v>202104</v>
      </c>
      <c r="R554" s="305">
        <v>0</v>
      </c>
      <c r="S554" s="276">
        <v>0</v>
      </c>
      <c r="T554" s="276">
        <v>0</v>
      </c>
      <c r="U554" s="396"/>
      <c r="V554" s="309"/>
      <c r="W554" s="309"/>
      <c r="X554" s="309"/>
      <c r="Y55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326"/>
      <c r="AA554" s="307"/>
      <c r="AB554" s="307"/>
      <c r="AC554" s="307"/>
      <c r="AD554" s="307"/>
      <c r="AE554" s="307"/>
      <c r="AF554" s="307"/>
      <c r="AG554" s="307"/>
      <c r="AH554" s="307"/>
      <c r="AI554" s="307"/>
      <c r="AJ554" s="307"/>
      <c r="AK554" s="307"/>
      <c r="AL554" s="307"/>
      <c r="AM554" s="307"/>
      <c r="AN554" s="307"/>
      <c r="AO554" s="307"/>
      <c r="AP554" s="307"/>
      <c r="AQ554" s="307"/>
      <c r="AR554" s="299"/>
    </row>
    <row r="555" spans="1:100" s="8" customFormat="1" ht="38.25" customHeight="1" x14ac:dyDescent="0.2">
      <c r="A555" s="313" t="s">
        <v>1310</v>
      </c>
      <c r="B555" s="322" t="s">
        <v>261</v>
      </c>
      <c r="C555" s="314" t="s">
        <v>263</v>
      </c>
      <c r="D555" s="419" t="s">
        <v>855</v>
      </c>
      <c r="E555" s="322" t="s">
        <v>89</v>
      </c>
      <c r="F555" s="306" t="s">
        <v>566</v>
      </c>
      <c r="G555" s="395" t="s">
        <v>567</v>
      </c>
      <c r="H555" s="395" t="s">
        <v>589</v>
      </c>
      <c r="I555" s="368">
        <v>256250</v>
      </c>
      <c r="J555" s="315">
        <f>-K2238/0.0833333333333333</f>
        <v>0</v>
      </c>
      <c r="K555" s="315"/>
      <c r="L555" s="274">
        <v>43866</v>
      </c>
      <c r="M555" s="274">
        <v>43952</v>
      </c>
      <c r="N555" s="275">
        <v>44316</v>
      </c>
      <c r="O555" s="318">
        <f>YEAR(N555)</f>
        <v>2021</v>
      </c>
      <c r="P555" s="318">
        <f>MONTH(N555)</f>
        <v>4</v>
      </c>
      <c r="Q555" s="319" t="str">
        <f>IF(P555&gt;9,CONCATENATE(O555,P555),CONCATENATE(O555,"0",P555))</f>
        <v>202104</v>
      </c>
      <c r="R555" s="305">
        <v>0</v>
      </c>
      <c r="S555" s="320">
        <v>0</v>
      </c>
      <c r="T555" s="320">
        <v>0</v>
      </c>
      <c r="U555" s="395"/>
      <c r="V555" s="300"/>
      <c r="W555" s="300"/>
      <c r="X555" s="300"/>
      <c r="Y55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5" s="346"/>
      <c r="AA555" s="299"/>
      <c r="AB555" s="299"/>
      <c r="AC555" s="299"/>
      <c r="AD555" s="299"/>
      <c r="AE555" s="299"/>
      <c r="AF555" s="299"/>
      <c r="AG555" s="299"/>
      <c r="AH555" s="299"/>
      <c r="AI555" s="299"/>
      <c r="AJ555" s="299"/>
      <c r="AK555" s="299"/>
      <c r="AL555" s="299"/>
      <c r="AM555" s="299"/>
      <c r="AN555" s="299"/>
      <c r="AO555" s="299"/>
      <c r="AP555" s="299"/>
      <c r="AQ555" s="299"/>
      <c r="AR555" s="299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</row>
    <row r="556" spans="1:100" s="8" customFormat="1" ht="38.25" customHeight="1" x14ac:dyDescent="0.2">
      <c r="A556" s="313" t="s">
        <v>1310</v>
      </c>
      <c r="B556" s="323"/>
      <c r="C556" s="314"/>
      <c r="D556" s="321" t="s">
        <v>836</v>
      </c>
      <c r="E556" s="323" t="s">
        <v>93</v>
      </c>
      <c r="F556" s="311" t="s">
        <v>611</v>
      </c>
      <c r="G556" s="399" t="s">
        <v>1651</v>
      </c>
      <c r="H556" s="399" t="s">
        <v>1631</v>
      </c>
      <c r="I556" s="372">
        <v>1488520</v>
      </c>
      <c r="J556" s="329">
        <f>-K2463/0.0833333333333333</f>
        <v>0</v>
      </c>
      <c r="K556" s="329"/>
      <c r="L556" s="312">
        <v>43866</v>
      </c>
      <c r="M556" s="312">
        <v>43952</v>
      </c>
      <c r="N556" s="312">
        <v>44316</v>
      </c>
      <c r="O556" s="330">
        <f>YEAR(N556)</f>
        <v>2021</v>
      </c>
      <c r="P556" s="318">
        <f>MONTH(N556)</f>
        <v>4</v>
      </c>
      <c r="Q556" s="331" t="str">
        <f>IF(P556&gt;9,CONCATENATE(O556,P556),CONCATENATE(O556,"0",P556))</f>
        <v>202104</v>
      </c>
      <c r="R556" s="305">
        <v>0</v>
      </c>
      <c r="S556" s="332">
        <v>0</v>
      </c>
      <c r="T556" s="332">
        <v>0</v>
      </c>
      <c r="U556" s="399"/>
      <c r="V556" s="299"/>
      <c r="W556" s="299"/>
      <c r="X556" s="299"/>
      <c r="Y55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6" s="346"/>
      <c r="AA556" s="300"/>
      <c r="AB556" s="300"/>
      <c r="AC556" s="300"/>
      <c r="AD556" s="300"/>
      <c r="AE556" s="300"/>
      <c r="AF556" s="300"/>
      <c r="AG556" s="300"/>
      <c r="AH556" s="300"/>
      <c r="AI556" s="300"/>
      <c r="AJ556" s="300"/>
      <c r="AK556" s="300"/>
      <c r="AL556" s="300"/>
      <c r="AM556" s="300"/>
      <c r="AN556" s="300"/>
      <c r="AO556" s="300"/>
      <c r="AP556" s="300"/>
      <c r="AQ556" s="300"/>
      <c r="AR556" s="300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</row>
    <row r="557" spans="1:100" s="8" customFormat="1" ht="38.25" customHeight="1" x14ac:dyDescent="0.2">
      <c r="A557" s="313" t="s">
        <v>1310</v>
      </c>
      <c r="B557" s="322"/>
      <c r="C557" s="314"/>
      <c r="D557" s="421" t="s">
        <v>1173</v>
      </c>
      <c r="E557" s="323" t="s">
        <v>105</v>
      </c>
      <c r="F557" s="311" t="s">
        <v>1174</v>
      </c>
      <c r="G557" s="399" t="s">
        <v>1175</v>
      </c>
      <c r="H557" s="399" t="s">
        <v>1176</v>
      </c>
      <c r="I557" s="372">
        <v>600000</v>
      </c>
      <c r="J557" s="329">
        <f>-K2215/0.0833333333333333</f>
        <v>0</v>
      </c>
      <c r="K557" s="329"/>
      <c r="L557" s="316">
        <v>43236</v>
      </c>
      <c r="M557" s="312">
        <v>43221</v>
      </c>
      <c r="N557" s="312">
        <v>44316</v>
      </c>
      <c r="O557" s="330">
        <f>YEAR(N557)</f>
        <v>2021</v>
      </c>
      <c r="P557" s="318">
        <f>MONTH(N557)</f>
        <v>4</v>
      </c>
      <c r="Q557" s="331" t="str">
        <f>IF(P557&gt;9,CONCATENATE(O557,P557),CONCATENATE(O557,"0",P557))</f>
        <v>202104</v>
      </c>
      <c r="R557" s="305">
        <v>0</v>
      </c>
      <c r="S557" s="332">
        <v>0.09</v>
      </c>
      <c r="T557" s="332">
        <v>0.02</v>
      </c>
      <c r="U557" s="399"/>
      <c r="V557" s="299"/>
      <c r="W557" s="299"/>
      <c r="X557" s="299"/>
      <c r="Y55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346"/>
      <c r="AA557" s="300"/>
      <c r="AB557" s="300"/>
      <c r="AC557" s="300"/>
      <c r="AD557" s="300"/>
      <c r="AE557" s="300"/>
      <c r="AF557" s="300"/>
      <c r="AG557" s="300"/>
      <c r="AH557" s="300"/>
      <c r="AI557" s="300"/>
      <c r="AJ557" s="300"/>
      <c r="AK557" s="300"/>
      <c r="AL557" s="300"/>
      <c r="AM557" s="300"/>
      <c r="AN557" s="300"/>
      <c r="AO557" s="300"/>
      <c r="AP557" s="300"/>
      <c r="AQ557" s="300"/>
      <c r="AR557" s="300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</row>
    <row r="558" spans="1:100" s="8" customFormat="1" ht="38.25" customHeight="1" x14ac:dyDescent="0.2">
      <c r="A558" s="313" t="s">
        <v>1310</v>
      </c>
      <c r="B558" s="384" t="s">
        <v>262</v>
      </c>
      <c r="C558" s="322" t="s">
        <v>263</v>
      </c>
      <c r="D558" s="322" t="s">
        <v>753</v>
      </c>
      <c r="E558" s="385" t="s">
        <v>89</v>
      </c>
      <c r="F558" s="347" t="s">
        <v>651</v>
      </c>
      <c r="G558" s="405" t="s">
        <v>120</v>
      </c>
      <c r="H558" s="404" t="s">
        <v>295</v>
      </c>
      <c r="I558" s="375">
        <v>11108960</v>
      </c>
      <c r="J558" s="259">
        <f>-K2166/0.0833333333333333</f>
        <v>0</v>
      </c>
      <c r="K558" s="259"/>
      <c r="L558" s="256">
        <v>43957</v>
      </c>
      <c r="M558" s="256">
        <v>43933</v>
      </c>
      <c r="N558" s="256">
        <v>44306</v>
      </c>
      <c r="O558" s="284">
        <f>YEAR(N558)</f>
        <v>2021</v>
      </c>
      <c r="P558" s="279">
        <f>MONTH(N558)</f>
        <v>4</v>
      </c>
      <c r="Q558" s="328" t="str">
        <f>IF(P558&gt;9,CONCATENATE(O558,P558),CONCATENATE(O558,"0",P558))</f>
        <v>202104</v>
      </c>
      <c r="R558" s="305" t="s">
        <v>130</v>
      </c>
      <c r="S558" s="245">
        <v>0.27</v>
      </c>
      <c r="T558" s="245">
        <v>0.09</v>
      </c>
      <c r="U558" s="395"/>
      <c r="V558" s="297"/>
      <c r="W558" s="297"/>
      <c r="X558" s="297"/>
      <c r="Y558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346"/>
      <c r="AA558" s="299"/>
      <c r="AB558" s="299"/>
      <c r="AC558" s="299"/>
      <c r="AD558" s="299"/>
      <c r="AE558" s="299"/>
      <c r="AF558" s="299"/>
      <c r="AG558" s="299"/>
      <c r="AH558" s="299"/>
      <c r="AI558" s="299"/>
      <c r="AJ558" s="299"/>
      <c r="AK558" s="299"/>
      <c r="AL558" s="299"/>
      <c r="AM558" s="299"/>
      <c r="AN558" s="299"/>
      <c r="AO558" s="299"/>
      <c r="AP558" s="299"/>
      <c r="AQ558" s="299"/>
      <c r="AR558" s="300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</row>
    <row r="559" spans="1:100" s="8" customFormat="1" ht="38.25" customHeight="1" x14ac:dyDescent="0.2">
      <c r="A559" s="322" t="s">
        <v>1310</v>
      </c>
      <c r="B559" s="323"/>
      <c r="C559" s="314"/>
      <c r="D559" s="321" t="s">
        <v>2127</v>
      </c>
      <c r="E559" s="322" t="s">
        <v>95</v>
      </c>
      <c r="F559" s="311" t="s">
        <v>19</v>
      </c>
      <c r="G559" s="399" t="s">
        <v>1738</v>
      </c>
      <c r="H559" s="399" t="s">
        <v>1739</v>
      </c>
      <c r="I559" s="372">
        <v>309550</v>
      </c>
      <c r="J559" s="329">
        <f>-K2563/0.0833333333333333</f>
        <v>0</v>
      </c>
      <c r="K559" s="329"/>
      <c r="L559" s="316">
        <v>43908</v>
      </c>
      <c r="M559" s="312">
        <v>43922</v>
      </c>
      <c r="N559" s="312">
        <v>44286</v>
      </c>
      <c r="O559" s="330">
        <f>YEAR(N559)</f>
        <v>2021</v>
      </c>
      <c r="P559" s="318">
        <f>MONTH(N559)</f>
        <v>3</v>
      </c>
      <c r="Q559" s="331" t="str">
        <f>IF(P559&gt;9,CONCATENATE(O559,P559),CONCATENATE(O559,"0",P559))</f>
        <v>202103</v>
      </c>
      <c r="R559" s="305">
        <v>0</v>
      </c>
      <c r="S559" s="332">
        <v>0</v>
      </c>
      <c r="T559" s="332">
        <v>0</v>
      </c>
      <c r="U559" s="406"/>
      <c r="V559" s="300"/>
      <c r="W559" s="299"/>
      <c r="X559" s="300"/>
      <c r="Y55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299"/>
      <c r="AA559" s="300"/>
      <c r="AB559" s="300"/>
      <c r="AC559" s="300"/>
      <c r="AD559" s="300"/>
      <c r="AE559" s="300"/>
      <c r="AF559" s="300"/>
      <c r="AG559" s="300"/>
      <c r="AH559" s="300"/>
      <c r="AI559" s="300"/>
      <c r="AJ559" s="300"/>
      <c r="AK559" s="300"/>
      <c r="AL559" s="300"/>
      <c r="AM559" s="300"/>
      <c r="AN559" s="300"/>
      <c r="AO559" s="300"/>
      <c r="AP559" s="300"/>
      <c r="AQ559" s="300"/>
      <c r="AR559" s="300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</row>
    <row r="560" spans="1:100" s="8" customFormat="1" ht="38.25" customHeight="1" x14ac:dyDescent="0.2">
      <c r="A560" s="322" t="s">
        <v>1310</v>
      </c>
      <c r="B560" s="323"/>
      <c r="C560" s="314"/>
      <c r="D560" s="321" t="s">
        <v>1633</v>
      </c>
      <c r="E560" s="323" t="s">
        <v>89</v>
      </c>
      <c r="F560" s="311" t="s">
        <v>24</v>
      </c>
      <c r="G560" s="399" t="s">
        <v>1634</v>
      </c>
      <c r="H560" s="399" t="s">
        <v>1632</v>
      </c>
      <c r="I560" s="372">
        <v>206395</v>
      </c>
      <c r="J560" s="329">
        <f>-K2457/0.0833333333333333</f>
        <v>0</v>
      </c>
      <c r="K560" s="329"/>
      <c r="L560" s="312">
        <v>43887</v>
      </c>
      <c r="M560" s="312">
        <v>43922</v>
      </c>
      <c r="N560" s="312">
        <v>44286</v>
      </c>
      <c r="O560" s="330">
        <f>YEAR(N560)</f>
        <v>2021</v>
      </c>
      <c r="P560" s="318">
        <f>MONTH(N560)</f>
        <v>3</v>
      </c>
      <c r="Q560" s="331" t="str">
        <f>IF(P560&gt;9,CONCATENATE(O560,P560),CONCATENATE(O560,"0",P560))</f>
        <v>202103</v>
      </c>
      <c r="R560" s="305" t="s">
        <v>130</v>
      </c>
      <c r="S560" s="332">
        <v>0</v>
      </c>
      <c r="T560" s="332">
        <v>0</v>
      </c>
      <c r="U560" s="399"/>
      <c r="V560" s="299"/>
      <c r="W560" s="299"/>
      <c r="X560" s="299"/>
      <c r="Y56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346"/>
      <c r="AA560" s="300"/>
      <c r="AB560" s="300"/>
      <c r="AC560" s="300"/>
      <c r="AD560" s="300"/>
      <c r="AE560" s="300"/>
      <c r="AF560" s="300"/>
      <c r="AG560" s="300"/>
      <c r="AH560" s="300"/>
      <c r="AI560" s="300"/>
      <c r="AJ560" s="300"/>
      <c r="AK560" s="300"/>
      <c r="AL560" s="300"/>
      <c r="AM560" s="300"/>
      <c r="AN560" s="300"/>
      <c r="AO560" s="300"/>
      <c r="AP560" s="300"/>
      <c r="AQ560" s="300"/>
      <c r="AR560" s="300"/>
    </row>
    <row r="561" spans="1:44" s="8" customFormat="1" ht="38.25" customHeight="1" x14ac:dyDescent="0.2">
      <c r="A561" s="322" t="s">
        <v>1310</v>
      </c>
      <c r="B561" s="322"/>
      <c r="C561" s="314"/>
      <c r="D561" s="321" t="s">
        <v>2022</v>
      </c>
      <c r="E561" s="322" t="s">
        <v>89</v>
      </c>
      <c r="F561" s="306" t="s">
        <v>2023</v>
      </c>
      <c r="G561" s="395" t="s">
        <v>2024</v>
      </c>
      <c r="H561" s="395" t="s">
        <v>2025</v>
      </c>
      <c r="I561" s="368">
        <v>1200000</v>
      </c>
      <c r="J561" s="315">
        <f>-K2620/0.0833333333333333</f>
        <v>0</v>
      </c>
      <c r="K561" s="315"/>
      <c r="L561" s="274">
        <v>43194</v>
      </c>
      <c r="M561" s="274">
        <v>43191</v>
      </c>
      <c r="N561" s="275">
        <v>44285</v>
      </c>
      <c r="O561" s="327">
        <f>YEAR(N561)</f>
        <v>2021</v>
      </c>
      <c r="P561" s="432">
        <f>MONTH(N561)</f>
        <v>3</v>
      </c>
      <c r="Q561" s="433" t="str">
        <f>IF(P561&gt;9,CONCATENATE(O561,P561),CONCATENATE(O561,"0",P561))</f>
        <v>202103</v>
      </c>
      <c r="R561" s="270" t="s">
        <v>248</v>
      </c>
      <c r="S561" s="276">
        <v>0.08</v>
      </c>
      <c r="T561" s="276">
        <v>0.02</v>
      </c>
      <c r="U561" s="395"/>
      <c r="V561" s="299"/>
      <c r="W561" s="299"/>
      <c r="X561" s="299"/>
      <c r="Y56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346"/>
      <c r="AA561" s="299"/>
      <c r="AB561" s="299"/>
      <c r="AC561" s="299"/>
      <c r="AD561" s="299"/>
      <c r="AE561" s="299"/>
      <c r="AF561" s="299"/>
      <c r="AG561" s="299"/>
      <c r="AH561" s="299"/>
      <c r="AI561" s="299"/>
      <c r="AJ561" s="299"/>
      <c r="AK561" s="299"/>
      <c r="AL561" s="299"/>
      <c r="AM561" s="299"/>
      <c r="AN561" s="299"/>
      <c r="AO561" s="299"/>
      <c r="AP561" s="299"/>
      <c r="AQ561" s="299"/>
      <c r="AR561" s="299"/>
    </row>
    <row r="562" spans="1:44" s="8" customFormat="1" ht="38.25" customHeight="1" x14ac:dyDescent="0.2">
      <c r="A562" s="322" t="s">
        <v>1310</v>
      </c>
      <c r="B562" s="322"/>
      <c r="C562" s="314"/>
      <c r="D562" s="321" t="s">
        <v>2026</v>
      </c>
      <c r="E562" s="313" t="s">
        <v>89</v>
      </c>
      <c r="F562" s="306" t="s">
        <v>2023</v>
      </c>
      <c r="G562" s="395" t="s">
        <v>2027</v>
      </c>
      <c r="H562" s="395" t="s">
        <v>2028</v>
      </c>
      <c r="I562" s="368">
        <v>800000</v>
      </c>
      <c r="J562" s="315">
        <f>-K2621/0.0833333333333333</f>
        <v>0</v>
      </c>
      <c r="K562" s="315"/>
      <c r="L562" s="274">
        <v>43194</v>
      </c>
      <c r="M562" s="274">
        <v>43191</v>
      </c>
      <c r="N562" s="275">
        <v>44285</v>
      </c>
      <c r="O562" s="327">
        <f>YEAR(N562)</f>
        <v>2021</v>
      </c>
      <c r="P562" s="432">
        <f>MONTH(N562)</f>
        <v>3</v>
      </c>
      <c r="Q562" s="433" t="str">
        <f>IF(P562&gt;9,CONCATENATE(O562,P562),CONCATENATE(O562,"0",P562))</f>
        <v>202103</v>
      </c>
      <c r="R562" s="270" t="s">
        <v>248</v>
      </c>
      <c r="S562" s="276">
        <v>0.08</v>
      </c>
      <c r="T562" s="276">
        <v>0.02</v>
      </c>
      <c r="U562" s="395"/>
      <c r="V562" s="299"/>
      <c r="W562" s="299"/>
      <c r="X562" s="299"/>
      <c r="Y5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346"/>
      <c r="AA562" s="299"/>
      <c r="AB562" s="299"/>
      <c r="AC562" s="299"/>
      <c r="AD562" s="299"/>
      <c r="AE562" s="299"/>
      <c r="AF562" s="299"/>
      <c r="AG562" s="299"/>
      <c r="AH562" s="299"/>
      <c r="AI562" s="299"/>
      <c r="AJ562" s="299"/>
      <c r="AK562" s="299"/>
      <c r="AL562" s="299"/>
      <c r="AM562" s="299"/>
      <c r="AN562" s="299"/>
      <c r="AO562" s="299"/>
      <c r="AP562" s="299"/>
      <c r="AQ562" s="299"/>
      <c r="AR562" s="299"/>
    </row>
    <row r="563" spans="1:44" s="8" customFormat="1" ht="38.25" customHeight="1" x14ac:dyDescent="0.2">
      <c r="A563" s="322" t="s">
        <v>1310</v>
      </c>
      <c r="B563" s="313"/>
      <c r="C563" s="334"/>
      <c r="D563" s="310" t="s">
        <v>2019</v>
      </c>
      <c r="E563" s="313" t="s">
        <v>89</v>
      </c>
      <c r="F563" s="306" t="s">
        <v>2023</v>
      </c>
      <c r="G563" s="396" t="s">
        <v>2020</v>
      </c>
      <c r="H563" s="396" t="s">
        <v>2021</v>
      </c>
      <c r="I563" s="370">
        <v>1000000</v>
      </c>
      <c r="J563" s="273">
        <f>-K2624/0.0833333333333333</f>
        <v>0</v>
      </c>
      <c r="K563" s="273"/>
      <c r="L563" s="274">
        <v>43194</v>
      </c>
      <c r="M563" s="274">
        <v>43191</v>
      </c>
      <c r="N563" s="275">
        <v>44285</v>
      </c>
      <c r="O563" s="291">
        <f>YEAR(N563)</f>
        <v>2021</v>
      </c>
      <c r="P563" s="429">
        <f>MONTH(N563)</f>
        <v>3</v>
      </c>
      <c r="Q563" s="430" t="str">
        <f>IF(P563&gt;9,CONCATENATE(O563,P563),CONCATENATE(O563,"0",P563))</f>
        <v>202103</v>
      </c>
      <c r="R563" s="270" t="s">
        <v>248</v>
      </c>
      <c r="S563" s="276">
        <v>0.08</v>
      </c>
      <c r="T563" s="276">
        <v>0.02</v>
      </c>
      <c r="U563" s="396"/>
      <c r="V563" s="307"/>
      <c r="W563" s="307"/>
      <c r="X563" s="307"/>
      <c r="Y56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26"/>
      <c r="AA563" s="307"/>
      <c r="AB563" s="307"/>
      <c r="AC563" s="307"/>
      <c r="AD563" s="307"/>
      <c r="AE563" s="307"/>
      <c r="AF563" s="307"/>
      <c r="AG563" s="307"/>
      <c r="AH563" s="307"/>
      <c r="AI563" s="307"/>
      <c r="AJ563" s="307"/>
      <c r="AK563" s="307"/>
      <c r="AL563" s="307"/>
      <c r="AM563" s="307"/>
      <c r="AN563" s="307"/>
      <c r="AO563" s="307"/>
      <c r="AP563" s="307"/>
      <c r="AQ563" s="307"/>
      <c r="AR563" s="307"/>
    </row>
    <row r="564" spans="1:44" s="8" customFormat="1" ht="38.25" customHeight="1" x14ac:dyDescent="0.2">
      <c r="A564" s="313" t="s">
        <v>1310</v>
      </c>
      <c r="B564" s="322"/>
      <c r="C564" s="314"/>
      <c r="D564" s="321" t="s">
        <v>1558</v>
      </c>
      <c r="E564" s="322" t="s">
        <v>89</v>
      </c>
      <c r="F564" s="311" t="s">
        <v>24</v>
      </c>
      <c r="G564" s="399" t="s">
        <v>1559</v>
      </c>
      <c r="H564" s="399" t="s">
        <v>1560</v>
      </c>
      <c r="I564" s="372">
        <v>827290</v>
      </c>
      <c r="J564" s="329">
        <f>-K2420/0.0833333333333333</f>
        <v>0</v>
      </c>
      <c r="K564" s="329"/>
      <c r="L564" s="312">
        <v>43873</v>
      </c>
      <c r="M564" s="312">
        <v>43913</v>
      </c>
      <c r="N564" s="312">
        <v>44277</v>
      </c>
      <c r="O564" s="330">
        <f>YEAR(N564)</f>
        <v>2021</v>
      </c>
      <c r="P564" s="318">
        <f>MONTH(N564)</f>
        <v>3</v>
      </c>
      <c r="Q564" s="331" t="str">
        <f>IF(P564&gt;9,CONCATENATE(O564,P564),CONCATENATE(O564,"0",P564))</f>
        <v>202103</v>
      </c>
      <c r="R564" s="305">
        <v>0</v>
      </c>
      <c r="S564" s="332">
        <v>0</v>
      </c>
      <c r="T564" s="332">
        <v>0</v>
      </c>
      <c r="U564" s="395"/>
      <c r="V564" s="300"/>
      <c r="W564" s="299"/>
      <c r="X564" s="300"/>
      <c r="Y56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346"/>
      <c r="AA564" s="300"/>
      <c r="AB564" s="300"/>
      <c r="AC564" s="300"/>
      <c r="AD564" s="300"/>
      <c r="AE564" s="300"/>
      <c r="AF564" s="300"/>
      <c r="AG564" s="300"/>
      <c r="AH564" s="300"/>
      <c r="AI564" s="300"/>
      <c r="AJ564" s="300"/>
      <c r="AK564" s="300"/>
      <c r="AL564" s="300"/>
      <c r="AM564" s="300"/>
      <c r="AN564" s="300"/>
      <c r="AO564" s="300"/>
      <c r="AP564" s="300"/>
      <c r="AQ564" s="300"/>
      <c r="AR564" s="300"/>
    </row>
    <row r="565" spans="1:44" s="8" customFormat="1" ht="38.25" customHeight="1" x14ac:dyDescent="0.2">
      <c r="A565" s="313" t="s">
        <v>1310</v>
      </c>
      <c r="B565" s="313" t="s">
        <v>261</v>
      </c>
      <c r="C565" s="334" t="s">
        <v>263</v>
      </c>
      <c r="D565" s="310" t="s">
        <v>668</v>
      </c>
      <c r="E565" s="313" t="s">
        <v>89</v>
      </c>
      <c r="F565" s="272" t="s">
        <v>445</v>
      </c>
      <c r="G565" s="396" t="s">
        <v>446</v>
      </c>
      <c r="H565" s="396" t="s">
        <v>447</v>
      </c>
      <c r="I565" s="370">
        <v>3134897.2</v>
      </c>
      <c r="J565" s="273">
        <f>-K2110/0.0833333333333333</f>
        <v>0</v>
      </c>
      <c r="K565" s="273"/>
      <c r="L565" s="274">
        <v>43755</v>
      </c>
      <c r="M565" s="274">
        <v>42886</v>
      </c>
      <c r="N565" s="275">
        <v>44270</v>
      </c>
      <c r="O565" s="289">
        <f>YEAR(N565)</f>
        <v>2021</v>
      </c>
      <c r="P565" s="289">
        <f>MONTH(N565)</f>
        <v>3</v>
      </c>
      <c r="Q565" s="281" t="str">
        <f>IF(P565&gt;9,CONCATENATE(O565,P565),CONCATENATE(O565,"0",P565))</f>
        <v>202103</v>
      </c>
      <c r="R565" s="270">
        <v>0</v>
      </c>
      <c r="S565" s="276">
        <v>0</v>
      </c>
      <c r="T565" s="276">
        <v>0</v>
      </c>
      <c r="U565" s="396"/>
      <c r="V565" s="309"/>
      <c r="W565" s="307"/>
      <c r="X565" s="309"/>
      <c r="Y56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26"/>
      <c r="AA565" s="309"/>
      <c r="AB565" s="309"/>
      <c r="AC565" s="309"/>
      <c r="AD565" s="309"/>
      <c r="AE565" s="309"/>
      <c r="AF565" s="309"/>
      <c r="AG565" s="309"/>
      <c r="AH565" s="309"/>
      <c r="AI565" s="309"/>
      <c r="AJ565" s="309"/>
      <c r="AK565" s="309"/>
      <c r="AL565" s="309"/>
      <c r="AM565" s="309"/>
      <c r="AN565" s="309"/>
      <c r="AO565" s="309"/>
      <c r="AP565" s="309"/>
      <c r="AQ565" s="309"/>
      <c r="AR565" s="300"/>
    </row>
    <row r="566" spans="1:44" s="8" customFormat="1" ht="38.25" customHeight="1" x14ac:dyDescent="0.2">
      <c r="A566" s="313" t="s">
        <v>1310</v>
      </c>
      <c r="B566" s="313" t="s">
        <v>261</v>
      </c>
      <c r="C566" s="334" t="s">
        <v>263</v>
      </c>
      <c r="D566" s="310" t="s">
        <v>536</v>
      </c>
      <c r="E566" s="308" t="s">
        <v>89</v>
      </c>
      <c r="F566" s="266" t="s">
        <v>24</v>
      </c>
      <c r="G566" s="399" t="s">
        <v>927</v>
      </c>
      <c r="H566" s="399" t="s">
        <v>1632</v>
      </c>
      <c r="I566" s="371">
        <v>210684.39</v>
      </c>
      <c r="J566" s="268">
        <f>-K2125/0.0833333333333333</f>
        <v>0</v>
      </c>
      <c r="K566" s="268"/>
      <c r="L566" s="269">
        <v>43887</v>
      </c>
      <c r="M566" s="269">
        <v>43901</v>
      </c>
      <c r="N566" s="269">
        <v>44265</v>
      </c>
      <c r="O566" s="290">
        <f>YEAR(N566)</f>
        <v>2021</v>
      </c>
      <c r="P566" s="289">
        <f>MONTH(N566)</f>
        <v>3</v>
      </c>
      <c r="Q566" s="286" t="str">
        <f>IF(P566&gt;9,CONCATENATE(O566,P566),CONCATENATE(O566,"0",P566))</f>
        <v>202103</v>
      </c>
      <c r="R566" s="305" t="s">
        <v>911</v>
      </c>
      <c r="S566" s="271">
        <v>0</v>
      </c>
      <c r="T566" s="271">
        <v>0</v>
      </c>
      <c r="U566" s="396"/>
      <c r="V566" s="309"/>
      <c r="W566" s="307"/>
      <c r="X566" s="309"/>
      <c r="Y56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26"/>
      <c r="AA566" s="309"/>
      <c r="AB566" s="309"/>
      <c r="AC566" s="309"/>
      <c r="AD566" s="309"/>
      <c r="AE566" s="309"/>
      <c r="AF566" s="309"/>
      <c r="AG566" s="309"/>
      <c r="AH566" s="309"/>
      <c r="AI566" s="309"/>
      <c r="AJ566" s="309"/>
      <c r="AK566" s="309"/>
      <c r="AL566" s="309"/>
      <c r="AM566" s="309"/>
      <c r="AN566" s="309"/>
      <c r="AO566" s="309"/>
      <c r="AP566" s="309"/>
      <c r="AQ566" s="309"/>
      <c r="AR566" s="300"/>
    </row>
    <row r="567" spans="1:44" s="8" customFormat="1" ht="38.25" customHeight="1" x14ac:dyDescent="0.2">
      <c r="A567" s="313" t="s">
        <v>1310</v>
      </c>
      <c r="B567" s="323"/>
      <c r="C567" s="314"/>
      <c r="D567" s="321" t="s">
        <v>1658</v>
      </c>
      <c r="E567" s="323" t="s">
        <v>89</v>
      </c>
      <c r="F567" s="311" t="s">
        <v>19</v>
      </c>
      <c r="G567" s="399" t="s">
        <v>1659</v>
      </c>
      <c r="H567" s="399" t="s">
        <v>1660</v>
      </c>
      <c r="I567" s="372">
        <v>344284.85</v>
      </c>
      <c r="J567" s="329">
        <f>-K2479/0.0833333333333333</f>
        <v>0</v>
      </c>
      <c r="K567" s="329"/>
      <c r="L567" s="312">
        <v>43789</v>
      </c>
      <c r="M567" s="312">
        <v>43892</v>
      </c>
      <c r="N567" s="312">
        <v>44256</v>
      </c>
      <c r="O567" s="330">
        <f>YEAR(N567)</f>
        <v>2021</v>
      </c>
      <c r="P567" s="318">
        <f>MONTH(N567)</f>
        <v>3</v>
      </c>
      <c r="Q567" s="331" t="str">
        <f>IF(P567&gt;9,CONCATENATE(O567,P567),CONCATENATE(O567,"0",P567))</f>
        <v>202103</v>
      </c>
      <c r="R567" s="305">
        <v>0</v>
      </c>
      <c r="S567" s="332">
        <v>0</v>
      </c>
      <c r="T567" s="332">
        <v>0</v>
      </c>
      <c r="U567" s="399"/>
      <c r="V567" s="299"/>
      <c r="W567" s="299"/>
      <c r="X567" s="299"/>
      <c r="Y56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46"/>
      <c r="AA567" s="300"/>
      <c r="AB567" s="300"/>
      <c r="AC567" s="300"/>
      <c r="AD567" s="300"/>
      <c r="AE567" s="300"/>
      <c r="AF567" s="300"/>
      <c r="AG567" s="300"/>
      <c r="AH567" s="300"/>
      <c r="AI567" s="300"/>
      <c r="AJ567" s="300"/>
      <c r="AK567" s="300"/>
      <c r="AL567" s="300"/>
      <c r="AM567" s="300"/>
      <c r="AN567" s="300"/>
      <c r="AO567" s="300"/>
      <c r="AP567" s="300"/>
      <c r="AQ567" s="300"/>
      <c r="AR567" s="300"/>
    </row>
    <row r="568" spans="1:44" s="8" customFormat="1" ht="38.25" customHeight="1" x14ac:dyDescent="0.2">
      <c r="A568" s="322" t="s">
        <v>1310</v>
      </c>
      <c r="B568" s="323"/>
      <c r="C568" s="314"/>
      <c r="D568" s="323" t="s">
        <v>1587</v>
      </c>
      <c r="E568" s="383" t="s">
        <v>95</v>
      </c>
      <c r="F568" s="311" t="s">
        <v>1588</v>
      </c>
      <c r="G568" s="399" t="s">
        <v>1589</v>
      </c>
      <c r="H568" s="399" t="s">
        <v>1590</v>
      </c>
      <c r="I568" s="372">
        <v>3105840</v>
      </c>
      <c r="J568" s="329">
        <f>-K2531/0.0833333333333333</f>
        <v>0</v>
      </c>
      <c r="K568" s="329"/>
      <c r="L568" s="312">
        <v>44041</v>
      </c>
      <c r="M568" s="312">
        <v>44044</v>
      </c>
      <c r="N568" s="312">
        <v>44255</v>
      </c>
      <c r="O568" s="330">
        <f>YEAR(N568)</f>
        <v>2021</v>
      </c>
      <c r="P568" s="318">
        <f>MONTH(N568)</f>
        <v>2</v>
      </c>
      <c r="Q568" s="331" t="str">
        <f>IF(P568&gt;9,CONCATENATE(O568,P568),CONCATENATE(O568,"0",P568))</f>
        <v>202102</v>
      </c>
      <c r="R568" s="305" t="s">
        <v>130</v>
      </c>
      <c r="S568" s="332">
        <v>0.03</v>
      </c>
      <c r="T568" s="332">
        <v>0.01</v>
      </c>
      <c r="U568" s="395"/>
      <c r="V568" s="300"/>
      <c r="W568" s="299"/>
      <c r="X568" s="300"/>
      <c r="Y568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346"/>
      <c r="AA568" s="299"/>
      <c r="AB568" s="299"/>
      <c r="AC568" s="299"/>
      <c r="AD568" s="299"/>
      <c r="AE568" s="299"/>
      <c r="AF568" s="299"/>
      <c r="AG568" s="299"/>
      <c r="AH568" s="299"/>
      <c r="AI568" s="299"/>
      <c r="AJ568" s="299"/>
      <c r="AK568" s="299"/>
      <c r="AL568" s="299"/>
      <c r="AM568" s="299"/>
      <c r="AN568" s="299"/>
      <c r="AO568" s="299"/>
      <c r="AP568" s="299"/>
      <c r="AQ568" s="299"/>
      <c r="AR568" s="299"/>
    </row>
    <row r="569" spans="1:44" s="8" customFormat="1" ht="38.25" customHeight="1" x14ac:dyDescent="0.2">
      <c r="A569" s="322" t="s">
        <v>1310</v>
      </c>
      <c r="B569" s="322"/>
      <c r="C569" s="314"/>
      <c r="D569" s="321" t="s">
        <v>1970</v>
      </c>
      <c r="E569" s="322" t="s">
        <v>105</v>
      </c>
      <c r="F569" s="306" t="s">
        <v>24</v>
      </c>
      <c r="G569" s="395" t="s">
        <v>1971</v>
      </c>
      <c r="H569" s="395" t="s">
        <v>1972</v>
      </c>
      <c r="I569" s="368">
        <v>156000</v>
      </c>
      <c r="J569" s="315">
        <f>-K2609/0.0833333333333333</f>
        <v>0</v>
      </c>
      <c r="K569" s="315"/>
      <c r="L569" s="316">
        <v>43873</v>
      </c>
      <c r="M569" s="316">
        <v>43873</v>
      </c>
      <c r="N569" s="317">
        <v>44238</v>
      </c>
      <c r="O569" s="327">
        <f>YEAR(N569)</f>
        <v>2021</v>
      </c>
      <c r="P569" s="432">
        <f>MONTH(N569)</f>
        <v>2</v>
      </c>
      <c r="Q569" s="433" t="str">
        <f>IF(P569&gt;9,CONCATENATE(O569,P569),CONCATENATE(O569,"0",P569))</f>
        <v>202102</v>
      </c>
      <c r="R569" s="305">
        <v>0</v>
      </c>
      <c r="S569" s="320">
        <v>0</v>
      </c>
      <c r="T569" s="320">
        <v>0</v>
      </c>
      <c r="U569" s="395"/>
      <c r="V569" s="299"/>
      <c r="W569" s="299"/>
      <c r="X569" s="299"/>
      <c r="Y56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346"/>
      <c r="AA569" s="299"/>
      <c r="AB569" s="299"/>
      <c r="AC569" s="299"/>
      <c r="AD569" s="299"/>
      <c r="AE569" s="299"/>
      <c r="AF569" s="299"/>
      <c r="AG569" s="299"/>
      <c r="AH569" s="299"/>
      <c r="AI569" s="299"/>
      <c r="AJ569" s="299"/>
      <c r="AK569" s="299"/>
      <c r="AL569" s="299"/>
      <c r="AM569" s="299"/>
      <c r="AN569" s="299"/>
      <c r="AO569" s="299"/>
      <c r="AP569" s="299"/>
      <c r="AQ569" s="299"/>
      <c r="AR569" s="299"/>
    </row>
    <row r="570" spans="1:44" s="8" customFormat="1" ht="38.25" customHeight="1" x14ac:dyDescent="0.2">
      <c r="A570" s="322" t="s">
        <v>1310</v>
      </c>
      <c r="B570" s="323"/>
      <c r="C570" s="314"/>
      <c r="D570" s="323" t="s">
        <v>1755</v>
      </c>
      <c r="E570" s="323" t="s">
        <v>95</v>
      </c>
      <c r="F570" s="311" t="s">
        <v>19</v>
      </c>
      <c r="G570" s="399" t="s">
        <v>1756</v>
      </c>
      <c r="H570" s="399" t="s">
        <v>1757</v>
      </c>
      <c r="I570" s="372">
        <v>200000</v>
      </c>
      <c r="J570" s="329">
        <f>-K2574/0.0833333333333333</f>
        <v>0</v>
      </c>
      <c r="K570" s="329"/>
      <c r="L570" s="312">
        <v>43635</v>
      </c>
      <c r="M570" s="312">
        <v>43636</v>
      </c>
      <c r="N570" s="312">
        <v>44227</v>
      </c>
      <c r="O570" s="330">
        <f>YEAR(N570)</f>
        <v>2021</v>
      </c>
      <c r="P570" s="318">
        <f>MONTH(N570)</f>
        <v>1</v>
      </c>
      <c r="Q570" s="331" t="str">
        <f>IF(P570&gt;9,CONCATENATE(O570,P570),CONCATENATE(O570,"0",P570))</f>
        <v>202101</v>
      </c>
      <c r="R570" s="270">
        <v>0</v>
      </c>
      <c r="S570" s="332">
        <v>0</v>
      </c>
      <c r="T570" s="332">
        <v>0</v>
      </c>
      <c r="U570" s="395"/>
      <c r="V570" s="300"/>
      <c r="W570" s="299"/>
      <c r="X570" s="300"/>
      <c r="Y570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46"/>
      <c r="AA570" s="299"/>
      <c r="AB570" s="299"/>
      <c r="AC570" s="299"/>
      <c r="AD570" s="299"/>
      <c r="AE570" s="299"/>
      <c r="AF570" s="299"/>
      <c r="AG570" s="299"/>
      <c r="AH570" s="299"/>
      <c r="AI570" s="299"/>
      <c r="AJ570" s="299"/>
      <c r="AK570" s="299"/>
      <c r="AL570" s="299"/>
      <c r="AM570" s="299"/>
      <c r="AN570" s="299"/>
      <c r="AO570" s="299"/>
      <c r="AP570" s="299"/>
      <c r="AQ570" s="299"/>
      <c r="AR570" s="299"/>
    </row>
    <row r="571" spans="1:44" s="8" customFormat="1" ht="38.25" customHeight="1" x14ac:dyDescent="0.2">
      <c r="A571" s="313" t="s">
        <v>1310</v>
      </c>
      <c r="B571" s="313" t="s">
        <v>261</v>
      </c>
      <c r="C571" s="334" t="s">
        <v>263</v>
      </c>
      <c r="D571" s="310" t="s">
        <v>498</v>
      </c>
      <c r="E571" s="313" t="s">
        <v>89</v>
      </c>
      <c r="F571" s="272" t="s">
        <v>24</v>
      </c>
      <c r="G571" s="396" t="s">
        <v>499</v>
      </c>
      <c r="H571" s="398" t="s">
        <v>500</v>
      </c>
      <c r="I571" s="370">
        <v>3938400</v>
      </c>
      <c r="J571" s="273">
        <f>-K2192/0.0833333333333333</f>
        <v>0</v>
      </c>
      <c r="K571" s="273"/>
      <c r="L571" s="274">
        <v>43845</v>
      </c>
      <c r="M571" s="274">
        <v>43862</v>
      </c>
      <c r="N571" s="275">
        <v>44227</v>
      </c>
      <c r="O571" s="289">
        <f>YEAR(N571)</f>
        <v>2021</v>
      </c>
      <c r="P571" s="289">
        <f>MONTH(N571)</f>
        <v>1</v>
      </c>
      <c r="Q571" s="281" t="str">
        <f>IF(P571&gt;9,CONCATENATE(O571,P571),CONCATENATE(O571,"0",P571))</f>
        <v>202101</v>
      </c>
      <c r="R571" s="270">
        <v>0</v>
      </c>
      <c r="S571" s="276">
        <v>0</v>
      </c>
      <c r="T571" s="276">
        <v>0</v>
      </c>
      <c r="U571" s="396"/>
      <c r="V571" s="309"/>
      <c r="W571" s="309"/>
      <c r="X571" s="309"/>
      <c r="Y57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26"/>
      <c r="AA571" s="307"/>
      <c r="AB571" s="307"/>
      <c r="AC571" s="307"/>
      <c r="AD571" s="307"/>
      <c r="AE571" s="307"/>
      <c r="AF571" s="307"/>
      <c r="AG571" s="307"/>
      <c r="AH571" s="307"/>
      <c r="AI571" s="307"/>
      <c r="AJ571" s="307"/>
      <c r="AK571" s="307"/>
      <c r="AL571" s="307"/>
      <c r="AM571" s="307"/>
      <c r="AN571" s="307"/>
      <c r="AO571" s="307"/>
      <c r="AP571" s="307"/>
      <c r="AQ571" s="307"/>
      <c r="AR571" s="300"/>
    </row>
    <row r="572" spans="1:44" s="8" customFormat="1" ht="38.25" customHeight="1" x14ac:dyDescent="0.2">
      <c r="A572" s="313" t="s">
        <v>1310</v>
      </c>
      <c r="B572" s="322"/>
      <c r="C572" s="314"/>
      <c r="D572" s="321" t="s">
        <v>1100</v>
      </c>
      <c r="E572" s="322" t="s">
        <v>89</v>
      </c>
      <c r="F572" s="306" t="s">
        <v>1101</v>
      </c>
      <c r="G572" s="395" t="s">
        <v>1102</v>
      </c>
      <c r="H572" s="406" t="s">
        <v>953</v>
      </c>
      <c r="I572" s="368">
        <v>502934</v>
      </c>
      <c r="J572" s="315">
        <f>-K2204/0.0833333333333333</f>
        <v>0</v>
      </c>
      <c r="K572" s="315"/>
      <c r="L572" s="316">
        <v>43838</v>
      </c>
      <c r="M572" s="316">
        <v>43117</v>
      </c>
      <c r="N572" s="317">
        <v>44212</v>
      </c>
      <c r="O572" s="318">
        <f>YEAR(N572)</f>
        <v>2021</v>
      </c>
      <c r="P572" s="318">
        <f>MONTH(N572)</f>
        <v>1</v>
      </c>
      <c r="Q572" s="319" t="str">
        <f>IF(P572&gt;9,CONCATENATE(O572,P572),CONCATENATE(O572,"0",P572))</f>
        <v>202101</v>
      </c>
      <c r="R572" s="305">
        <v>0</v>
      </c>
      <c r="S572" s="320">
        <v>0</v>
      </c>
      <c r="T572" s="320">
        <v>0</v>
      </c>
      <c r="U572" s="399"/>
      <c r="V572" s="299"/>
      <c r="W572" s="299"/>
      <c r="X572" s="299"/>
      <c r="Y57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2" s="299"/>
      <c r="AA572" s="299"/>
      <c r="AB572" s="299"/>
      <c r="AC572" s="299"/>
      <c r="AD572" s="299"/>
      <c r="AE572" s="299"/>
      <c r="AF572" s="299"/>
      <c r="AG572" s="299"/>
      <c r="AH572" s="299"/>
      <c r="AI572" s="299"/>
      <c r="AJ572" s="299"/>
      <c r="AK572" s="299"/>
      <c r="AL572" s="299"/>
      <c r="AM572" s="299"/>
      <c r="AN572" s="299"/>
      <c r="AO572" s="299"/>
      <c r="AP572" s="299"/>
      <c r="AQ572" s="299"/>
      <c r="AR572" s="300"/>
    </row>
    <row r="573" spans="1:44" s="8" customFormat="1" ht="38.25" customHeight="1" x14ac:dyDescent="0.2">
      <c r="A573" s="313" t="s">
        <v>1310</v>
      </c>
      <c r="B573" s="322"/>
      <c r="C573" s="314"/>
      <c r="D573" s="321" t="s">
        <v>1442</v>
      </c>
      <c r="E573" s="322" t="s">
        <v>105</v>
      </c>
      <c r="F573" s="311" t="s">
        <v>24</v>
      </c>
      <c r="G573" s="399" t="s">
        <v>1443</v>
      </c>
      <c r="H573" s="399" t="s">
        <v>1444</v>
      </c>
      <c r="I573" s="372">
        <v>298764.45</v>
      </c>
      <c r="J573" s="329">
        <f>-K2361/0.0833333333333333</f>
        <v>0</v>
      </c>
      <c r="K573" s="329"/>
      <c r="L573" s="312">
        <v>43817</v>
      </c>
      <c r="M573" s="312">
        <v>43842</v>
      </c>
      <c r="N573" s="312">
        <v>44207</v>
      </c>
      <c r="O573" s="330">
        <f>YEAR(N573)</f>
        <v>2021</v>
      </c>
      <c r="P573" s="318">
        <f>MONTH(N573)</f>
        <v>1</v>
      </c>
      <c r="Q573" s="331" t="str">
        <f>IF(P573&gt;9,CONCATENATE(O573,P573),CONCATENATE(O573,"0",P573))</f>
        <v>202101</v>
      </c>
      <c r="R573" s="305" t="s">
        <v>130</v>
      </c>
      <c r="S573" s="332">
        <v>0</v>
      </c>
      <c r="T573" s="332">
        <v>0</v>
      </c>
      <c r="U573" s="395"/>
      <c r="V573" s="300"/>
      <c r="W573" s="299"/>
      <c r="X573" s="300"/>
      <c r="Y57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3" s="346"/>
      <c r="AA573" s="300"/>
      <c r="AB573" s="300"/>
      <c r="AC573" s="300"/>
      <c r="AD573" s="300"/>
      <c r="AE573" s="300"/>
      <c r="AF573" s="300"/>
      <c r="AG573" s="300"/>
      <c r="AH573" s="300"/>
      <c r="AI573" s="300"/>
      <c r="AJ573" s="300"/>
      <c r="AK573" s="300"/>
      <c r="AL573" s="300"/>
      <c r="AM573" s="300"/>
      <c r="AN573" s="300"/>
      <c r="AO573" s="300"/>
      <c r="AP573" s="300"/>
      <c r="AQ573" s="300"/>
      <c r="AR573" s="300"/>
    </row>
    <row r="574" spans="1:44" s="8" customFormat="1" ht="38.25" customHeight="1" x14ac:dyDescent="0.2">
      <c r="A574" s="313" t="s">
        <v>1310</v>
      </c>
      <c r="B574" s="322"/>
      <c r="C574" s="314"/>
      <c r="D574" s="321" t="s">
        <v>1086</v>
      </c>
      <c r="E574" s="313" t="s">
        <v>89</v>
      </c>
      <c r="F574" s="306" t="s">
        <v>1087</v>
      </c>
      <c r="G574" s="395" t="s">
        <v>1088</v>
      </c>
      <c r="H574" s="395" t="s">
        <v>1089</v>
      </c>
      <c r="I574" s="368">
        <v>5300000</v>
      </c>
      <c r="J574" s="315">
        <f>-K2191/0.0833333333333333</f>
        <v>0</v>
      </c>
      <c r="K574" s="315"/>
      <c r="L574" s="316">
        <v>43110</v>
      </c>
      <c r="M574" s="316">
        <v>43110</v>
      </c>
      <c r="N574" s="316">
        <v>44205</v>
      </c>
      <c r="O574" s="327">
        <f>YEAR(N574)</f>
        <v>2021</v>
      </c>
      <c r="P574" s="318">
        <f>MONTH(N574)</f>
        <v>1</v>
      </c>
      <c r="Q574" s="328" t="str">
        <f>IF(P574&gt;9,CONCATENATE(O574,P574),CONCATENATE(O574,"0",P574))</f>
        <v>202101</v>
      </c>
      <c r="R574" s="305">
        <v>0</v>
      </c>
      <c r="S574" s="320">
        <v>0.1</v>
      </c>
      <c r="T574" s="320">
        <v>0.06</v>
      </c>
      <c r="U574" s="395"/>
      <c r="V574" s="299"/>
      <c r="W574" s="299"/>
      <c r="X574" s="299"/>
      <c r="Y57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346"/>
      <c r="AA574" s="300"/>
      <c r="AB574" s="300"/>
      <c r="AC574" s="300"/>
      <c r="AD574" s="300"/>
      <c r="AE574" s="300"/>
      <c r="AF574" s="300"/>
      <c r="AG574" s="300"/>
      <c r="AH574" s="300"/>
      <c r="AI574" s="300"/>
      <c r="AJ574" s="300"/>
      <c r="AK574" s="300"/>
      <c r="AL574" s="300"/>
      <c r="AM574" s="300"/>
      <c r="AN574" s="300"/>
      <c r="AO574" s="300"/>
      <c r="AP574" s="300"/>
      <c r="AQ574" s="300"/>
      <c r="AR574" s="300"/>
    </row>
    <row r="575" spans="1:44" s="8" customFormat="1" ht="38.25" customHeight="1" x14ac:dyDescent="0.2">
      <c r="A575" s="322" t="s">
        <v>1310</v>
      </c>
      <c r="B575" s="322"/>
      <c r="C575" s="314"/>
      <c r="D575" s="321" t="s">
        <v>2005</v>
      </c>
      <c r="E575" s="322" t="s">
        <v>105</v>
      </c>
      <c r="F575" s="306" t="s">
        <v>19</v>
      </c>
      <c r="G575" s="395" t="s">
        <v>2006</v>
      </c>
      <c r="H575" s="395" t="s">
        <v>2007</v>
      </c>
      <c r="I575" s="368">
        <v>7324187.7699999996</v>
      </c>
      <c r="J575" s="315">
        <f>-K2628/0.0833333333333333</f>
        <v>0</v>
      </c>
      <c r="K575" s="315"/>
      <c r="L575" s="316">
        <v>43845</v>
      </c>
      <c r="M575" s="316">
        <v>43831</v>
      </c>
      <c r="N575" s="317">
        <v>44196</v>
      </c>
      <c r="O575" s="327">
        <f>YEAR(N575)</f>
        <v>2020</v>
      </c>
      <c r="P575" s="432">
        <f>MONTH(N575)</f>
        <v>12</v>
      </c>
      <c r="Q575" s="433" t="str">
        <f>IF(P575&gt;9,CONCATENATE(O575,P575),CONCATENATE(O575,"0",P575))</f>
        <v>202012</v>
      </c>
      <c r="R575" s="305" t="s">
        <v>171</v>
      </c>
      <c r="S575" s="320">
        <v>0.05</v>
      </c>
      <c r="T575" s="320">
        <v>0</v>
      </c>
      <c r="U575" s="395"/>
      <c r="V575" s="299"/>
      <c r="W575" s="299"/>
      <c r="X575" s="299"/>
      <c r="Y5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46"/>
      <c r="AA575" s="299"/>
      <c r="AB575" s="299"/>
      <c r="AC575" s="299"/>
      <c r="AD575" s="299"/>
      <c r="AE575" s="299"/>
      <c r="AF575" s="299"/>
      <c r="AG575" s="299"/>
      <c r="AH575" s="299"/>
      <c r="AI575" s="299"/>
      <c r="AJ575" s="299"/>
      <c r="AK575" s="299"/>
      <c r="AL575" s="299"/>
      <c r="AM575" s="299"/>
      <c r="AN575" s="299"/>
      <c r="AO575" s="299"/>
      <c r="AP575" s="299"/>
      <c r="AQ575" s="299"/>
      <c r="AR575" s="299"/>
    </row>
    <row r="576" spans="1:44" s="8" customFormat="1" ht="38.25" customHeight="1" x14ac:dyDescent="0.2">
      <c r="A576" s="323" t="s">
        <v>1310</v>
      </c>
      <c r="B576" s="313" t="s">
        <v>261</v>
      </c>
      <c r="C576" s="334" t="s">
        <v>263</v>
      </c>
      <c r="D576" s="321" t="s">
        <v>739</v>
      </c>
      <c r="E576" s="322" t="s">
        <v>93</v>
      </c>
      <c r="F576" s="306" t="s">
        <v>339</v>
      </c>
      <c r="G576" s="396" t="s">
        <v>340</v>
      </c>
      <c r="H576" s="396" t="s">
        <v>341</v>
      </c>
      <c r="I576" s="370">
        <v>560000</v>
      </c>
      <c r="J576" s="273">
        <f>-K2211/0.0833333333333333</f>
        <v>0</v>
      </c>
      <c r="K576" s="273"/>
      <c r="L576" s="274">
        <v>44006</v>
      </c>
      <c r="M576" s="274">
        <v>44013</v>
      </c>
      <c r="N576" s="275">
        <v>44196</v>
      </c>
      <c r="O576" s="343">
        <f>YEAR(N576)</f>
        <v>2020</v>
      </c>
      <c r="P576" s="343">
        <f>MONTH(N576)</f>
        <v>12</v>
      </c>
      <c r="Q576" s="275" t="str">
        <f>IF(P576&gt;9,CONCATENATE(O576,P576),CONCATENATE(O576,"0",P576))</f>
        <v>202012</v>
      </c>
      <c r="R576" s="305" t="s">
        <v>735</v>
      </c>
      <c r="S576" s="276">
        <v>0</v>
      </c>
      <c r="T576" s="276">
        <v>0</v>
      </c>
      <c r="U576" s="397"/>
      <c r="V576" s="364"/>
      <c r="W576" s="365"/>
      <c r="X576" s="364"/>
      <c r="Y57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48"/>
      <c r="AA576" s="350"/>
      <c r="AB576" s="350"/>
      <c r="AC576" s="350"/>
      <c r="AD576" s="350"/>
      <c r="AE576" s="350"/>
      <c r="AF576" s="350"/>
      <c r="AG576" s="350"/>
      <c r="AH576" s="350"/>
      <c r="AI576" s="350"/>
      <c r="AJ576" s="350"/>
      <c r="AK576" s="350"/>
      <c r="AL576" s="350"/>
      <c r="AM576" s="350"/>
      <c r="AN576" s="350"/>
      <c r="AO576" s="350"/>
      <c r="AP576" s="350"/>
      <c r="AQ576" s="350"/>
      <c r="AR576" s="349"/>
    </row>
    <row r="577" spans="1:100" s="8" customFormat="1" ht="38.25" customHeight="1" x14ac:dyDescent="0.2">
      <c r="A577" s="313" t="s">
        <v>1310</v>
      </c>
      <c r="B577" s="313" t="s">
        <v>261</v>
      </c>
      <c r="C577" s="314" t="s">
        <v>263</v>
      </c>
      <c r="D577" s="308" t="s">
        <v>466</v>
      </c>
      <c r="E577" s="308" t="s">
        <v>89</v>
      </c>
      <c r="F577" s="266" t="s">
        <v>316</v>
      </c>
      <c r="G577" s="397" t="s">
        <v>124</v>
      </c>
      <c r="H577" s="397" t="s">
        <v>317</v>
      </c>
      <c r="I577" s="371">
        <v>3250000</v>
      </c>
      <c r="J577" s="268">
        <f>-K2746/0.0833333333333333</f>
        <v>0</v>
      </c>
      <c r="K577" s="268"/>
      <c r="L577" s="269">
        <v>44013</v>
      </c>
      <c r="M577" s="269">
        <v>43922</v>
      </c>
      <c r="N577" s="269">
        <v>44196</v>
      </c>
      <c r="O577" s="290">
        <f>YEAR(N577)</f>
        <v>2020</v>
      </c>
      <c r="P577" s="289">
        <f>MONTH(N577)</f>
        <v>12</v>
      </c>
      <c r="Q577" s="286" t="str">
        <f>IF(P577&gt;9,CONCATENATE(O577,P577),CONCATENATE(O577,"0",P577))</f>
        <v>202012</v>
      </c>
      <c r="R577" s="270">
        <v>0</v>
      </c>
      <c r="S577" s="271">
        <v>0.2</v>
      </c>
      <c r="T577" s="271">
        <v>7.0000000000000007E-2</v>
      </c>
      <c r="U577" s="397"/>
      <c r="V577" s="307"/>
      <c r="W577" s="307"/>
      <c r="X577" s="307"/>
      <c r="Y57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299"/>
      <c r="AA577" s="300"/>
      <c r="AB577" s="300"/>
      <c r="AC577" s="300"/>
      <c r="AD577" s="300"/>
      <c r="AE577" s="300"/>
      <c r="AF577" s="300"/>
      <c r="AG577" s="300"/>
      <c r="AH577" s="300"/>
      <c r="AI577" s="300"/>
      <c r="AJ577" s="300"/>
      <c r="AK577" s="300"/>
      <c r="AL577" s="300"/>
      <c r="AM577" s="300"/>
      <c r="AN577" s="300"/>
      <c r="AO577" s="300"/>
      <c r="AP577" s="300"/>
      <c r="AQ577" s="300"/>
      <c r="AR577" s="300"/>
    </row>
    <row r="578" spans="1:100" s="8" customFormat="1" ht="38.25" customHeight="1" x14ac:dyDescent="0.2">
      <c r="A578" s="313" t="s">
        <v>1310</v>
      </c>
      <c r="B578" s="313" t="s">
        <v>258</v>
      </c>
      <c r="C578" s="334" t="s">
        <v>263</v>
      </c>
      <c r="D578" s="313" t="s">
        <v>169</v>
      </c>
      <c r="E578" s="313" t="s">
        <v>105</v>
      </c>
      <c r="F578" s="272" t="s">
        <v>81</v>
      </c>
      <c r="G578" s="396" t="s">
        <v>280</v>
      </c>
      <c r="H578" s="396" t="s">
        <v>82</v>
      </c>
      <c r="I578" s="368" t="s">
        <v>59</v>
      </c>
      <c r="J578" s="273">
        <f>-K2721/0.0833333333333333</f>
        <v>0</v>
      </c>
      <c r="K578" s="273"/>
      <c r="L578" s="274">
        <v>41997</v>
      </c>
      <c r="M578" s="274">
        <v>42005</v>
      </c>
      <c r="N578" s="274">
        <v>44196</v>
      </c>
      <c r="O578" s="291">
        <f>YEAR(N578)</f>
        <v>2020</v>
      </c>
      <c r="P578" s="289">
        <f>MONTH(N578)</f>
        <v>12</v>
      </c>
      <c r="Q578" s="287" t="str">
        <f>IF(P578&gt;9,CONCATENATE(O578,P578),CONCATENATE(O578,"0",P578))</f>
        <v>202012</v>
      </c>
      <c r="R578" s="270">
        <v>0</v>
      </c>
      <c r="S578" s="276">
        <v>0</v>
      </c>
      <c r="T578" s="276">
        <v>0</v>
      </c>
      <c r="U578" s="396"/>
      <c r="V578" s="309"/>
      <c r="W578" s="307"/>
      <c r="X578" s="309"/>
      <c r="Y57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346"/>
      <c r="AA578" s="300"/>
      <c r="AB578" s="300"/>
      <c r="AC578" s="300"/>
      <c r="AD578" s="300"/>
      <c r="AE578" s="300"/>
      <c r="AF578" s="300"/>
      <c r="AG578" s="300"/>
      <c r="AH578" s="300"/>
      <c r="AI578" s="300"/>
      <c r="AJ578" s="300"/>
      <c r="AK578" s="300"/>
      <c r="AL578" s="300"/>
      <c r="AM578" s="300"/>
      <c r="AN578" s="300"/>
      <c r="AO578" s="300"/>
      <c r="AP578" s="300"/>
      <c r="AQ578" s="300"/>
      <c r="AR578" s="300"/>
    </row>
    <row r="579" spans="1:100" s="8" customFormat="1" ht="38.25" customHeight="1" x14ac:dyDescent="0.2">
      <c r="A579" s="322" t="s">
        <v>1310</v>
      </c>
      <c r="B579" s="322"/>
      <c r="C579" s="314"/>
      <c r="D579" s="322" t="s">
        <v>2175</v>
      </c>
      <c r="E579" s="322" t="s">
        <v>102</v>
      </c>
      <c r="F579" s="306" t="s">
        <v>19</v>
      </c>
      <c r="G579" s="395" t="s">
        <v>2176</v>
      </c>
      <c r="H579" s="395" t="s">
        <v>2000</v>
      </c>
      <c r="I579" s="368">
        <v>20028.93</v>
      </c>
      <c r="J579" s="315">
        <f>-K2696/0.0833333333333333</f>
        <v>0</v>
      </c>
      <c r="K579" s="315"/>
      <c r="L579" s="316">
        <v>43845</v>
      </c>
      <c r="M579" s="316">
        <v>43831</v>
      </c>
      <c r="N579" s="317">
        <v>44196</v>
      </c>
      <c r="O579" s="327">
        <f>YEAR(N579)</f>
        <v>2020</v>
      </c>
      <c r="P579" s="363">
        <f>MONTH(N579)</f>
        <v>12</v>
      </c>
      <c r="Q579" s="328" t="str">
        <f>IF(P579&gt;9,CONCATENATE(O579,P579),CONCATENATE(O579,"0",P579))</f>
        <v>202012</v>
      </c>
      <c r="R579" s="305" t="s">
        <v>171</v>
      </c>
      <c r="S579" s="320">
        <v>0.05</v>
      </c>
      <c r="T579" s="320">
        <v>0</v>
      </c>
      <c r="U579" s="395"/>
      <c r="V579" s="300"/>
      <c r="W579" s="300"/>
      <c r="X579" s="346"/>
      <c r="Y57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346"/>
      <c r="AA579" s="300"/>
      <c r="AB579" s="300"/>
      <c r="AC579" s="300"/>
      <c r="AD579" s="300"/>
      <c r="AE579" s="300"/>
      <c r="AF579" s="300"/>
      <c r="AG579" s="300"/>
      <c r="AH579" s="300"/>
      <c r="AI579" s="300"/>
      <c r="AJ579" s="300"/>
      <c r="AK579" s="300"/>
      <c r="AL579" s="300"/>
      <c r="AM579" s="300"/>
      <c r="AN579" s="300"/>
      <c r="AO579" s="300"/>
      <c r="AP579" s="300"/>
      <c r="AQ579" s="300"/>
      <c r="AR579" s="300"/>
    </row>
    <row r="580" spans="1:100" s="8" customFormat="1" ht="38.25" customHeight="1" x14ac:dyDescent="0.2">
      <c r="A580" s="313" t="s">
        <v>1310</v>
      </c>
      <c r="B580" s="313" t="s">
        <v>258</v>
      </c>
      <c r="C580" s="334" t="s">
        <v>263</v>
      </c>
      <c r="D580" s="321" t="s">
        <v>815</v>
      </c>
      <c r="E580" s="308" t="s">
        <v>105</v>
      </c>
      <c r="F580" s="311" t="s">
        <v>1243</v>
      </c>
      <c r="G580" s="399" t="s">
        <v>814</v>
      </c>
      <c r="H580" s="399" t="s">
        <v>813</v>
      </c>
      <c r="I580" s="371" t="s">
        <v>131</v>
      </c>
      <c r="J580" s="268">
        <f>-K2705/0.0833333333333333</f>
        <v>0</v>
      </c>
      <c r="K580" s="268"/>
      <c r="L580" s="274">
        <v>43761</v>
      </c>
      <c r="M580" s="274">
        <v>43777</v>
      </c>
      <c r="N580" s="269">
        <v>44195</v>
      </c>
      <c r="O580" s="290">
        <f>YEAR(N580)</f>
        <v>2020</v>
      </c>
      <c r="P580" s="289">
        <f>MONTH(N580)</f>
        <v>12</v>
      </c>
      <c r="Q580" s="286" t="str">
        <f>IF(P580&gt;9,CONCATENATE(O580,P580),CONCATENATE(O580,"0",P580))</f>
        <v>202012</v>
      </c>
      <c r="R580" s="270">
        <v>0</v>
      </c>
      <c r="S580" s="271">
        <v>0</v>
      </c>
      <c r="T580" s="271">
        <v>0</v>
      </c>
      <c r="U580" s="364"/>
      <c r="V580" s="309"/>
      <c r="W580" s="307"/>
      <c r="X580" s="309"/>
      <c r="Y58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346"/>
      <c r="AA580" s="300"/>
      <c r="AB580" s="300"/>
      <c r="AC580" s="300"/>
      <c r="AD580" s="300"/>
      <c r="AE580" s="300"/>
      <c r="AF580" s="300"/>
      <c r="AG580" s="300"/>
      <c r="AH580" s="300"/>
      <c r="AI580" s="300"/>
      <c r="AJ580" s="300"/>
      <c r="AK580" s="300"/>
      <c r="AL580" s="300"/>
      <c r="AM580" s="300"/>
      <c r="AN580" s="300"/>
      <c r="AO580" s="300"/>
      <c r="AP580" s="300"/>
      <c r="AQ580" s="300"/>
      <c r="AR580" s="300"/>
    </row>
    <row r="581" spans="1:100" s="8" customFormat="1" ht="38.25" customHeight="1" x14ac:dyDescent="0.2">
      <c r="A581" s="313" t="s">
        <v>1310</v>
      </c>
      <c r="B581" s="308" t="s">
        <v>258</v>
      </c>
      <c r="C581" s="334" t="s">
        <v>263</v>
      </c>
      <c r="D581" s="308" t="s">
        <v>77</v>
      </c>
      <c r="E581" s="308" t="s">
        <v>105</v>
      </c>
      <c r="F581" s="266" t="s">
        <v>57</v>
      </c>
      <c r="G581" s="397" t="s">
        <v>58</v>
      </c>
      <c r="H581" s="397" t="s">
        <v>279</v>
      </c>
      <c r="I581" s="372" t="s">
        <v>131</v>
      </c>
      <c r="J581" s="268">
        <f>-K2911/0.0833333333333333</f>
        <v>0</v>
      </c>
      <c r="K581" s="268"/>
      <c r="L581" s="269">
        <v>43726</v>
      </c>
      <c r="M581" s="269">
        <v>43821</v>
      </c>
      <c r="N581" s="269">
        <v>44186</v>
      </c>
      <c r="O581" s="290">
        <f>YEAR(N581)</f>
        <v>2020</v>
      </c>
      <c r="P581" s="289">
        <f>MONTH(N581)</f>
        <v>12</v>
      </c>
      <c r="Q581" s="286" t="str">
        <f>IF(P581&gt;9,CONCATENATE(O581,P581),CONCATENATE(O581,"0",P581))</f>
        <v>202012</v>
      </c>
      <c r="R581" s="270">
        <v>0</v>
      </c>
      <c r="S581" s="271">
        <v>0.25</v>
      </c>
      <c r="T581" s="271">
        <v>0.03</v>
      </c>
      <c r="U581" s="397"/>
      <c r="V581" s="307"/>
      <c r="W581" s="307"/>
      <c r="X581" s="307"/>
      <c r="Y58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346"/>
      <c r="AA581" s="300"/>
      <c r="AB581" s="300"/>
      <c r="AC581" s="300"/>
      <c r="AD581" s="300"/>
      <c r="AE581" s="300"/>
      <c r="AF581" s="300"/>
      <c r="AG581" s="300"/>
      <c r="AH581" s="300"/>
      <c r="AI581" s="300"/>
      <c r="AJ581" s="300"/>
      <c r="AK581" s="300"/>
      <c r="AL581" s="300"/>
      <c r="AM581" s="300"/>
      <c r="AN581" s="300"/>
      <c r="AO581" s="300"/>
      <c r="AP581" s="300"/>
      <c r="AQ581" s="300"/>
      <c r="AR581" s="299"/>
    </row>
    <row r="582" spans="1:100" s="8" customFormat="1" ht="38.25" customHeight="1" x14ac:dyDescent="0.2">
      <c r="A582" s="322" t="s">
        <v>1341</v>
      </c>
      <c r="B582" s="322"/>
      <c r="C582" s="314"/>
      <c r="D582" s="321" t="s">
        <v>1489</v>
      </c>
      <c r="E582" s="322" t="s">
        <v>96</v>
      </c>
      <c r="F582" s="306" t="s">
        <v>1490</v>
      </c>
      <c r="G582" s="395" t="s">
        <v>1491</v>
      </c>
      <c r="H582" s="395" t="s">
        <v>1492</v>
      </c>
      <c r="I582" s="368">
        <v>599000</v>
      </c>
      <c r="J582" s="315">
        <f>-K2358/0.0833333333333333</f>
        <v>0</v>
      </c>
      <c r="K582" s="315"/>
      <c r="L582" s="316">
        <v>43999</v>
      </c>
      <c r="M582" s="316">
        <v>44012</v>
      </c>
      <c r="N582" s="316" t="s">
        <v>2318</v>
      </c>
      <c r="O582" s="327" t="e">
        <f>YEAR(N582)</f>
        <v>#VALUE!</v>
      </c>
      <c r="P582" s="318" t="e">
        <f>MONTH(N582)</f>
        <v>#VALUE!</v>
      </c>
      <c r="Q582" s="328" t="e">
        <f>IF(P582&gt;9,CONCATENATE(O582,P582),CONCATENATE(O582,"0",P582))</f>
        <v>#VALUE!</v>
      </c>
      <c r="R582" s="305" t="s">
        <v>130</v>
      </c>
      <c r="S582" s="320">
        <v>0.03</v>
      </c>
      <c r="T582" s="320">
        <v>0.03</v>
      </c>
      <c r="U582" s="395"/>
      <c r="V582" s="300"/>
      <c r="W582" s="299"/>
      <c r="X582" s="300"/>
      <c r="Y58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299"/>
      <c r="AA582" s="299"/>
      <c r="AB582" s="299"/>
      <c r="AC582" s="299"/>
      <c r="AD582" s="299"/>
      <c r="AE582" s="299"/>
      <c r="AF582" s="299"/>
      <c r="AG582" s="299"/>
      <c r="AH582" s="299"/>
      <c r="AI582" s="299"/>
      <c r="AJ582" s="299"/>
      <c r="AK582" s="299"/>
      <c r="AL582" s="299"/>
      <c r="AM582" s="299"/>
      <c r="AN582" s="299"/>
      <c r="AO582" s="299"/>
      <c r="AP582" s="299"/>
      <c r="AQ582" s="299"/>
      <c r="AR582" s="300"/>
    </row>
    <row r="583" spans="1:100" s="8" customFormat="1" ht="38.25" customHeight="1" x14ac:dyDescent="0.2">
      <c r="A583" s="323" t="s">
        <v>1341</v>
      </c>
      <c r="B583" s="308"/>
      <c r="C583" s="334"/>
      <c r="D583" s="308" t="s">
        <v>2465</v>
      </c>
      <c r="E583" s="323" t="s">
        <v>91</v>
      </c>
      <c r="F583" s="266" t="s">
        <v>24</v>
      </c>
      <c r="G583" s="397" t="s">
        <v>2466</v>
      </c>
      <c r="H583" s="397" t="s">
        <v>1499</v>
      </c>
      <c r="I583" s="371">
        <v>1200000</v>
      </c>
      <c r="J583" s="268">
        <f>-K2793/0.0833333333333333</f>
        <v>0</v>
      </c>
      <c r="K583" s="268"/>
      <c r="L583" s="269">
        <v>44198</v>
      </c>
      <c r="M583" s="269">
        <v>44216</v>
      </c>
      <c r="N583" s="269">
        <v>45676</v>
      </c>
      <c r="O583" s="290">
        <f>YEAR(N583)</f>
        <v>2025</v>
      </c>
      <c r="P583" s="289">
        <f>MONTH(N583)</f>
        <v>1</v>
      </c>
      <c r="Q583" s="286" t="str">
        <f>IF(P583&gt;9,CONCATENATE(O583,P583),CONCATENATE(O583,"0",P583))</f>
        <v>202501</v>
      </c>
      <c r="R583" s="305" t="s">
        <v>130</v>
      </c>
      <c r="S583" s="271">
        <v>0</v>
      </c>
      <c r="T583" s="271">
        <v>0</v>
      </c>
      <c r="U583" s="396"/>
      <c r="V583" s="309"/>
      <c r="W583" s="307"/>
      <c r="X583" s="309"/>
      <c r="Y583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26"/>
      <c r="AA583" s="307"/>
      <c r="AB583" s="307"/>
      <c r="AC583" s="307"/>
      <c r="AD583" s="307"/>
      <c r="AE583" s="307"/>
      <c r="AF583" s="307"/>
      <c r="AG583" s="307"/>
      <c r="AH583" s="307"/>
      <c r="AI583" s="307"/>
      <c r="AJ583" s="307"/>
      <c r="AK583" s="307"/>
      <c r="AL583" s="307"/>
      <c r="AM583" s="307"/>
      <c r="AN583" s="307"/>
      <c r="AO583" s="307"/>
      <c r="AP583" s="307"/>
      <c r="AQ583" s="307"/>
      <c r="AR583" s="307"/>
    </row>
    <row r="584" spans="1:100" s="8" customFormat="1" ht="38.25" customHeight="1" x14ac:dyDescent="0.2">
      <c r="A584" s="322" t="s">
        <v>1341</v>
      </c>
      <c r="B584" s="322"/>
      <c r="C584" s="314"/>
      <c r="D584" s="322" t="s">
        <v>1864</v>
      </c>
      <c r="E584" s="322" t="s">
        <v>100</v>
      </c>
      <c r="F584" s="306" t="s">
        <v>1865</v>
      </c>
      <c r="G584" s="395" t="s">
        <v>1866</v>
      </c>
      <c r="H584" s="395" t="s">
        <v>1867</v>
      </c>
      <c r="I584" s="368">
        <v>18336433</v>
      </c>
      <c r="J584" s="315">
        <f>-K2644/0.0833333333333333</f>
        <v>0</v>
      </c>
      <c r="K584" s="315"/>
      <c r="L584" s="316">
        <v>43726</v>
      </c>
      <c r="M584" s="316">
        <v>43831</v>
      </c>
      <c r="N584" s="316">
        <v>45291</v>
      </c>
      <c r="O584" s="327">
        <f>YEAR(N584)</f>
        <v>2023</v>
      </c>
      <c r="P584" s="318">
        <f>MONTH(N584)</f>
        <v>12</v>
      </c>
      <c r="Q584" s="328" t="str">
        <f>IF(P584&gt;9,CONCATENATE(O584,P584),CONCATENATE(O584,"0",P584))</f>
        <v>202312</v>
      </c>
      <c r="R584" s="305" t="s">
        <v>248</v>
      </c>
      <c r="S584" s="320">
        <v>0.11</v>
      </c>
      <c r="T584" s="320">
        <v>0.12</v>
      </c>
      <c r="U584" s="395"/>
      <c r="V584" s="300"/>
      <c r="W584" s="299"/>
      <c r="X584" s="300"/>
      <c r="Y58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346"/>
      <c r="AA584" s="300"/>
      <c r="AB584" s="300"/>
      <c r="AC584" s="300"/>
      <c r="AD584" s="300"/>
      <c r="AE584" s="300"/>
      <c r="AF584" s="300"/>
      <c r="AG584" s="300"/>
      <c r="AH584" s="300"/>
      <c r="AI584" s="300"/>
      <c r="AJ584" s="300"/>
      <c r="AK584" s="300"/>
      <c r="AL584" s="300"/>
      <c r="AM584" s="300"/>
      <c r="AN584" s="300"/>
      <c r="AO584" s="300"/>
      <c r="AP584" s="300"/>
      <c r="AQ584" s="300"/>
      <c r="AR584" s="299"/>
    </row>
    <row r="585" spans="1:100" s="8" customFormat="1" ht="38.25" customHeight="1" x14ac:dyDescent="0.2">
      <c r="A585" s="322" t="s">
        <v>1341</v>
      </c>
      <c r="B585" s="322"/>
      <c r="C585" s="314"/>
      <c r="D585" s="321" t="s">
        <v>1856</v>
      </c>
      <c r="E585" s="322" t="s">
        <v>100</v>
      </c>
      <c r="F585" s="306" t="s">
        <v>1858</v>
      </c>
      <c r="G585" s="395" t="s">
        <v>1857</v>
      </c>
      <c r="H585" s="395" t="s">
        <v>1859</v>
      </c>
      <c r="I585" s="368">
        <v>22060929</v>
      </c>
      <c r="J585" s="315">
        <f>-K2644/0.0833333333333333</f>
        <v>0</v>
      </c>
      <c r="K585" s="315"/>
      <c r="L585" s="316">
        <v>43726</v>
      </c>
      <c r="M585" s="316">
        <v>43726</v>
      </c>
      <c r="N585" s="316">
        <v>45291</v>
      </c>
      <c r="O585" s="327">
        <f>YEAR(N585)</f>
        <v>2023</v>
      </c>
      <c r="P585" s="318">
        <f>MONTH(N585)</f>
        <v>12</v>
      </c>
      <c r="Q585" s="328" t="str">
        <f>IF(P585&gt;9,CONCATENATE(O585,P585),CONCATENATE(O585,"0",P585))</f>
        <v>202312</v>
      </c>
      <c r="R585" s="305" t="s">
        <v>248</v>
      </c>
      <c r="S585" s="320">
        <v>0.06</v>
      </c>
      <c r="T585" s="320">
        <v>0.1</v>
      </c>
      <c r="U585" s="406"/>
      <c r="V585" s="300"/>
      <c r="W585" s="299"/>
      <c r="X585" s="300"/>
      <c r="Y58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46"/>
      <c r="AA585" s="300"/>
      <c r="AB585" s="300"/>
      <c r="AC585" s="300"/>
      <c r="AD585" s="300"/>
      <c r="AE585" s="300"/>
      <c r="AF585" s="300"/>
      <c r="AG585" s="300"/>
      <c r="AH585" s="300"/>
      <c r="AI585" s="300"/>
      <c r="AJ585" s="300"/>
      <c r="AK585" s="300"/>
      <c r="AL585" s="300"/>
      <c r="AM585" s="300"/>
      <c r="AN585" s="300"/>
      <c r="AO585" s="300"/>
      <c r="AP585" s="300"/>
      <c r="AQ585" s="300"/>
      <c r="AR585" s="299"/>
    </row>
    <row r="586" spans="1:100" s="8" customFormat="1" ht="38.25" customHeight="1" x14ac:dyDescent="0.2">
      <c r="A586" s="322" t="s">
        <v>1341</v>
      </c>
      <c r="B586" s="322"/>
      <c r="C586" s="314"/>
      <c r="D586" s="321" t="s">
        <v>2046</v>
      </c>
      <c r="E586" s="322" t="s">
        <v>90</v>
      </c>
      <c r="F586" s="306" t="s">
        <v>19</v>
      </c>
      <c r="G586" s="395" t="s">
        <v>2047</v>
      </c>
      <c r="H586" s="395" t="s">
        <v>2048</v>
      </c>
      <c r="I586" s="368">
        <v>4900000</v>
      </c>
      <c r="J586" s="315">
        <f>-K2650/0.0833333333333333</f>
        <v>0</v>
      </c>
      <c r="K586" s="315"/>
      <c r="L586" s="316">
        <v>43782</v>
      </c>
      <c r="M586" s="316" t="s">
        <v>2049</v>
      </c>
      <c r="N586" s="317">
        <v>45230</v>
      </c>
      <c r="O586" s="318">
        <f>YEAR(N586)</f>
        <v>2023</v>
      </c>
      <c r="P586" s="318">
        <f>MONTH(N586)</f>
        <v>10</v>
      </c>
      <c r="Q586" s="319" t="str">
        <f>IF(P586&gt;9,CONCATENATE(O586,P586),CONCATENATE(O586,"0",P586))</f>
        <v>202310</v>
      </c>
      <c r="R586" s="305" t="s">
        <v>248</v>
      </c>
      <c r="S586" s="320">
        <v>0</v>
      </c>
      <c r="T586" s="320">
        <v>0</v>
      </c>
      <c r="U586" s="395"/>
      <c r="V586" s="300"/>
      <c r="W586" s="299"/>
      <c r="X586" s="300"/>
      <c r="Y58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346"/>
      <c r="AA586" s="299"/>
      <c r="AB586" s="299"/>
      <c r="AC586" s="299"/>
      <c r="AD586" s="299"/>
      <c r="AE586" s="299"/>
      <c r="AF586" s="299"/>
      <c r="AG586" s="299"/>
      <c r="AH586" s="299"/>
      <c r="AI586" s="299"/>
      <c r="AJ586" s="299"/>
      <c r="AK586" s="299"/>
      <c r="AL586" s="299"/>
      <c r="AM586" s="299"/>
      <c r="AN586" s="299"/>
      <c r="AO586" s="299"/>
      <c r="AP586" s="299"/>
      <c r="AQ586" s="299"/>
      <c r="AR586" s="299"/>
    </row>
    <row r="587" spans="1:100" s="8" customFormat="1" ht="38.25" customHeight="1" x14ac:dyDescent="0.2">
      <c r="A587" s="322" t="s">
        <v>1341</v>
      </c>
      <c r="B587" s="322"/>
      <c r="C587" s="314"/>
      <c r="D587" s="321" t="s">
        <v>1504</v>
      </c>
      <c r="E587" s="322" t="s">
        <v>101</v>
      </c>
      <c r="F587" s="306" t="s">
        <v>1505</v>
      </c>
      <c r="G587" s="395" t="s">
        <v>1506</v>
      </c>
      <c r="H587" s="406" t="s">
        <v>1507</v>
      </c>
      <c r="I587" s="368">
        <v>620131</v>
      </c>
      <c r="J587" s="315">
        <f>-K2501/0.0833333333333333</f>
        <v>0</v>
      </c>
      <c r="K587" s="315"/>
      <c r="L587" s="316">
        <v>43376</v>
      </c>
      <c r="M587" s="316">
        <v>43376</v>
      </c>
      <c r="N587" s="316">
        <v>45201</v>
      </c>
      <c r="O587" s="327">
        <f>YEAR(N587)</f>
        <v>2023</v>
      </c>
      <c r="P587" s="318">
        <f>MONTH(N587)</f>
        <v>10</v>
      </c>
      <c r="Q587" s="328" t="str">
        <f>IF(P587&gt;9,CONCATENATE(O587,P587),CONCATENATE(O587,"0",P587))</f>
        <v>202310</v>
      </c>
      <c r="R587" s="305" t="s">
        <v>248</v>
      </c>
      <c r="S587" s="320">
        <v>0</v>
      </c>
      <c r="T587" s="320">
        <v>0</v>
      </c>
      <c r="U587" s="399"/>
      <c r="V587" s="300"/>
      <c r="W587" s="299"/>
      <c r="X587" s="300"/>
      <c r="Y58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346"/>
      <c r="AA587" s="299"/>
      <c r="AB587" s="299"/>
      <c r="AC587" s="299"/>
      <c r="AD587" s="299"/>
      <c r="AE587" s="299"/>
      <c r="AF587" s="299"/>
      <c r="AG587" s="299"/>
      <c r="AH587" s="299"/>
      <c r="AI587" s="299"/>
      <c r="AJ587" s="299"/>
      <c r="AK587" s="299"/>
      <c r="AL587" s="299"/>
      <c r="AM587" s="299"/>
      <c r="AN587" s="299"/>
      <c r="AO587" s="299"/>
      <c r="AP587" s="299"/>
      <c r="AQ587" s="299"/>
      <c r="AR587" s="300"/>
    </row>
    <row r="588" spans="1:100" s="8" customFormat="1" ht="38.25" customHeight="1" x14ac:dyDescent="0.2">
      <c r="A588" s="323" t="s">
        <v>1341</v>
      </c>
      <c r="B588" s="323"/>
      <c r="C588" s="314"/>
      <c r="D588" s="323" t="s">
        <v>2183</v>
      </c>
      <c r="E588" s="323" t="s">
        <v>91</v>
      </c>
      <c r="F588" s="311" t="s">
        <v>2184</v>
      </c>
      <c r="G588" s="399" t="s">
        <v>2185</v>
      </c>
      <c r="H588" s="399" t="s">
        <v>1487</v>
      </c>
      <c r="I588" s="372">
        <v>724513</v>
      </c>
      <c r="J588" s="329">
        <f>-K2704/0.0833333333333333</f>
        <v>0</v>
      </c>
      <c r="K588" s="329"/>
      <c r="L588" s="312">
        <v>43852</v>
      </c>
      <c r="M588" s="312">
        <v>43845</v>
      </c>
      <c r="N588" s="312">
        <v>44940</v>
      </c>
      <c r="O588" s="330">
        <f>YEAR(N588)</f>
        <v>2023</v>
      </c>
      <c r="P588" s="318">
        <f>MONTH(N588)</f>
        <v>1</v>
      </c>
      <c r="Q588" s="331" t="str">
        <f>IF(P588&gt;9,CONCATENATE(O588,P588),CONCATENATE(O588,"0",P588))</f>
        <v>202301</v>
      </c>
      <c r="R588" s="305">
        <v>0</v>
      </c>
      <c r="S588" s="332">
        <v>0</v>
      </c>
      <c r="T588" s="332">
        <v>0</v>
      </c>
      <c r="U588" s="395"/>
      <c r="V588" s="300"/>
      <c r="W588" s="299"/>
      <c r="X588" s="300"/>
      <c r="Y588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8" s="346"/>
      <c r="AA588" s="299"/>
      <c r="AB588" s="299"/>
      <c r="AC588" s="299"/>
      <c r="AD588" s="299"/>
      <c r="AE588" s="299"/>
      <c r="AF588" s="299"/>
      <c r="AG588" s="299"/>
      <c r="AH588" s="299"/>
      <c r="AI588" s="299"/>
      <c r="AJ588" s="299"/>
      <c r="AK588" s="299"/>
      <c r="AL588" s="299"/>
      <c r="AM588" s="299"/>
      <c r="AN588" s="299"/>
      <c r="AO588" s="299"/>
      <c r="AP588" s="299"/>
      <c r="AQ588" s="299"/>
      <c r="AR588" s="299"/>
    </row>
    <row r="589" spans="1:100" s="8" customFormat="1" ht="38.25" customHeight="1" x14ac:dyDescent="0.2">
      <c r="A589" s="323" t="s">
        <v>1341</v>
      </c>
      <c r="B589" s="322" t="s">
        <v>262</v>
      </c>
      <c r="C589" s="322" t="s">
        <v>263</v>
      </c>
      <c r="D589" s="323" t="s">
        <v>455</v>
      </c>
      <c r="E589" s="293" t="s">
        <v>142</v>
      </c>
      <c r="F589" s="311" t="s">
        <v>270</v>
      </c>
      <c r="G589" s="399" t="s">
        <v>271</v>
      </c>
      <c r="H589" s="402" t="s">
        <v>55</v>
      </c>
      <c r="I589" s="376" t="s">
        <v>59</v>
      </c>
      <c r="J589" s="258">
        <f>-K2359/0.0833333333333333</f>
        <v>0</v>
      </c>
      <c r="K589" s="258"/>
      <c r="L589" s="255">
        <v>42704</v>
      </c>
      <c r="M589" s="255">
        <v>41275</v>
      </c>
      <c r="N589" s="255">
        <v>44926</v>
      </c>
      <c r="O589" s="282">
        <f>YEAR(N589)</f>
        <v>2022</v>
      </c>
      <c r="P589" s="279">
        <f>MONTH(N589)</f>
        <v>12</v>
      </c>
      <c r="Q589" s="283" t="str">
        <f>IF(P589&gt;9,CONCATENATE(O589,P589),CONCATENATE(O589,"0",P589))</f>
        <v>202212</v>
      </c>
      <c r="R589" s="305">
        <v>0</v>
      </c>
      <c r="S589" s="244">
        <v>0.08</v>
      </c>
      <c r="T589" s="244">
        <v>0.03</v>
      </c>
      <c r="U589" s="412"/>
      <c r="V589" s="297"/>
      <c r="W589" s="297"/>
      <c r="X589" s="297" t="s">
        <v>256</v>
      </c>
      <c r="Y589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9" s="346"/>
      <c r="AA589" s="346"/>
      <c r="AB589" s="300"/>
      <c r="AC589" s="300"/>
      <c r="AD589" s="300"/>
      <c r="AE589" s="300"/>
      <c r="AF589" s="300"/>
      <c r="AG589" s="300"/>
      <c r="AH589" s="300"/>
      <c r="AI589" s="300"/>
      <c r="AJ589" s="300"/>
      <c r="AK589" s="300"/>
      <c r="AL589" s="300"/>
      <c r="AM589" s="300"/>
      <c r="AN589" s="300"/>
      <c r="AO589" s="300"/>
      <c r="AP589" s="300"/>
      <c r="AQ589" s="300"/>
      <c r="AR589" s="300"/>
    </row>
    <row r="590" spans="1:100" s="8" customFormat="1" ht="38.25" customHeight="1" x14ac:dyDescent="0.2">
      <c r="A590" s="323" t="s">
        <v>1341</v>
      </c>
      <c r="B590" s="322"/>
      <c r="C590" s="314"/>
      <c r="D590" s="321" t="s">
        <v>454</v>
      </c>
      <c r="E590" s="323" t="s">
        <v>102</v>
      </c>
      <c r="F590" s="306" t="s">
        <v>1238</v>
      </c>
      <c r="G590" s="395" t="s">
        <v>905</v>
      </c>
      <c r="H590" s="395" t="s">
        <v>906</v>
      </c>
      <c r="I590" s="372">
        <v>8818614.6500000004</v>
      </c>
      <c r="J590" s="329">
        <f>-K2301/0.0833333333333333</f>
        <v>0</v>
      </c>
      <c r="K590" s="329"/>
      <c r="L590" s="316">
        <v>43005</v>
      </c>
      <c r="M590" s="312">
        <v>43011</v>
      </c>
      <c r="N590" s="317">
        <v>44836</v>
      </c>
      <c r="O590" s="318">
        <f>YEAR(N590)</f>
        <v>2022</v>
      </c>
      <c r="P590" s="318">
        <f>MONTH(N590)</f>
        <v>10</v>
      </c>
      <c r="Q590" s="319" t="str">
        <f>IF(P590&gt;9,CONCATENATE(O590,P590),CONCATENATE(O590,"0",P590))</f>
        <v>202210</v>
      </c>
      <c r="R590" s="305" t="s">
        <v>736</v>
      </c>
      <c r="S590" s="320">
        <v>0.03</v>
      </c>
      <c r="T590" s="320">
        <v>0.02</v>
      </c>
      <c r="U590" s="399"/>
      <c r="V590" s="299"/>
      <c r="W590" s="299"/>
      <c r="X590" s="299"/>
      <c r="Y590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299"/>
      <c r="AA590" s="299"/>
      <c r="AB590" s="299"/>
      <c r="AC590" s="299"/>
      <c r="AD590" s="299"/>
      <c r="AE590" s="299"/>
      <c r="AF590" s="299"/>
      <c r="AG590" s="299"/>
      <c r="AH590" s="299"/>
      <c r="AI590" s="299"/>
      <c r="AJ590" s="299"/>
      <c r="AK590" s="299"/>
      <c r="AL590" s="299"/>
      <c r="AM590" s="299"/>
      <c r="AN590" s="299"/>
      <c r="AO590" s="299"/>
      <c r="AP590" s="299"/>
      <c r="AQ590" s="299"/>
      <c r="AR590" s="300"/>
    </row>
    <row r="591" spans="1:100" s="8" customFormat="1" ht="38.25" customHeight="1" x14ac:dyDescent="0.2">
      <c r="A591" s="322" t="s">
        <v>1341</v>
      </c>
      <c r="B591" s="313"/>
      <c r="C591" s="334"/>
      <c r="D591" s="310" t="s">
        <v>2157</v>
      </c>
      <c r="E591" s="322" t="s">
        <v>89</v>
      </c>
      <c r="F591" s="272" t="s">
        <v>1993</v>
      </c>
      <c r="G591" s="396" t="s">
        <v>1994</v>
      </c>
      <c r="H591" s="396" t="s">
        <v>1995</v>
      </c>
      <c r="I591" s="370">
        <v>2500000</v>
      </c>
      <c r="J591" s="273">
        <f>-K2633/0.0833333333333333</f>
        <v>0</v>
      </c>
      <c r="K591" s="273"/>
      <c r="L591" s="269">
        <v>43670</v>
      </c>
      <c r="M591" s="274">
        <v>43672</v>
      </c>
      <c r="N591" s="274">
        <v>44767</v>
      </c>
      <c r="O591" s="289">
        <f>YEAR(N591)</f>
        <v>2022</v>
      </c>
      <c r="P591" s="289">
        <f>MONTH(N591)</f>
        <v>7</v>
      </c>
      <c r="Q591" s="281" t="str">
        <f>IF(P591&gt;9,CONCATENATE(O591,P591),CONCATENATE(O591,"0",P591))</f>
        <v>202207</v>
      </c>
      <c r="R591" s="305" t="s">
        <v>248</v>
      </c>
      <c r="S591" s="276">
        <v>0</v>
      </c>
      <c r="T591" s="276">
        <v>0</v>
      </c>
      <c r="U591" s="396"/>
      <c r="V591" s="309"/>
      <c r="W591" s="307"/>
      <c r="X591" s="326"/>
      <c r="Y59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26"/>
      <c r="AA591" s="309"/>
      <c r="AB591" s="309"/>
      <c r="AC591" s="309"/>
      <c r="AD591" s="309"/>
      <c r="AE591" s="309"/>
      <c r="AF591" s="309"/>
      <c r="AG591" s="309"/>
      <c r="AH591" s="309"/>
      <c r="AI591" s="309"/>
      <c r="AJ591" s="309"/>
      <c r="AK591" s="309"/>
      <c r="AL591" s="309"/>
      <c r="AM591" s="309"/>
      <c r="AN591" s="309"/>
      <c r="AO591" s="309"/>
      <c r="AP591" s="309"/>
      <c r="AQ591" s="309"/>
      <c r="AR591" s="30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</row>
    <row r="592" spans="1:100" s="7" customFormat="1" ht="38.25" customHeight="1" x14ac:dyDescent="0.2">
      <c r="A592" s="322" t="s">
        <v>1341</v>
      </c>
      <c r="B592" s="322"/>
      <c r="C592" s="314"/>
      <c r="D592" s="321" t="s">
        <v>1735</v>
      </c>
      <c r="E592" s="322" t="s">
        <v>100</v>
      </c>
      <c r="F592" s="306" t="s">
        <v>1736</v>
      </c>
      <c r="G592" s="395" t="s">
        <v>1374</v>
      </c>
      <c r="H592" s="395" t="s">
        <v>1737</v>
      </c>
      <c r="I592" s="368">
        <v>105948</v>
      </c>
      <c r="J592" s="315">
        <f>-K2561/0.0833333333333333</f>
        <v>0</v>
      </c>
      <c r="K592" s="315"/>
      <c r="L592" s="316">
        <v>43663</v>
      </c>
      <c r="M592" s="316">
        <v>43663</v>
      </c>
      <c r="N592" s="317">
        <v>44758</v>
      </c>
      <c r="O592" s="318">
        <f>YEAR(N592)</f>
        <v>2022</v>
      </c>
      <c r="P592" s="318">
        <f>MONTH(N592)</f>
        <v>7</v>
      </c>
      <c r="Q592" s="319" t="str">
        <f>IF(P592&gt;9,CONCATENATE(O592,P592),CONCATENATE(O592,"0",P592))</f>
        <v>202207</v>
      </c>
      <c r="R592" s="305" t="s">
        <v>248</v>
      </c>
      <c r="S592" s="320">
        <v>0</v>
      </c>
      <c r="T592" s="320">
        <v>0</v>
      </c>
      <c r="U592" s="395"/>
      <c r="V592" s="299"/>
      <c r="W592" s="299"/>
      <c r="X592" s="299"/>
      <c r="Y59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299"/>
      <c r="AA592" s="299"/>
      <c r="AB592" s="299"/>
      <c r="AC592" s="299"/>
      <c r="AD592" s="299"/>
      <c r="AE592" s="299"/>
      <c r="AF592" s="299"/>
      <c r="AG592" s="299"/>
      <c r="AH592" s="299"/>
      <c r="AI592" s="299"/>
      <c r="AJ592" s="299"/>
      <c r="AK592" s="299"/>
      <c r="AL592" s="299"/>
      <c r="AM592" s="299"/>
      <c r="AN592" s="299"/>
      <c r="AO592" s="299"/>
      <c r="AP592" s="299"/>
      <c r="AQ592" s="299"/>
      <c r="AR592" s="300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</row>
    <row r="593" spans="1:100" s="8" customFormat="1" ht="38.25" customHeight="1" x14ac:dyDescent="0.2">
      <c r="A593" s="322" t="s">
        <v>1341</v>
      </c>
      <c r="B593" s="322"/>
      <c r="C593" s="314"/>
      <c r="D593" s="321" t="s">
        <v>1809</v>
      </c>
      <c r="E593" s="322" t="s">
        <v>91</v>
      </c>
      <c r="F593" s="306" t="s">
        <v>1810</v>
      </c>
      <c r="G593" s="395" t="s">
        <v>1811</v>
      </c>
      <c r="H593" s="395" t="s">
        <v>1503</v>
      </c>
      <c r="I593" s="368">
        <v>298400</v>
      </c>
      <c r="J593" s="315">
        <f>-K2641/0.0833333333333333</f>
        <v>0</v>
      </c>
      <c r="K593" s="315"/>
      <c r="L593" s="316">
        <v>43656</v>
      </c>
      <c r="M593" s="316">
        <v>43657</v>
      </c>
      <c r="N593" s="316">
        <v>44752</v>
      </c>
      <c r="O593" s="327">
        <f>YEAR(N593)</f>
        <v>2022</v>
      </c>
      <c r="P593" s="318">
        <f>MONTH(N593)</f>
        <v>7</v>
      </c>
      <c r="Q593" s="328" t="str">
        <f>IF(P593&gt;9,CONCATENATE(O593,P593),CONCATENATE(O593,"0",P593))</f>
        <v>202207</v>
      </c>
      <c r="R593" s="305">
        <v>0</v>
      </c>
      <c r="S593" s="320">
        <v>0.23</v>
      </c>
      <c r="T593" s="320">
        <v>0.25</v>
      </c>
      <c r="U593" s="395"/>
      <c r="V593" s="300"/>
      <c r="W593" s="299"/>
      <c r="X593" s="300"/>
      <c r="Y59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346"/>
      <c r="AA593" s="300"/>
      <c r="AB593" s="300"/>
      <c r="AC593" s="300"/>
      <c r="AD593" s="300"/>
      <c r="AE593" s="300"/>
      <c r="AF593" s="300"/>
      <c r="AG593" s="300"/>
      <c r="AH593" s="300"/>
      <c r="AI593" s="300"/>
      <c r="AJ593" s="300"/>
      <c r="AK593" s="300"/>
      <c r="AL593" s="300"/>
      <c r="AM593" s="300"/>
      <c r="AN593" s="300"/>
      <c r="AO593" s="300"/>
      <c r="AP593" s="300"/>
      <c r="AQ593" s="300"/>
      <c r="AR593" s="299"/>
    </row>
    <row r="594" spans="1:100" s="8" customFormat="1" ht="38.25" customHeight="1" x14ac:dyDescent="0.2">
      <c r="A594" s="322" t="s">
        <v>1341</v>
      </c>
      <c r="B594" s="322"/>
      <c r="C594" s="314"/>
      <c r="D594" s="321" t="s">
        <v>1819</v>
      </c>
      <c r="E594" s="322" t="s">
        <v>96</v>
      </c>
      <c r="F594" s="306" t="s">
        <v>24</v>
      </c>
      <c r="G594" s="395" t="s">
        <v>1820</v>
      </c>
      <c r="H594" s="395" t="s">
        <v>1821</v>
      </c>
      <c r="I594" s="368">
        <v>100000</v>
      </c>
      <c r="J594" s="315">
        <f>-K2646/0.0833333333333333</f>
        <v>0</v>
      </c>
      <c r="K594" s="315"/>
      <c r="L594" s="316">
        <v>43663</v>
      </c>
      <c r="M594" s="316">
        <v>43656</v>
      </c>
      <c r="N594" s="316">
        <v>44751</v>
      </c>
      <c r="O594" s="327">
        <f>YEAR(N594)</f>
        <v>2022</v>
      </c>
      <c r="P594" s="318">
        <f>MONTH(N594)</f>
        <v>7</v>
      </c>
      <c r="Q594" s="328" t="str">
        <f>IF(P594&gt;9,CONCATENATE(O594,P594),CONCATENATE(O594,"0",P594))</f>
        <v>202207</v>
      </c>
      <c r="R594" s="305" t="s">
        <v>119</v>
      </c>
      <c r="S594" s="320">
        <v>0</v>
      </c>
      <c r="T594" s="320">
        <v>0</v>
      </c>
      <c r="U594" s="395"/>
      <c r="V594" s="300"/>
      <c r="W594" s="299"/>
      <c r="X594" s="300"/>
      <c r="Y59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4" s="346"/>
      <c r="AA594" s="300"/>
      <c r="AB594" s="300"/>
      <c r="AC594" s="300"/>
      <c r="AD594" s="300"/>
      <c r="AE594" s="300"/>
      <c r="AF594" s="300"/>
      <c r="AG594" s="300"/>
      <c r="AH594" s="300"/>
      <c r="AI594" s="300"/>
      <c r="AJ594" s="300"/>
      <c r="AK594" s="300"/>
      <c r="AL594" s="300"/>
      <c r="AM594" s="300"/>
      <c r="AN594" s="300"/>
      <c r="AO594" s="300"/>
      <c r="AP594" s="300"/>
      <c r="AQ594" s="300"/>
      <c r="AR594" s="299"/>
    </row>
    <row r="595" spans="1:100" s="8" customFormat="1" ht="38.25" customHeight="1" x14ac:dyDescent="0.2">
      <c r="A595" s="322" t="s">
        <v>1341</v>
      </c>
      <c r="B595" s="322"/>
      <c r="C595" s="314"/>
      <c r="D595" s="321" t="s">
        <v>1928</v>
      </c>
      <c r="E595" s="322" t="s">
        <v>93</v>
      </c>
      <c r="F595" s="306" t="s">
        <v>1929</v>
      </c>
      <c r="G595" s="395" t="s">
        <v>1930</v>
      </c>
      <c r="H595" s="395" t="s">
        <v>1931</v>
      </c>
      <c r="I595" s="368">
        <v>4498025</v>
      </c>
      <c r="J595" s="315">
        <f>-K2658/0.0833333333333333</f>
        <v>0</v>
      </c>
      <c r="K595" s="315"/>
      <c r="L595" s="316">
        <v>43642</v>
      </c>
      <c r="M595" s="316">
        <v>43647</v>
      </c>
      <c r="N595" s="316">
        <v>44742</v>
      </c>
      <c r="O595" s="327">
        <f>YEAR(N595)</f>
        <v>2022</v>
      </c>
      <c r="P595" s="318">
        <f>MONTH(N595)</f>
        <v>6</v>
      </c>
      <c r="Q595" s="328" t="str">
        <f>IF(P595&gt;9,CONCATENATE(O595,P595),CONCATENATE(O595,"0",P595))</f>
        <v>202206</v>
      </c>
      <c r="R595" s="305">
        <v>0</v>
      </c>
      <c r="S595" s="320">
        <v>0.15</v>
      </c>
      <c r="T595" s="320">
        <v>0.11</v>
      </c>
      <c r="U595" s="395"/>
      <c r="V595" s="300"/>
      <c r="W595" s="299"/>
      <c r="X595" s="300"/>
      <c r="Y59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5" s="346"/>
      <c r="AA595" s="300"/>
      <c r="AB595" s="300"/>
      <c r="AC595" s="300"/>
      <c r="AD595" s="300"/>
      <c r="AE595" s="300"/>
      <c r="AF595" s="300"/>
      <c r="AG595" s="300"/>
      <c r="AH595" s="300"/>
      <c r="AI595" s="300"/>
      <c r="AJ595" s="300"/>
      <c r="AK595" s="300"/>
      <c r="AL595" s="300"/>
      <c r="AM595" s="300"/>
      <c r="AN595" s="300"/>
      <c r="AO595" s="300"/>
      <c r="AP595" s="300"/>
      <c r="AQ595" s="300"/>
      <c r="AR595" s="299"/>
    </row>
    <row r="596" spans="1:100" s="8" customFormat="1" ht="38.25" customHeight="1" x14ac:dyDescent="0.2">
      <c r="A596" s="322" t="s">
        <v>1341</v>
      </c>
      <c r="B596" s="322"/>
      <c r="C596" s="314"/>
      <c r="D596" s="321" t="s">
        <v>1948</v>
      </c>
      <c r="E596" s="322" t="s">
        <v>93</v>
      </c>
      <c r="F596" s="306" t="s">
        <v>1949</v>
      </c>
      <c r="G596" s="395" t="s">
        <v>1950</v>
      </c>
      <c r="H596" s="395" t="s">
        <v>1951</v>
      </c>
      <c r="I596" s="368">
        <v>265250</v>
      </c>
      <c r="J596" s="315">
        <f>-K2660/0.0833333333333333</f>
        <v>0</v>
      </c>
      <c r="K596" s="315"/>
      <c r="L596" s="316">
        <v>43642</v>
      </c>
      <c r="M596" s="316">
        <v>43643</v>
      </c>
      <c r="N596" s="316">
        <v>44734</v>
      </c>
      <c r="O596" s="327">
        <f>YEAR(N596)</f>
        <v>2022</v>
      </c>
      <c r="P596" s="318">
        <f>MONTH(N596)</f>
        <v>6</v>
      </c>
      <c r="Q596" s="328" t="str">
        <f>IF(P596&gt;9,CONCATENATE(O596,P596),CONCATENATE(O596,"0",P596))</f>
        <v>202206</v>
      </c>
      <c r="R596" s="305">
        <v>0</v>
      </c>
      <c r="S596" s="320">
        <v>0.08</v>
      </c>
      <c r="T596" s="320">
        <v>0.03</v>
      </c>
      <c r="U596" s="395"/>
      <c r="V596" s="300"/>
      <c r="W596" s="299"/>
      <c r="X596" s="300"/>
      <c r="Y596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46"/>
      <c r="AA596" s="300"/>
      <c r="AB596" s="300"/>
      <c r="AC596" s="300"/>
      <c r="AD596" s="300"/>
      <c r="AE596" s="300"/>
      <c r="AF596" s="300"/>
      <c r="AG596" s="300"/>
      <c r="AH596" s="300"/>
      <c r="AI596" s="300"/>
      <c r="AJ596" s="300"/>
      <c r="AK596" s="300"/>
      <c r="AL596" s="300"/>
      <c r="AM596" s="300"/>
      <c r="AN596" s="300"/>
      <c r="AO596" s="300"/>
      <c r="AP596" s="300"/>
      <c r="AQ596" s="300"/>
      <c r="AR596" s="299"/>
    </row>
    <row r="597" spans="1:100" s="8" customFormat="1" ht="38.25" customHeight="1" x14ac:dyDescent="0.2">
      <c r="A597" s="322" t="s">
        <v>1341</v>
      </c>
      <c r="B597" s="322"/>
      <c r="C597" s="314"/>
      <c r="D597" s="321" t="s">
        <v>1704</v>
      </c>
      <c r="E597" s="322" t="s">
        <v>1207</v>
      </c>
      <c r="F597" s="322" t="s">
        <v>1705</v>
      </c>
      <c r="G597" s="395" t="s">
        <v>1706</v>
      </c>
      <c r="H597" s="395" t="s">
        <v>414</v>
      </c>
      <c r="I597" s="368">
        <v>24060192.300000001</v>
      </c>
      <c r="J597" s="315">
        <f>-K2515/0.0833333333333333</f>
        <v>0</v>
      </c>
      <c r="K597" s="315"/>
      <c r="L597" s="316">
        <v>44188</v>
      </c>
      <c r="M597" s="316">
        <v>43629</v>
      </c>
      <c r="N597" s="316">
        <v>44724</v>
      </c>
      <c r="O597" s="327">
        <f>YEAR(N597)</f>
        <v>2022</v>
      </c>
      <c r="P597" s="318">
        <f>MONTH(N597)</f>
        <v>6</v>
      </c>
      <c r="Q597" s="328" t="str">
        <f>IF(P597&gt;9,CONCATENATE(O597,P597),CONCATENATE(O597,"0",P597))</f>
        <v>202206</v>
      </c>
      <c r="R597" s="305" t="s">
        <v>248</v>
      </c>
      <c r="S597" s="320">
        <v>0.15</v>
      </c>
      <c r="T597" s="320">
        <v>0.16</v>
      </c>
      <c r="U597" s="395"/>
      <c r="V597" s="300"/>
      <c r="W597" s="299"/>
      <c r="X597" s="300"/>
      <c r="Y59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7" s="299"/>
      <c r="AA597" s="299"/>
      <c r="AB597" s="299"/>
      <c r="AC597" s="299"/>
      <c r="AD597" s="299"/>
      <c r="AE597" s="299"/>
      <c r="AF597" s="299"/>
      <c r="AG597" s="299"/>
      <c r="AH597" s="299"/>
      <c r="AI597" s="299"/>
      <c r="AJ597" s="299"/>
      <c r="AK597" s="299"/>
      <c r="AL597" s="299"/>
      <c r="AM597" s="299"/>
      <c r="AN597" s="299"/>
      <c r="AO597" s="299"/>
      <c r="AP597" s="299"/>
      <c r="AQ597" s="299"/>
      <c r="AR597" s="300"/>
    </row>
    <row r="598" spans="1:100" s="7" customFormat="1" ht="38.25" customHeight="1" x14ac:dyDescent="0.2">
      <c r="A598" s="322" t="s">
        <v>1341</v>
      </c>
      <c r="B598" s="322"/>
      <c r="C598" s="314"/>
      <c r="D598" s="321" t="s">
        <v>1707</v>
      </c>
      <c r="E598" s="322" t="s">
        <v>1207</v>
      </c>
      <c r="F598" s="322" t="s">
        <v>1705</v>
      </c>
      <c r="G598" s="395" t="s">
        <v>1706</v>
      </c>
      <c r="H598" s="395" t="s">
        <v>1709</v>
      </c>
      <c r="I598" s="368">
        <v>14412692.300000001</v>
      </c>
      <c r="J598" s="315">
        <f>-K2516/0.0833333333333333</f>
        <v>0</v>
      </c>
      <c r="K598" s="315"/>
      <c r="L598" s="316">
        <v>44188</v>
      </c>
      <c r="M598" s="316">
        <v>43629</v>
      </c>
      <c r="N598" s="316">
        <v>44724</v>
      </c>
      <c r="O598" s="327">
        <f>YEAR(N598)</f>
        <v>2022</v>
      </c>
      <c r="P598" s="318">
        <f>MONTH(N598)</f>
        <v>6</v>
      </c>
      <c r="Q598" s="328" t="str">
        <f>IF(P598&gt;9,CONCATENATE(O598,P598),CONCATENATE(O598,"0",P598))</f>
        <v>202206</v>
      </c>
      <c r="R598" s="305" t="s">
        <v>248</v>
      </c>
      <c r="S598" s="320">
        <v>0.15</v>
      </c>
      <c r="T598" s="320">
        <v>0.16</v>
      </c>
      <c r="U598" s="395"/>
      <c r="V598" s="300"/>
      <c r="W598" s="299"/>
      <c r="X598" s="300"/>
      <c r="Y59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8" s="299"/>
      <c r="AA598" s="299"/>
      <c r="AB598" s="299"/>
      <c r="AC598" s="299"/>
      <c r="AD598" s="299"/>
      <c r="AE598" s="299"/>
      <c r="AF598" s="299"/>
      <c r="AG598" s="299"/>
      <c r="AH598" s="299"/>
      <c r="AI598" s="299"/>
      <c r="AJ598" s="299"/>
      <c r="AK598" s="299"/>
      <c r="AL598" s="299"/>
      <c r="AM598" s="299"/>
      <c r="AN598" s="299"/>
      <c r="AO598" s="299"/>
      <c r="AP598" s="299"/>
      <c r="AQ598" s="299"/>
      <c r="AR598" s="300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</row>
    <row r="599" spans="1:100" s="7" customFormat="1" ht="38.25" customHeight="1" x14ac:dyDescent="0.2">
      <c r="A599" s="322" t="s">
        <v>1341</v>
      </c>
      <c r="B599" s="322"/>
      <c r="C599" s="314"/>
      <c r="D599" s="321" t="s">
        <v>1708</v>
      </c>
      <c r="E599" s="322" t="s">
        <v>1207</v>
      </c>
      <c r="F599" s="322" t="s">
        <v>1705</v>
      </c>
      <c r="G599" s="395" t="s">
        <v>1706</v>
      </c>
      <c r="H599" s="395" t="s">
        <v>1710</v>
      </c>
      <c r="I599" s="368">
        <v>1287692.3</v>
      </c>
      <c r="J599" s="315">
        <f>-K2517/0.0833333333333333</f>
        <v>0</v>
      </c>
      <c r="K599" s="315"/>
      <c r="L599" s="316">
        <v>44188</v>
      </c>
      <c r="M599" s="316">
        <v>43629</v>
      </c>
      <c r="N599" s="316">
        <v>44724</v>
      </c>
      <c r="O599" s="327">
        <f>YEAR(N599)</f>
        <v>2022</v>
      </c>
      <c r="P599" s="318">
        <f>MONTH(N599)</f>
        <v>6</v>
      </c>
      <c r="Q599" s="328" t="str">
        <f>IF(P599&gt;9,CONCATENATE(O599,P599),CONCATENATE(O599,"0",P599))</f>
        <v>202206</v>
      </c>
      <c r="R599" s="305" t="s">
        <v>248</v>
      </c>
      <c r="S599" s="320">
        <v>0.15</v>
      </c>
      <c r="T599" s="320">
        <v>0.16</v>
      </c>
      <c r="U599" s="395"/>
      <c r="V599" s="300"/>
      <c r="W599" s="299"/>
      <c r="X599" s="300"/>
      <c r="Y5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9" s="299"/>
      <c r="AA599" s="299"/>
      <c r="AB599" s="299"/>
      <c r="AC599" s="299"/>
      <c r="AD599" s="299"/>
      <c r="AE599" s="299"/>
      <c r="AF599" s="299"/>
      <c r="AG599" s="299"/>
      <c r="AH599" s="299"/>
      <c r="AI599" s="299"/>
      <c r="AJ599" s="299"/>
      <c r="AK599" s="299"/>
      <c r="AL599" s="299"/>
      <c r="AM599" s="299"/>
      <c r="AN599" s="299"/>
      <c r="AO599" s="299"/>
      <c r="AP599" s="299"/>
      <c r="AQ599" s="299"/>
      <c r="AR599" s="300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</row>
    <row r="600" spans="1:100" s="7" customFormat="1" ht="38.25" customHeight="1" x14ac:dyDescent="0.2">
      <c r="A600" s="322" t="s">
        <v>1341</v>
      </c>
      <c r="B600" s="322"/>
      <c r="C600" s="314"/>
      <c r="D600" s="321" t="s">
        <v>1711</v>
      </c>
      <c r="E600" s="322" t="s">
        <v>1207</v>
      </c>
      <c r="F600" s="322" t="s">
        <v>1705</v>
      </c>
      <c r="G600" s="395" t="s">
        <v>1706</v>
      </c>
      <c r="H600" s="395" t="s">
        <v>1712</v>
      </c>
      <c r="I600" s="368">
        <v>1549692.3</v>
      </c>
      <c r="J600" s="315">
        <f>-K2517/0.0833333333333333</f>
        <v>0</v>
      </c>
      <c r="K600" s="315"/>
      <c r="L600" s="316">
        <v>44188</v>
      </c>
      <c r="M600" s="316">
        <v>43629</v>
      </c>
      <c r="N600" s="316">
        <v>44724</v>
      </c>
      <c r="O600" s="327">
        <f>YEAR(N600)</f>
        <v>2022</v>
      </c>
      <c r="P600" s="318">
        <f>MONTH(N600)</f>
        <v>6</v>
      </c>
      <c r="Q600" s="328" t="str">
        <f>IF(P600&gt;9,CONCATENATE(O600,P600),CONCATENATE(O600,"0",P600))</f>
        <v>202206</v>
      </c>
      <c r="R600" s="305" t="s">
        <v>248</v>
      </c>
      <c r="S600" s="320">
        <v>0.15</v>
      </c>
      <c r="T600" s="320">
        <v>0.16</v>
      </c>
      <c r="U600" s="395"/>
      <c r="V600" s="300"/>
      <c r="W600" s="299"/>
      <c r="X600" s="300"/>
      <c r="Y60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299"/>
      <c r="AA600" s="299"/>
      <c r="AB600" s="299"/>
      <c r="AC600" s="299"/>
      <c r="AD600" s="299"/>
      <c r="AE600" s="299"/>
      <c r="AF600" s="299"/>
      <c r="AG600" s="299"/>
      <c r="AH600" s="299"/>
      <c r="AI600" s="299"/>
      <c r="AJ600" s="299"/>
      <c r="AK600" s="299"/>
      <c r="AL600" s="299"/>
      <c r="AM600" s="299"/>
      <c r="AN600" s="299"/>
      <c r="AO600" s="299"/>
      <c r="AP600" s="299"/>
      <c r="AQ600" s="299"/>
      <c r="AR600" s="300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</row>
    <row r="601" spans="1:100" s="7" customFormat="1" ht="38.25" customHeight="1" x14ac:dyDescent="0.2">
      <c r="A601" s="322" t="s">
        <v>1341</v>
      </c>
      <c r="B601" s="322"/>
      <c r="C601" s="314"/>
      <c r="D601" s="321" t="s">
        <v>1714</v>
      </c>
      <c r="E601" s="322" t="s">
        <v>1207</v>
      </c>
      <c r="F601" s="322" t="s">
        <v>1705</v>
      </c>
      <c r="G601" s="395" t="s">
        <v>1706</v>
      </c>
      <c r="H601" s="395" t="s">
        <v>1713</v>
      </c>
      <c r="I601" s="368">
        <v>178056.3</v>
      </c>
      <c r="J601" s="315">
        <f>-K2518/0.0833333333333333</f>
        <v>0</v>
      </c>
      <c r="K601" s="315"/>
      <c r="L601" s="316">
        <v>44188</v>
      </c>
      <c r="M601" s="316">
        <v>43629</v>
      </c>
      <c r="N601" s="316">
        <v>44724</v>
      </c>
      <c r="O601" s="327">
        <f>YEAR(N601)</f>
        <v>2022</v>
      </c>
      <c r="P601" s="318">
        <f>MONTH(N601)</f>
        <v>6</v>
      </c>
      <c r="Q601" s="328" t="str">
        <f>IF(P601&gt;9,CONCATENATE(O601,P601),CONCATENATE(O601,"0",P601))</f>
        <v>202206</v>
      </c>
      <c r="R601" s="305" t="s">
        <v>248</v>
      </c>
      <c r="S601" s="320">
        <v>0.15</v>
      </c>
      <c r="T601" s="320">
        <v>0.16</v>
      </c>
      <c r="U601" s="395"/>
      <c r="V601" s="300"/>
      <c r="W601" s="299"/>
      <c r="X601" s="300"/>
      <c r="Y60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299"/>
      <c r="AA601" s="299"/>
      <c r="AB601" s="299"/>
      <c r="AC601" s="299"/>
      <c r="AD601" s="299"/>
      <c r="AE601" s="299"/>
      <c r="AF601" s="299"/>
      <c r="AG601" s="299"/>
      <c r="AH601" s="299"/>
      <c r="AI601" s="299"/>
      <c r="AJ601" s="299"/>
      <c r="AK601" s="299"/>
      <c r="AL601" s="299"/>
      <c r="AM601" s="299"/>
      <c r="AN601" s="299"/>
      <c r="AO601" s="299"/>
      <c r="AP601" s="299"/>
      <c r="AQ601" s="299"/>
      <c r="AR601" s="300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</row>
    <row r="602" spans="1:100" s="7" customFormat="1" ht="38.25" customHeight="1" x14ac:dyDescent="0.2">
      <c r="A602" s="322" t="s">
        <v>1341</v>
      </c>
      <c r="B602" s="322"/>
      <c r="C602" s="314"/>
      <c r="D602" s="321" t="s">
        <v>1716</v>
      </c>
      <c r="E602" s="322" t="s">
        <v>1207</v>
      </c>
      <c r="F602" s="322" t="s">
        <v>1705</v>
      </c>
      <c r="G602" s="395" t="s">
        <v>1706</v>
      </c>
      <c r="H602" s="395" t="s">
        <v>1715</v>
      </c>
      <c r="I602" s="368">
        <v>1084590.46</v>
      </c>
      <c r="J602" s="315">
        <f>-K2516/0.0833333333333333</f>
        <v>0</v>
      </c>
      <c r="K602" s="315"/>
      <c r="L602" s="316">
        <v>44188</v>
      </c>
      <c r="M602" s="316">
        <v>43629</v>
      </c>
      <c r="N602" s="316">
        <v>44724</v>
      </c>
      <c r="O602" s="327">
        <f>YEAR(N602)</f>
        <v>2022</v>
      </c>
      <c r="P602" s="318">
        <f>MONTH(N602)</f>
        <v>6</v>
      </c>
      <c r="Q602" s="328" t="str">
        <f>IF(P602&gt;9,CONCATENATE(O602,P602),CONCATENATE(O602,"0",P602))</f>
        <v>202206</v>
      </c>
      <c r="R602" s="305" t="s">
        <v>248</v>
      </c>
      <c r="S602" s="320">
        <v>0.15</v>
      </c>
      <c r="T602" s="320">
        <v>0.16</v>
      </c>
      <c r="U602" s="395"/>
      <c r="V602" s="300"/>
      <c r="W602" s="299"/>
      <c r="X602" s="300"/>
      <c r="Y60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2" s="299"/>
      <c r="AA602" s="299"/>
      <c r="AB602" s="299"/>
      <c r="AC602" s="299"/>
      <c r="AD602" s="299"/>
      <c r="AE602" s="299"/>
      <c r="AF602" s="299"/>
      <c r="AG602" s="299"/>
      <c r="AH602" s="299"/>
      <c r="AI602" s="299"/>
      <c r="AJ602" s="299"/>
      <c r="AK602" s="299"/>
      <c r="AL602" s="299"/>
      <c r="AM602" s="299"/>
      <c r="AN602" s="299"/>
      <c r="AO602" s="299"/>
      <c r="AP602" s="299"/>
      <c r="AQ602" s="299"/>
      <c r="AR602" s="300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</row>
    <row r="603" spans="1:100" s="7" customFormat="1" ht="38.25" customHeight="1" x14ac:dyDescent="0.2">
      <c r="A603" s="322" t="s">
        <v>1341</v>
      </c>
      <c r="B603" s="322"/>
      <c r="C603" s="314"/>
      <c r="D603" s="321" t="s">
        <v>1718</v>
      </c>
      <c r="E603" s="322" t="s">
        <v>1207</v>
      </c>
      <c r="F603" s="322" t="s">
        <v>1705</v>
      </c>
      <c r="G603" s="395" t="s">
        <v>1706</v>
      </c>
      <c r="H603" s="395" t="s">
        <v>1717</v>
      </c>
      <c r="I603" s="368">
        <v>17692.3</v>
      </c>
      <c r="J603" s="315">
        <f>-K2515/0.0833333333333333</f>
        <v>0</v>
      </c>
      <c r="K603" s="315"/>
      <c r="L603" s="316">
        <v>44188</v>
      </c>
      <c r="M603" s="316">
        <v>43629</v>
      </c>
      <c r="N603" s="316">
        <v>44724</v>
      </c>
      <c r="O603" s="327">
        <f>YEAR(N603)</f>
        <v>2022</v>
      </c>
      <c r="P603" s="318">
        <f>MONTH(N603)</f>
        <v>6</v>
      </c>
      <c r="Q603" s="328" t="str">
        <f>IF(P603&gt;9,CONCATENATE(O603,P603),CONCATENATE(O603,"0",P603))</f>
        <v>202206</v>
      </c>
      <c r="R603" s="305" t="s">
        <v>248</v>
      </c>
      <c r="S603" s="320">
        <v>0.15</v>
      </c>
      <c r="T603" s="320">
        <v>0.16</v>
      </c>
      <c r="U603" s="395"/>
      <c r="V603" s="300"/>
      <c r="W603" s="299"/>
      <c r="X603" s="300"/>
      <c r="Y60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3" s="299"/>
      <c r="AA603" s="299"/>
      <c r="AB603" s="299"/>
      <c r="AC603" s="299"/>
      <c r="AD603" s="299"/>
      <c r="AE603" s="299"/>
      <c r="AF603" s="299"/>
      <c r="AG603" s="299"/>
      <c r="AH603" s="299"/>
      <c r="AI603" s="299"/>
      <c r="AJ603" s="299"/>
      <c r="AK603" s="299"/>
      <c r="AL603" s="299"/>
      <c r="AM603" s="299"/>
      <c r="AN603" s="299"/>
      <c r="AO603" s="299"/>
      <c r="AP603" s="299"/>
      <c r="AQ603" s="299"/>
      <c r="AR603" s="300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</row>
    <row r="604" spans="1:100" s="7" customFormat="1" ht="38.25" customHeight="1" x14ac:dyDescent="0.2">
      <c r="A604" s="322" t="s">
        <v>1341</v>
      </c>
      <c r="B604" s="322"/>
      <c r="C604" s="314"/>
      <c r="D604" s="321" t="s">
        <v>1720</v>
      </c>
      <c r="E604" s="322" t="s">
        <v>1207</v>
      </c>
      <c r="F604" s="322" t="s">
        <v>1705</v>
      </c>
      <c r="G604" s="395" t="s">
        <v>1706</v>
      </c>
      <c r="H604" s="395" t="s">
        <v>1719</v>
      </c>
      <c r="I604" s="368">
        <v>1861462.3</v>
      </c>
      <c r="J604" s="315">
        <f>-K2516/0.0833333333333333</f>
        <v>0</v>
      </c>
      <c r="K604" s="315"/>
      <c r="L604" s="316">
        <v>44188</v>
      </c>
      <c r="M604" s="316">
        <v>43629</v>
      </c>
      <c r="N604" s="316">
        <v>44724</v>
      </c>
      <c r="O604" s="327">
        <f>YEAR(N604)</f>
        <v>2022</v>
      </c>
      <c r="P604" s="318">
        <f>MONTH(N604)</f>
        <v>6</v>
      </c>
      <c r="Q604" s="328" t="str">
        <f>IF(P604&gt;9,CONCATENATE(O604,P604),CONCATENATE(O604,"0",P604))</f>
        <v>202206</v>
      </c>
      <c r="R604" s="305" t="s">
        <v>248</v>
      </c>
      <c r="S604" s="320">
        <v>0.15</v>
      </c>
      <c r="T604" s="320">
        <v>0.16</v>
      </c>
      <c r="U604" s="395"/>
      <c r="V604" s="300"/>
      <c r="W604" s="299"/>
      <c r="X604" s="300"/>
      <c r="Y60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4" s="299"/>
      <c r="AA604" s="299"/>
      <c r="AB604" s="299"/>
      <c r="AC604" s="299"/>
      <c r="AD604" s="299"/>
      <c r="AE604" s="299"/>
      <c r="AF604" s="299"/>
      <c r="AG604" s="299"/>
      <c r="AH604" s="299"/>
      <c r="AI604" s="299"/>
      <c r="AJ604" s="299"/>
      <c r="AK604" s="299"/>
      <c r="AL604" s="299"/>
      <c r="AM604" s="299"/>
      <c r="AN604" s="299"/>
      <c r="AO604" s="299"/>
      <c r="AP604" s="299"/>
      <c r="AQ604" s="299"/>
      <c r="AR604" s="300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</row>
    <row r="605" spans="1:100" s="7" customFormat="1" ht="38.25" customHeight="1" x14ac:dyDescent="0.2">
      <c r="A605" s="322" t="s">
        <v>1341</v>
      </c>
      <c r="B605" s="322"/>
      <c r="C605" s="314"/>
      <c r="D605" s="321" t="s">
        <v>1721</v>
      </c>
      <c r="E605" s="322" t="s">
        <v>1207</v>
      </c>
      <c r="F605" s="322" t="s">
        <v>1705</v>
      </c>
      <c r="G605" s="395" t="s">
        <v>1706</v>
      </c>
      <c r="H605" s="395" t="s">
        <v>1599</v>
      </c>
      <c r="I605" s="368">
        <v>821992.3</v>
      </c>
      <c r="J605" s="315">
        <f>-K2517/0.0833333333333333</f>
        <v>0</v>
      </c>
      <c r="K605" s="315"/>
      <c r="L605" s="316">
        <v>44188</v>
      </c>
      <c r="M605" s="316">
        <v>43629</v>
      </c>
      <c r="N605" s="316">
        <v>44724</v>
      </c>
      <c r="O605" s="327">
        <f>YEAR(N605)</f>
        <v>2022</v>
      </c>
      <c r="P605" s="318">
        <f>MONTH(N605)</f>
        <v>6</v>
      </c>
      <c r="Q605" s="328" t="str">
        <f>IF(P605&gt;9,CONCATENATE(O605,P605),CONCATENATE(O605,"0",P605))</f>
        <v>202206</v>
      </c>
      <c r="R605" s="305" t="s">
        <v>248</v>
      </c>
      <c r="S605" s="320">
        <v>0.15</v>
      </c>
      <c r="T605" s="320">
        <v>0.16</v>
      </c>
      <c r="U605" s="395"/>
      <c r="V605" s="300"/>
      <c r="W605" s="299"/>
      <c r="X605" s="300"/>
      <c r="Y60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5" s="299"/>
      <c r="AA605" s="299"/>
      <c r="AB605" s="299"/>
      <c r="AC605" s="299"/>
      <c r="AD605" s="299"/>
      <c r="AE605" s="299"/>
      <c r="AF605" s="299"/>
      <c r="AG605" s="299"/>
      <c r="AH605" s="299"/>
      <c r="AI605" s="299"/>
      <c r="AJ605" s="299"/>
      <c r="AK605" s="299"/>
      <c r="AL605" s="299"/>
      <c r="AM605" s="299"/>
      <c r="AN605" s="299"/>
      <c r="AO605" s="299"/>
      <c r="AP605" s="299"/>
      <c r="AQ605" s="299"/>
      <c r="AR605" s="300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</row>
    <row r="606" spans="1:100" s="7" customFormat="1" ht="38.25" customHeight="1" x14ac:dyDescent="0.2">
      <c r="A606" s="322" t="s">
        <v>1341</v>
      </c>
      <c r="B606" s="322"/>
      <c r="C606" s="314"/>
      <c r="D606" s="321" t="s">
        <v>1723</v>
      </c>
      <c r="E606" s="322" t="s">
        <v>1207</v>
      </c>
      <c r="F606" s="322" t="s">
        <v>1705</v>
      </c>
      <c r="G606" s="395" t="s">
        <v>1706</v>
      </c>
      <c r="H606" s="395" t="s">
        <v>1722</v>
      </c>
      <c r="I606" s="368">
        <v>2790692.3</v>
      </c>
      <c r="J606" s="315">
        <f>-K2515/0.0833333333333333</f>
        <v>0</v>
      </c>
      <c r="K606" s="315"/>
      <c r="L606" s="316">
        <v>44188</v>
      </c>
      <c r="M606" s="316">
        <v>43629</v>
      </c>
      <c r="N606" s="316">
        <v>44724</v>
      </c>
      <c r="O606" s="327">
        <f>YEAR(N606)</f>
        <v>2022</v>
      </c>
      <c r="P606" s="318">
        <f>MONTH(N606)</f>
        <v>6</v>
      </c>
      <c r="Q606" s="328" t="str">
        <f>IF(P606&gt;9,CONCATENATE(O606,P606),CONCATENATE(O606,"0",P606))</f>
        <v>202206</v>
      </c>
      <c r="R606" s="305" t="s">
        <v>248</v>
      </c>
      <c r="S606" s="320">
        <v>0.15</v>
      </c>
      <c r="T606" s="320">
        <v>0.16</v>
      </c>
      <c r="U606" s="395"/>
      <c r="V606" s="300"/>
      <c r="W606" s="299"/>
      <c r="X606" s="300"/>
      <c r="Y60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6" s="299"/>
      <c r="AA606" s="299"/>
      <c r="AB606" s="299"/>
      <c r="AC606" s="299"/>
      <c r="AD606" s="299"/>
      <c r="AE606" s="299"/>
      <c r="AF606" s="299"/>
      <c r="AG606" s="299"/>
      <c r="AH606" s="299"/>
      <c r="AI606" s="299"/>
      <c r="AJ606" s="299"/>
      <c r="AK606" s="299"/>
      <c r="AL606" s="299"/>
      <c r="AM606" s="299"/>
      <c r="AN606" s="299"/>
      <c r="AO606" s="299"/>
      <c r="AP606" s="299"/>
      <c r="AQ606" s="299"/>
      <c r="AR606" s="300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1:100" s="7" customFormat="1" ht="38.25" customHeight="1" x14ac:dyDescent="0.2">
      <c r="A607" s="322" t="s">
        <v>1341</v>
      </c>
      <c r="B607" s="322"/>
      <c r="C607" s="314"/>
      <c r="D607" s="321" t="s">
        <v>1983</v>
      </c>
      <c r="E607" s="322" t="s">
        <v>1207</v>
      </c>
      <c r="F607" s="322" t="s">
        <v>1705</v>
      </c>
      <c r="G607" s="395" t="s">
        <v>1706</v>
      </c>
      <c r="H607" s="395" t="s">
        <v>1724</v>
      </c>
      <c r="I607" s="368">
        <v>495692.3</v>
      </c>
      <c r="J607" s="315">
        <f>-K2519/0.0833333333333333</f>
        <v>0</v>
      </c>
      <c r="K607" s="315"/>
      <c r="L607" s="316">
        <v>44188</v>
      </c>
      <c r="M607" s="316">
        <v>43629</v>
      </c>
      <c r="N607" s="316">
        <v>44724</v>
      </c>
      <c r="O607" s="327">
        <f>YEAR(N607)</f>
        <v>2022</v>
      </c>
      <c r="P607" s="318">
        <f>MONTH(N607)</f>
        <v>6</v>
      </c>
      <c r="Q607" s="328" t="str">
        <f>IF(P607&gt;9,CONCATENATE(O607,P607),CONCATENATE(O607,"0",P607))</f>
        <v>202206</v>
      </c>
      <c r="R607" s="305" t="s">
        <v>248</v>
      </c>
      <c r="S607" s="320">
        <v>0.15</v>
      </c>
      <c r="T607" s="320">
        <v>0.16</v>
      </c>
      <c r="U607" s="395"/>
      <c r="V607" s="300"/>
      <c r="W607" s="299"/>
      <c r="X607" s="300"/>
      <c r="Y6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7" s="299"/>
      <c r="AA607" s="299"/>
      <c r="AB607" s="299"/>
      <c r="AC607" s="299"/>
      <c r="AD607" s="299"/>
      <c r="AE607" s="299"/>
      <c r="AF607" s="299"/>
      <c r="AG607" s="299"/>
      <c r="AH607" s="299"/>
      <c r="AI607" s="299"/>
      <c r="AJ607" s="299"/>
      <c r="AK607" s="299"/>
      <c r="AL607" s="299"/>
      <c r="AM607" s="299"/>
      <c r="AN607" s="299"/>
      <c r="AO607" s="299"/>
      <c r="AP607" s="299"/>
      <c r="AQ607" s="299"/>
      <c r="AR607" s="300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</row>
    <row r="608" spans="1:100" s="7" customFormat="1" ht="38.25" customHeight="1" x14ac:dyDescent="0.2">
      <c r="A608" s="322" t="s">
        <v>1341</v>
      </c>
      <c r="B608" s="322"/>
      <c r="C608" s="314"/>
      <c r="D608" s="321" t="s">
        <v>1726</v>
      </c>
      <c r="E608" s="322" t="s">
        <v>1207</v>
      </c>
      <c r="F608" s="322" t="s">
        <v>1705</v>
      </c>
      <c r="G608" s="395" t="s">
        <v>1706</v>
      </c>
      <c r="H608" s="395" t="s">
        <v>1725</v>
      </c>
      <c r="I608" s="368">
        <v>658492.30000000005</v>
      </c>
      <c r="J608" s="315">
        <f>-K2520/0.0833333333333333</f>
        <v>0</v>
      </c>
      <c r="K608" s="315"/>
      <c r="L608" s="316">
        <v>44188</v>
      </c>
      <c r="M608" s="316">
        <v>43629</v>
      </c>
      <c r="N608" s="316">
        <v>44724</v>
      </c>
      <c r="O608" s="327">
        <f>YEAR(N608)</f>
        <v>2022</v>
      </c>
      <c r="P608" s="318">
        <f>MONTH(N608)</f>
        <v>6</v>
      </c>
      <c r="Q608" s="328" t="str">
        <f>IF(P608&gt;9,CONCATENATE(O608,P608),CONCATENATE(O608,"0",P608))</f>
        <v>202206</v>
      </c>
      <c r="R608" s="305" t="s">
        <v>248</v>
      </c>
      <c r="S608" s="320">
        <v>0.15</v>
      </c>
      <c r="T608" s="320">
        <v>0.16</v>
      </c>
      <c r="U608" s="395"/>
      <c r="V608" s="300"/>
      <c r="W608" s="299"/>
      <c r="X608" s="300"/>
      <c r="Y60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8" s="299"/>
      <c r="AA608" s="299"/>
      <c r="AB608" s="299"/>
      <c r="AC608" s="299"/>
      <c r="AD608" s="299"/>
      <c r="AE608" s="299"/>
      <c r="AF608" s="299"/>
      <c r="AG608" s="299"/>
      <c r="AH608" s="299"/>
      <c r="AI608" s="299"/>
      <c r="AJ608" s="299"/>
      <c r="AK608" s="299"/>
      <c r="AL608" s="299"/>
      <c r="AM608" s="299"/>
      <c r="AN608" s="299"/>
      <c r="AO608" s="299"/>
      <c r="AP608" s="299"/>
      <c r="AQ608" s="299"/>
      <c r="AR608" s="300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</row>
    <row r="609" spans="1:100" s="7" customFormat="1" ht="38.25" customHeight="1" x14ac:dyDescent="0.2">
      <c r="A609" s="322" t="s">
        <v>1341</v>
      </c>
      <c r="B609" s="322"/>
      <c r="C609" s="314"/>
      <c r="D609" s="321" t="s">
        <v>1728</v>
      </c>
      <c r="E609" s="322" t="s">
        <v>1207</v>
      </c>
      <c r="F609" s="322" t="s">
        <v>1705</v>
      </c>
      <c r="G609" s="395" t="s">
        <v>1706</v>
      </c>
      <c r="H609" s="395" t="s">
        <v>1727</v>
      </c>
      <c r="I609" s="368">
        <v>532492.30000000005</v>
      </c>
      <c r="J609" s="315">
        <f>-K2521/0.0833333333333333</f>
        <v>0</v>
      </c>
      <c r="K609" s="315"/>
      <c r="L609" s="316">
        <v>44188</v>
      </c>
      <c r="M609" s="316">
        <v>43629</v>
      </c>
      <c r="N609" s="316">
        <v>44724</v>
      </c>
      <c r="O609" s="327">
        <f>YEAR(N609)</f>
        <v>2022</v>
      </c>
      <c r="P609" s="318">
        <f>MONTH(N609)</f>
        <v>6</v>
      </c>
      <c r="Q609" s="328" t="str">
        <f>IF(P609&gt;9,CONCATENATE(O609,P609),CONCATENATE(O609,"0",P609))</f>
        <v>202206</v>
      </c>
      <c r="R609" s="305" t="s">
        <v>248</v>
      </c>
      <c r="S609" s="320">
        <v>0.15</v>
      </c>
      <c r="T609" s="320">
        <v>0.16</v>
      </c>
      <c r="U609" s="395"/>
      <c r="V609" s="300"/>
      <c r="W609" s="299"/>
      <c r="X609" s="300"/>
      <c r="Y60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9" s="299"/>
      <c r="AA609" s="299"/>
      <c r="AB609" s="299"/>
      <c r="AC609" s="299"/>
      <c r="AD609" s="299"/>
      <c r="AE609" s="299"/>
      <c r="AF609" s="299"/>
      <c r="AG609" s="299"/>
      <c r="AH609" s="299"/>
      <c r="AI609" s="299"/>
      <c r="AJ609" s="299"/>
      <c r="AK609" s="299"/>
      <c r="AL609" s="299"/>
      <c r="AM609" s="299"/>
      <c r="AN609" s="299"/>
      <c r="AO609" s="299"/>
      <c r="AP609" s="299"/>
      <c r="AQ609" s="299"/>
      <c r="AR609" s="300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</row>
    <row r="610" spans="1:100" s="7" customFormat="1" ht="38.25" customHeight="1" x14ac:dyDescent="0.2">
      <c r="A610" s="322" t="s">
        <v>1341</v>
      </c>
      <c r="B610" s="322"/>
      <c r="C610" s="314"/>
      <c r="D610" s="321" t="s">
        <v>921</v>
      </c>
      <c r="E610" s="322" t="s">
        <v>102</v>
      </c>
      <c r="F610" s="306" t="s">
        <v>459</v>
      </c>
      <c r="G610" s="395" t="s">
        <v>922</v>
      </c>
      <c r="H610" s="395" t="s">
        <v>923</v>
      </c>
      <c r="I610" s="368">
        <v>1</v>
      </c>
      <c r="J610" s="315">
        <f>-K2166/0.0833333333333333</f>
        <v>0</v>
      </c>
      <c r="K610" s="315"/>
      <c r="L610" s="316">
        <v>43943</v>
      </c>
      <c r="M610" s="316">
        <v>43952</v>
      </c>
      <c r="N610" s="316">
        <v>44681</v>
      </c>
      <c r="O610" s="327">
        <f>YEAR(N610)</f>
        <v>2022</v>
      </c>
      <c r="P610" s="318">
        <f>MONTH(N610)</f>
        <v>4</v>
      </c>
      <c r="Q610" s="328" t="str">
        <f>IF(P610&gt;9,CONCATENATE(O610,P610),CONCATENATE(O610,"0",P610))</f>
        <v>202204</v>
      </c>
      <c r="R610" s="270">
        <v>0</v>
      </c>
      <c r="S610" s="320">
        <v>0</v>
      </c>
      <c r="T610" s="320">
        <v>0</v>
      </c>
      <c r="U610" s="406"/>
      <c r="V610" s="300"/>
      <c r="W610" s="299"/>
      <c r="X610" s="300"/>
      <c r="Y61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0" s="299"/>
      <c r="AA610" s="299"/>
      <c r="AB610" s="299"/>
      <c r="AC610" s="299"/>
      <c r="AD610" s="299"/>
      <c r="AE610" s="299"/>
      <c r="AF610" s="299"/>
      <c r="AG610" s="299"/>
      <c r="AH610" s="299"/>
      <c r="AI610" s="299"/>
      <c r="AJ610" s="299"/>
      <c r="AK610" s="299"/>
      <c r="AL610" s="299"/>
      <c r="AM610" s="299"/>
      <c r="AN610" s="299"/>
      <c r="AO610" s="299"/>
      <c r="AP610" s="299"/>
      <c r="AQ610" s="299"/>
      <c r="AR610" s="300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</row>
    <row r="611" spans="1:100" s="7" customFormat="1" ht="38.25" customHeight="1" x14ac:dyDescent="0.2">
      <c r="A611" s="322" t="s">
        <v>1341</v>
      </c>
      <c r="B611" s="313" t="s">
        <v>261</v>
      </c>
      <c r="C611" s="334" t="s">
        <v>263</v>
      </c>
      <c r="D611" s="321" t="s">
        <v>833</v>
      </c>
      <c r="E611" s="313" t="s">
        <v>90</v>
      </c>
      <c r="F611" s="272" t="s">
        <v>459</v>
      </c>
      <c r="G611" s="396" t="s">
        <v>460</v>
      </c>
      <c r="H611" s="396" t="s">
        <v>75</v>
      </c>
      <c r="I611" s="370">
        <v>470194</v>
      </c>
      <c r="J611" s="273">
        <f>-K2244/0.0833333333333333</f>
        <v>0</v>
      </c>
      <c r="K611" s="273"/>
      <c r="L611" s="274">
        <v>43943</v>
      </c>
      <c r="M611" s="274">
        <v>43952</v>
      </c>
      <c r="N611" s="275">
        <v>44681</v>
      </c>
      <c r="O611" s="289">
        <f>YEAR(N611)</f>
        <v>2022</v>
      </c>
      <c r="P611" s="289">
        <f>MONTH(N611)</f>
        <v>4</v>
      </c>
      <c r="Q611" s="281" t="str">
        <f>IF(P611&gt;9,CONCATENATE(O611,P611),CONCATENATE(O611,"0",P611))</f>
        <v>202204</v>
      </c>
      <c r="R611" s="305">
        <v>0</v>
      </c>
      <c r="S611" s="276">
        <v>0</v>
      </c>
      <c r="T611" s="276">
        <v>0</v>
      </c>
      <c r="U611" s="398"/>
      <c r="V611" s="309"/>
      <c r="W611" s="307"/>
      <c r="X611" s="326"/>
      <c r="Y61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326"/>
      <c r="AA611" s="309"/>
      <c r="AB611" s="309"/>
      <c r="AC611" s="309"/>
      <c r="AD611" s="309"/>
      <c r="AE611" s="309"/>
      <c r="AF611" s="309"/>
      <c r="AG611" s="309"/>
      <c r="AH611" s="309"/>
      <c r="AI611" s="309"/>
      <c r="AJ611" s="309"/>
      <c r="AK611" s="309"/>
      <c r="AL611" s="309"/>
      <c r="AM611" s="309"/>
      <c r="AN611" s="309"/>
      <c r="AO611" s="309"/>
      <c r="AP611" s="309"/>
      <c r="AQ611" s="309"/>
      <c r="AR611" s="300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</row>
    <row r="612" spans="1:100" s="7" customFormat="1" ht="38.25" customHeight="1" x14ac:dyDescent="0.2">
      <c r="A612" s="323" t="s">
        <v>1341</v>
      </c>
      <c r="B612" s="323"/>
      <c r="C612" s="314"/>
      <c r="D612" s="323" t="s">
        <v>2435</v>
      </c>
      <c r="E612" s="323" t="s">
        <v>91</v>
      </c>
      <c r="F612" s="311" t="s">
        <v>19</v>
      </c>
      <c r="G612" s="399" t="s">
        <v>2436</v>
      </c>
      <c r="H612" s="399" t="s">
        <v>645</v>
      </c>
      <c r="I612" s="372">
        <v>48999.99</v>
      </c>
      <c r="J612" s="329">
        <f>-K2811/0.0833333333333333</f>
        <v>0</v>
      </c>
      <c r="K612" s="329"/>
      <c r="L612" s="312">
        <v>44034</v>
      </c>
      <c r="M612" s="312">
        <v>43899</v>
      </c>
      <c r="N612" s="312">
        <v>44630</v>
      </c>
      <c r="O612" s="330">
        <f>YEAR(N612)</f>
        <v>2022</v>
      </c>
      <c r="P612" s="318">
        <f>MONTH(N612)</f>
        <v>3</v>
      </c>
      <c r="Q612" s="331" t="str">
        <f>IF(P612&gt;9,CONCATENATE(O612,P612),CONCATENATE(O612,"0",P612))</f>
        <v>202203</v>
      </c>
      <c r="R612" s="305">
        <v>0</v>
      </c>
      <c r="S612" s="332">
        <v>0</v>
      </c>
      <c r="T612" s="332">
        <v>0</v>
      </c>
      <c r="U612" s="395"/>
      <c r="V612" s="300"/>
      <c r="W612" s="299"/>
      <c r="X612" s="300"/>
      <c r="Y612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346"/>
      <c r="AA612" s="299"/>
      <c r="AB612" s="299"/>
      <c r="AC612" s="299"/>
      <c r="AD612" s="299"/>
      <c r="AE612" s="299"/>
      <c r="AF612" s="299"/>
      <c r="AG612" s="299"/>
      <c r="AH612" s="299"/>
      <c r="AI612" s="299"/>
      <c r="AJ612" s="299"/>
      <c r="AK612" s="299"/>
      <c r="AL612" s="299"/>
      <c r="AM612" s="299"/>
      <c r="AN612" s="299"/>
      <c r="AO612" s="299"/>
      <c r="AP612" s="299"/>
      <c r="AQ612" s="299"/>
      <c r="AR612" s="299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</row>
    <row r="613" spans="1:100" s="7" customFormat="1" ht="38.25" customHeight="1" x14ac:dyDescent="0.2">
      <c r="A613" s="322" t="s">
        <v>1341</v>
      </c>
      <c r="B613" s="308"/>
      <c r="C613" s="334"/>
      <c r="D613" s="308" t="s">
        <v>2479</v>
      </c>
      <c r="E613" s="308" t="s">
        <v>102</v>
      </c>
      <c r="F613" s="266" t="s">
        <v>19</v>
      </c>
      <c r="G613" s="397" t="s">
        <v>2480</v>
      </c>
      <c r="H613" s="397" t="s">
        <v>2481</v>
      </c>
      <c r="I613" s="371">
        <v>375000</v>
      </c>
      <c r="J613" s="268">
        <f>-K2827/0.0833333333333333</f>
        <v>0</v>
      </c>
      <c r="K613" s="268"/>
      <c r="L613" s="269">
        <v>44223</v>
      </c>
      <c r="M613" s="269">
        <v>44226</v>
      </c>
      <c r="N613" s="269">
        <v>44592</v>
      </c>
      <c r="O613" s="290">
        <f>YEAR(N613)</f>
        <v>2022</v>
      </c>
      <c r="P613" s="289">
        <f>MONTH(N613)</f>
        <v>1</v>
      </c>
      <c r="Q613" s="286" t="str">
        <f>IF(P613&gt;9,CONCATENATE(O613,P613),CONCATENATE(O613,"0",P613))</f>
        <v>202201</v>
      </c>
      <c r="R613" s="270">
        <v>0</v>
      </c>
      <c r="S613" s="271">
        <v>0</v>
      </c>
      <c r="T613" s="271">
        <v>0</v>
      </c>
      <c r="U613" s="396"/>
      <c r="V613" s="307"/>
      <c r="W613" s="307"/>
      <c r="X613" s="307"/>
      <c r="Y61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326"/>
      <c r="AA613" s="309"/>
      <c r="AB613" s="309"/>
      <c r="AC613" s="309"/>
      <c r="AD613" s="309"/>
      <c r="AE613" s="309"/>
      <c r="AF613" s="309"/>
      <c r="AG613" s="309"/>
      <c r="AH613" s="309"/>
      <c r="AI613" s="309"/>
      <c r="AJ613" s="309"/>
      <c r="AK613" s="309"/>
      <c r="AL613" s="309"/>
      <c r="AM613" s="309"/>
      <c r="AN613" s="309"/>
      <c r="AO613" s="309"/>
      <c r="AP613" s="309"/>
      <c r="AQ613" s="309"/>
      <c r="AR613" s="309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</row>
    <row r="614" spans="1:100" s="7" customFormat="1" ht="38.25" customHeight="1" x14ac:dyDescent="0.2">
      <c r="A614" s="322" t="s">
        <v>1341</v>
      </c>
      <c r="B614" s="313" t="s">
        <v>275</v>
      </c>
      <c r="C614" s="334" t="s">
        <v>263</v>
      </c>
      <c r="D614" s="310" t="s">
        <v>432</v>
      </c>
      <c r="E614" s="313" t="s">
        <v>90</v>
      </c>
      <c r="F614" s="266" t="s">
        <v>430</v>
      </c>
      <c r="G614" s="396" t="s">
        <v>431</v>
      </c>
      <c r="H614" s="396" t="s">
        <v>163</v>
      </c>
      <c r="I614" s="370">
        <v>7200000</v>
      </c>
      <c r="J614" s="273">
        <f>-K2454/0.0833333333333333</f>
        <v>0</v>
      </c>
      <c r="K614" s="273"/>
      <c r="L614" s="274">
        <v>44198</v>
      </c>
      <c r="M614" s="274">
        <v>44228</v>
      </c>
      <c r="N614" s="275">
        <v>44592</v>
      </c>
      <c r="O614" s="289">
        <f>YEAR(N614)</f>
        <v>2022</v>
      </c>
      <c r="P614" s="289">
        <f>MONTH(N614)</f>
        <v>1</v>
      </c>
      <c r="Q614" s="281" t="str">
        <f>IF(P614&gt;9,CONCATENATE(O614,P614),CONCATENATE(O614,"0",P614))</f>
        <v>202201</v>
      </c>
      <c r="R614" s="305">
        <v>0</v>
      </c>
      <c r="S614" s="276">
        <v>0.1</v>
      </c>
      <c r="T614" s="276">
        <v>0.05</v>
      </c>
      <c r="U614" s="396"/>
      <c r="V614" s="309"/>
      <c r="W614" s="307"/>
      <c r="X614" s="309"/>
      <c r="Y61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326"/>
      <c r="AA614" s="309"/>
      <c r="AB614" s="309"/>
      <c r="AC614" s="309"/>
      <c r="AD614" s="309"/>
      <c r="AE614" s="309"/>
      <c r="AF614" s="309"/>
      <c r="AG614" s="309"/>
      <c r="AH614" s="309"/>
      <c r="AI614" s="309"/>
      <c r="AJ614" s="309"/>
      <c r="AK614" s="309"/>
      <c r="AL614" s="309"/>
      <c r="AM614" s="309"/>
      <c r="AN614" s="309"/>
      <c r="AO614" s="309"/>
      <c r="AP614" s="309"/>
      <c r="AQ614" s="309"/>
      <c r="AR614" s="299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</row>
    <row r="615" spans="1:100" s="7" customFormat="1" ht="38.25" customHeight="1" x14ac:dyDescent="0.2">
      <c r="A615" s="323" t="s">
        <v>1341</v>
      </c>
      <c r="B615" s="322"/>
      <c r="C615" s="314"/>
      <c r="D615" s="321" t="s">
        <v>2346</v>
      </c>
      <c r="E615" s="322" t="s">
        <v>93</v>
      </c>
      <c r="F615" s="306" t="s">
        <v>1449</v>
      </c>
      <c r="G615" s="395" t="s">
        <v>1450</v>
      </c>
      <c r="H615" s="395" t="s">
        <v>1540</v>
      </c>
      <c r="I615" s="368">
        <v>1925275</v>
      </c>
      <c r="J615" s="315">
        <f>-K2786/0.0833333333333333</f>
        <v>0</v>
      </c>
      <c r="K615" s="315"/>
      <c r="L615" s="316">
        <v>43992</v>
      </c>
      <c r="M615" s="316">
        <v>43992</v>
      </c>
      <c r="N615" s="316">
        <v>44588</v>
      </c>
      <c r="O615" s="327">
        <f>YEAR(N615)</f>
        <v>2022</v>
      </c>
      <c r="P615" s="363">
        <f>MONTH(N615)</f>
        <v>1</v>
      </c>
      <c r="Q615" s="328" t="str">
        <f>IF(P615&gt;9,CONCATENATE(O615,P615),CONCATENATE(O615,"0",P615))</f>
        <v>202201</v>
      </c>
      <c r="R615" s="305">
        <v>0</v>
      </c>
      <c r="S615" s="320">
        <v>0.16</v>
      </c>
      <c r="T615" s="320">
        <v>0.04</v>
      </c>
      <c r="U615" s="395"/>
      <c r="V615" s="300"/>
      <c r="W615" s="300"/>
      <c r="X615" s="346"/>
      <c r="Y61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346"/>
      <c r="AA615" s="300"/>
      <c r="AB615" s="300"/>
      <c r="AC615" s="300"/>
      <c r="AD615" s="300"/>
      <c r="AE615" s="300"/>
      <c r="AF615" s="300"/>
      <c r="AG615" s="300"/>
      <c r="AH615" s="300"/>
      <c r="AI615" s="300"/>
      <c r="AJ615" s="300"/>
      <c r="AK615" s="300"/>
      <c r="AL615" s="300"/>
      <c r="AM615" s="300"/>
      <c r="AN615" s="300"/>
      <c r="AO615" s="300"/>
      <c r="AP615" s="300"/>
      <c r="AQ615" s="300"/>
      <c r="AR615" s="300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</row>
    <row r="616" spans="1:100" s="7" customFormat="1" ht="38.25" customHeight="1" x14ac:dyDescent="0.2">
      <c r="A616" s="322" t="s">
        <v>1341</v>
      </c>
      <c r="B616" s="322"/>
      <c r="C616" s="314"/>
      <c r="D616" s="322" t="s">
        <v>1448</v>
      </c>
      <c r="E616" s="322" t="s">
        <v>93</v>
      </c>
      <c r="F616" s="306" t="s">
        <v>1449</v>
      </c>
      <c r="G616" s="395" t="s">
        <v>1450</v>
      </c>
      <c r="H616" s="395" t="s">
        <v>1451</v>
      </c>
      <c r="I616" s="368">
        <v>1075275</v>
      </c>
      <c r="J616" s="315">
        <f>-K2576/0.0833333333333333</f>
        <v>0</v>
      </c>
      <c r="K616" s="315"/>
      <c r="L616" s="316">
        <v>43537</v>
      </c>
      <c r="M616" s="316">
        <v>43537</v>
      </c>
      <c r="N616" s="317">
        <v>44588</v>
      </c>
      <c r="O616" s="318">
        <f>YEAR(N616)</f>
        <v>2022</v>
      </c>
      <c r="P616" s="318">
        <f>MONTH(N616)</f>
        <v>1</v>
      </c>
      <c r="Q616" s="319" t="str">
        <f>IF(P616&gt;9,CONCATENATE(O616,P616),CONCATENATE(O616,"0",P616))</f>
        <v>202201</v>
      </c>
      <c r="R616" s="305">
        <v>0</v>
      </c>
      <c r="S616" s="320">
        <v>0.16</v>
      </c>
      <c r="T616" s="320">
        <v>0.04</v>
      </c>
      <c r="U616" s="395"/>
      <c r="V616" s="300"/>
      <c r="W616" s="299"/>
      <c r="X616" s="300"/>
      <c r="Y61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346"/>
      <c r="AA616" s="299"/>
      <c r="AB616" s="299"/>
      <c r="AC616" s="299"/>
      <c r="AD616" s="299"/>
      <c r="AE616" s="299"/>
      <c r="AF616" s="299"/>
      <c r="AG616" s="299"/>
      <c r="AH616" s="299"/>
      <c r="AI616" s="299"/>
      <c r="AJ616" s="299"/>
      <c r="AK616" s="299"/>
      <c r="AL616" s="299"/>
      <c r="AM616" s="299"/>
      <c r="AN616" s="299"/>
      <c r="AO616" s="299"/>
      <c r="AP616" s="299"/>
      <c r="AQ616" s="299"/>
      <c r="AR616" s="299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</row>
    <row r="617" spans="1:100" s="7" customFormat="1" ht="38.25" customHeight="1" x14ac:dyDescent="0.2">
      <c r="A617" s="322" t="s">
        <v>1341</v>
      </c>
      <c r="B617" s="322"/>
      <c r="C617" s="314"/>
      <c r="D617" s="322" t="s">
        <v>1435</v>
      </c>
      <c r="E617" s="313" t="s">
        <v>96</v>
      </c>
      <c r="F617" s="306" t="s">
        <v>1431</v>
      </c>
      <c r="G617" s="395" t="s">
        <v>1529</v>
      </c>
      <c r="H617" s="395" t="s">
        <v>1434</v>
      </c>
      <c r="I617" s="368">
        <v>1015200</v>
      </c>
      <c r="J617" s="315">
        <f>-K2633/0.0833333333333333</f>
        <v>0</v>
      </c>
      <c r="K617" s="315"/>
      <c r="L617" s="316">
        <v>43481</v>
      </c>
      <c r="M617" s="316">
        <v>43484</v>
      </c>
      <c r="N617" s="316">
        <v>44579</v>
      </c>
      <c r="O617" s="327">
        <f>YEAR(N617)</f>
        <v>2022</v>
      </c>
      <c r="P617" s="318">
        <f>MONTH(N617)</f>
        <v>1</v>
      </c>
      <c r="Q617" s="328" t="str">
        <f>IF(P617&gt;9,CONCATENATE(O617,P617),CONCATENATE(O617,"0",P617))</f>
        <v>202201</v>
      </c>
      <c r="R617" s="305">
        <v>0</v>
      </c>
      <c r="S617" s="320">
        <v>0</v>
      </c>
      <c r="T617" s="320">
        <v>0</v>
      </c>
      <c r="U617" s="395"/>
      <c r="V617" s="300"/>
      <c r="W617" s="299"/>
      <c r="X617" s="300"/>
      <c r="Y617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346"/>
      <c r="AA617" s="300"/>
      <c r="AB617" s="300"/>
      <c r="AC617" s="300"/>
      <c r="AD617" s="300"/>
      <c r="AE617" s="300"/>
      <c r="AF617" s="300"/>
      <c r="AG617" s="300"/>
      <c r="AH617" s="300"/>
      <c r="AI617" s="300"/>
      <c r="AJ617" s="300"/>
      <c r="AK617" s="300"/>
      <c r="AL617" s="300"/>
      <c r="AM617" s="300"/>
      <c r="AN617" s="300"/>
      <c r="AO617" s="300"/>
      <c r="AP617" s="300"/>
      <c r="AQ617" s="300"/>
      <c r="AR617" s="299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</row>
    <row r="618" spans="1:100" s="7" customFormat="1" ht="38.25" customHeight="1" x14ac:dyDescent="0.2">
      <c r="A618" s="322" t="s">
        <v>1341</v>
      </c>
      <c r="B618" s="322"/>
      <c r="C618" s="314"/>
      <c r="D618" s="322" t="s">
        <v>1436</v>
      </c>
      <c r="E618" s="313" t="s">
        <v>96</v>
      </c>
      <c r="F618" s="306" t="s">
        <v>1431</v>
      </c>
      <c r="G618" s="395" t="s">
        <v>1437</v>
      </c>
      <c r="H618" s="395" t="s">
        <v>1438</v>
      </c>
      <c r="I618" s="368">
        <v>1400040</v>
      </c>
      <c r="J618" s="315">
        <f>-K2629/0.0833333333333333</f>
        <v>0</v>
      </c>
      <c r="K618" s="315"/>
      <c r="L618" s="316">
        <v>43481</v>
      </c>
      <c r="M618" s="316">
        <v>43484</v>
      </c>
      <c r="N618" s="316">
        <v>44579</v>
      </c>
      <c r="O618" s="327">
        <f>YEAR(N618)</f>
        <v>2022</v>
      </c>
      <c r="P618" s="318">
        <f>MONTH(N618)</f>
        <v>1</v>
      </c>
      <c r="Q618" s="328" t="str">
        <f>IF(P618&gt;9,CONCATENATE(O618,P618),CONCATENATE(O618,"0",P618))</f>
        <v>202201</v>
      </c>
      <c r="R618" s="305">
        <v>0</v>
      </c>
      <c r="S618" s="320">
        <v>0</v>
      </c>
      <c r="T618" s="320">
        <v>0</v>
      </c>
      <c r="U618" s="395"/>
      <c r="V618" s="300"/>
      <c r="W618" s="299"/>
      <c r="X618" s="300"/>
      <c r="Y61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346"/>
      <c r="AA618" s="300"/>
      <c r="AB618" s="300"/>
      <c r="AC618" s="300"/>
      <c r="AD618" s="300"/>
      <c r="AE618" s="300"/>
      <c r="AF618" s="300"/>
      <c r="AG618" s="300"/>
      <c r="AH618" s="300"/>
      <c r="AI618" s="300"/>
      <c r="AJ618" s="300"/>
      <c r="AK618" s="300"/>
      <c r="AL618" s="300"/>
      <c r="AM618" s="300"/>
      <c r="AN618" s="300"/>
      <c r="AO618" s="300"/>
      <c r="AP618" s="300"/>
      <c r="AQ618" s="300"/>
      <c r="AR618" s="299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</row>
    <row r="619" spans="1:100" s="7" customFormat="1" ht="38.25" customHeight="1" x14ac:dyDescent="0.2">
      <c r="A619" s="322" t="s">
        <v>1341</v>
      </c>
      <c r="B619" s="313"/>
      <c r="C619" s="334"/>
      <c r="D619" s="313" t="s">
        <v>1430</v>
      </c>
      <c r="E619" s="313" t="s">
        <v>96</v>
      </c>
      <c r="F619" s="272" t="s">
        <v>1431</v>
      </c>
      <c r="G619" s="396" t="s">
        <v>1432</v>
      </c>
      <c r="H619" s="396" t="s">
        <v>1433</v>
      </c>
      <c r="I619" s="370">
        <v>165120</v>
      </c>
      <c r="J619" s="273">
        <f>-K2634/0.0833333333333333</f>
        <v>0</v>
      </c>
      <c r="K619" s="273"/>
      <c r="L619" s="274">
        <v>43537</v>
      </c>
      <c r="M619" s="274">
        <v>43481</v>
      </c>
      <c r="N619" s="274">
        <v>44579</v>
      </c>
      <c r="O619" s="291">
        <f>YEAR(N619)</f>
        <v>2022</v>
      </c>
      <c r="P619" s="289">
        <f>MONTH(N619)</f>
        <v>1</v>
      </c>
      <c r="Q619" s="287" t="str">
        <f>IF(P619&gt;9,CONCATENATE(O619,P619),CONCATENATE(O619,"0",P619))</f>
        <v>202201</v>
      </c>
      <c r="R619" s="270">
        <v>0</v>
      </c>
      <c r="S619" s="276">
        <v>0</v>
      </c>
      <c r="T619" s="320">
        <v>0</v>
      </c>
      <c r="U619" s="396"/>
      <c r="V619" s="309"/>
      <c r="W619" s="307"/>
      <c r="X619" s="309"/>
      <c r="Y619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26"/>
      <c r="AA619" s="309"/>
      <c r="AB619" s="309"/>
      <c r="AC619" s="309"/>
      <c r="AD619" s="309"/>
      <c r="AE619" s="309"/>
      <c r="AF619" s="309"/>
      <c r="AG619" s="309"/>
      <c r="AH619" s="309"/>
      <c r="AI619" s="309"/>
      <c r="AJ619" s="309"/>
      <c r="AK619" s="309"/>
      <c r="AL619" s="309"/>
      <c r="AM619" s="309"/>
      <c r="AN619" s="309"/>
      <c r="AO619" s="309"/>
      <c r="AP619" s="309"/>
      <c r="AQ619" s="309"/>
      <c r="AR619" s="307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</row>
    <row r="620" spans="1:100" s="7" customFormat="1" ht="38.25" customHeight="1" x14ac:dyDescent="0.2">
      <c r="A620" s="323" t="s">
        <v>1341</v>
      </c>
      <c r="B620" s="322" t="s">
        <v>262</v>
      </c>
      <c r="C620" s="322" t="s">
        <v>263</v>
      </c>
      <c r="D620" s="321" t="s">
        <v>726</v>
      </c>
      <c r="E620" s="383" t="s">
        <v>100</v>
      </c>
      <c r="F620" s="306" t="s">
        <v>727</v>
      </c>
      <c r="G620" s="400" t="s">
        <v>728</v>
      </c>
      <c r="H620" s="401" t="s">
        <v>416</v>
      </c>
      <c r="I620" s="367">
        <v>202168577</v>
      </c>
      <c r="J620" s="257">
        <f>-K2393/0.0833333333333333</f>
        <v>0</v>
      </c>
      <c r="K620" s="257"/>
      <c r="L620" s="316">
        <v>43101</v>
      </c>
      <c r="M620" s="253">
        <v>43101</v>
      </c>
      <c r="N620" s="254">
        <v>44561</v>
      </c>
      <c r="O620" s="279">
        <f>YEAR(N620)</f>
        <v>2021</v>
      </c>
      <c r="P620" s="279">
        <f>MONTH(N620)</f>
        <v>12</v>
      </c>
      <c r="Q620" s="280" t="str">
        <f>IF(P620&gt;9,CONCATENATE(O620,P620),CONCATENATE(O620,"0",P620))</f>
        <v>202112</v>
      </c>
      <c r="R620" s="305" t="s">
        <v>147</v>
      </c>
      <c r="S620" s="243">
        <v>0.14000000000000001</v>
      </c>
      <c r="T620" s="243">
        <v>0.05</v>
      </c>
      <c r="U620" s="395"/>
      <c r="V620" s="297"/>
      <c r="W620" s="297"/>
      <c r="X620" s="299" t="s">
        <v>256</v>
      </c>
      <c r="Y620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20" s="299"/>
      <c r="AA620" s="299"/>
      <c r="AB620" s="299"/>
      <c r="AC620" s="299"/>
      <c r="AD620" s="299"/>
      <c r="AE620" s="299"/>
      <c r="AF620" s="299"/>
      <c r="AG620" s="299"/>
      <c r="AH620" s="299"/>
      <c r="AI620" s="299"/>
      <c r="AJ620" s="299"/>
      <c r="AK620" s="299"/>
      <c r="AL620" s="299"/>
      <c r="AM620" s="299"/>
      <c r="AN620" s="299"/>
      <c r="AO620" s="299"/>
      <c r="AP620" s="299"/>
      <c r="AQ620" s="299"/>
      <c r="AR620" s="300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</row>
    <row r="621" spans="1:100" s="7" customFormat="1" ht="38.25" customHeight="1" x14ac:dyDescent="0.2">
      <c r="A621" s="322" t="s">
        <v>1341</v>
      </c>
      <c r="B621" s="322"/>
      <c r="C621" s="314"/>
      <c r="D621" s="321" t="s">
        <v>1662</v>
      </c>
      <c r="E621" s="322" t="s">
        <v>1663</v>
      </c>
      <c r="F621" s="306" t="s">
        <v>24</v>
      </c>
      <c r="G621" s="395" t="s">
        <v>1664</v>
      </c>
      <c r="H621" s="406" t="s">
        <v>1665</v>
      </c>
      <c r="I621" s="368">
        <v>348974.53</v>
      </c>
      <c r="J621" s="315">
        <f>-K2573/0.0833333333333333</f>
        <v>0</v>
      </c>
      <c r="K621" s="315"/>
      <c r="L621" s="316">
        <v>44223</v>
      </c>
      <c r="M621" s="316">
        <v>44197</v>
      </c>
      <c r="N621" s="316">
        <v>44561</v>
      </c>
      <c r="O621" s="327">
        <f>YEAR(N621)</f>
        <v>2021</v>
      </c>
      <c r="P621" s="318">
        <f>MONTH(N621)</f>
        <v>12</v>
      </c>
      <c r="Q621" s="328" t="str">
        <f>IF(P621&gt;9,CONCATENATE(O621,P621),CONCATENATE(O621,"0",P621))</f>
        <v>202112</v>
      </c>
      <c r="R621" s="305">
        <v>0</v>
      </c>
      <c r="S621" s="320">
        <v>0</v>
      </c>
      <c r="T621" s="320">
        <v>0</v>
      </c>
      <c r="U621" s="399"/>
      <c r="V621" s="300"/>
      <c r="W621" s="299"/>
      <c r="X621" s="300"/>
      <c r="Y62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346"/>
      <c r="AA621" s="299"/>
      <c r="AB621" s="299"/>
      <c r="AC621" s="299"/>
      <c r="AD621" s="299"/>
      <c r="AE621" s="299"/>
      <c r="AF621" s="299"/>
      <c r="AG621" s="299"/>
      <c r="AH621" s="299"/>
      <c r="AI621" s="299"/>
      <c r="AJ621" s="299"/>
      <c r="AK621" s="299"/>
      <c r="AL621" s="299"/>
      <c r="AM621" s="299"/>
      <c r="AN621" s="299"/>
      <c r="AO621" s="299"/>
      <c r="AP621" s="299"/>
      <c r="AQ621" s="299"/>
      <c r="AR621" s="300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</row>
    <row r="622" spans="1:100" s="7" customFormat="1" ht="38.25" customHeight="1" x14ac:dyDescent="0.2">
      <c r="A622" s="323" t="s">
        <v>1341</v>
      </c>
      <c r="B622" s="322"/>
      <c r="C622" s="314"/>
      <c r="D622" s="321" t="s">
        <v>2120</v>
      </c>
      <c r="E622" s="322" t="s">
        <v>89</v>
      </c>
      <c r="F622" s="306" t="s">
        <v>2121</v>
      </c>
      <c r="G622" s="395" t="s">
        <v>2122</v>
      </c>
      <c r="H622" s="395" t="s">
        <v>421</v>
      </c>
      <c r="I622" s="368">
        <v>2421500</v>
      </c>
      <c r="J622" s="315">
        <f>-K2714/0.0833333333333333</f>
        <v>0</v>
      </c>
      <c r="K622" s="315"/>
      <c r="L622" s="316">
        <v>44048</v>
      </c>
      <c r="M622" s="316">
        <v>44177</v>
      </c>
      <c r="N622" s="317">
        <v>44541</v>
      </c>
      <c r="O622" s="318">
        <f>YEAR(N622)</f>
        <v>2021</v>
      </c>
      <c r="P622" s="318">
        <f>MONTH(N622)</f>
        <v>12</v>
      </c>
      <c r="Q622" s="319" t="str">
        <f>IF(P622&gt;9,CONCATENATE(O622,P622),CONCATENATE(O622,"0",P622))</f>
        <v>202112</v>
      </c>
      <c r="R622" s="305" t="s">
        <v>147</v>
      </c>
      <c r="S622" s="320">
        <v>0.02</v>
      </c>
      <c r="T622" s="320">
        <v>0.11</v>
      </c>
      <c r="U622" s="395"/>
      <c r="V622" s="300"/>
      <c r="W622" s="299"/>
      <c r="X622" s="346"/>
      <c r="Y62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346"/>
      <c r="AA622" s="300"/>
      <c r="AB622" s="300"/>
      <c r="AC622" s="300"/>
      <c r="AD622" s="300"/>
      <c r="AE622" s="300"/>
      <c r="AF622" s="300"/>
      <c r="AG622" s="300"/>
      <c r="AH622" s="300"/>
      <c r="AI622" s="300"/>
      <c r="AJ622" s="300"/>
      <c r="AK622" s="300"/>
      <c r="AL622" s="300"/>
      <c r="AM622" s="300"/>
      <c r="AN622" s="300"/>
      <c r="AO622" s="300"/>
      <c r="AP622" s="300"/>
      <c r="AQ622" s="300"/>
      <c r="AR622" s="300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</row>
    <row r="623" spans="1:100" s="7" customFormat="1" ht="38.25" customHeight="1" x14ac:dyDescent="0.2">
      <c r="A623" s="322" t="s">
        <v>1341</v>
      </c>
      <c r="B623" s="322" t="s">
        <v>262</v>
      </c>
      <c r="C623" s="314" t="s">
        <v>263</v>
      </c>
      <c r="D623" s="321" t="s">
        <v>718</v>
      </c>
      <c r="E623" s="322" t="s">
        <v>101</v>
      </c>
      <c r="F623" s="306" t="s">
        <v>719</v>
      </c>
      <c r="G623" s="395" t="s">
        <v>720</v>
      </c>
      <c r="H623" s="395" t="s">
        <v>721</v>
      </c>
      <c r="I623" s="368">
        <v>3100000</v>
      </c>
      <c r="J623" s="253">
        <v>42795</v>
      </c>
      <c r="K623" s="253">
        <v>42796</v>
      </c>
      <c r="L623" s="253">
        <v>44546</v>
      </c>
      <c r="M623" s="316">
        <v>44170</v>
      </c>
      <c r="N623" s="316">
        <v>44534</v>
      </c>
      <c r="O623" s="327">
        <f>YEAR(N623)</f>
        <v>2021</v>
      </c>
      <c r="P623" s="363">
        <f>MONTH(N623)</f>
        <v>12</v>
      </c>
      <c r="Q623" s="328" t="str">
        <f>IF(P623&gt;9,CONCATENATE(O623,P623),CONCATENATE(O623,"0",P623))</f>
        <v>202112</v>
      </c>
      <c r="R623" s="305" t="s">
        <v>130</v>
      </c>
      <c r="S623" s="320">
        <v>0</v>
      </c>
      <c r="T623" s="320">
        <v>0</v>
      </c>
      <c r="U623" s="395"/>
      <c r="V623" s="300"/>
      <c r="W623" s="300"/>
      <c r="X623" s="346"/>
      <c r="Y62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46"/>
      <c r="AA623" s="300"/>
      <c r="AB623" s="300"/>
      <c r="AC623" s="300"/>
      <c r="AD623" s="300"/>
      <c r="AE623" s="300"/>
      <c r="AF623" s="300"/>
      <c r="AG623" s="300"/>
      <c r="AH623" s="300"/>
      <c r="AI623" s="300"/>
      <c r="AJ623" s="300"/>
      <c r="AK623" s="300"/>
      <c r="AL623" s="300"/>
      <c r="AM623" s="300"/>
      <c r="AN623" s="300"/>
      <c r="AO623" s="300"/>
      <c r="AP623" s="300"/>
      <c r="AQ623" s="300"/>
      <c r="AR623" s="300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</row>
    <row r="624" spans="1:100" s="7" customFormat="1" ht="38.25" customHeight="1" x14ac:dyDescent="0.2">
      <c r="A624" s="322" t="s">
        <v>1341</v>
      </c>
      <c r="B624" s="322"/>
      <c r="C624" s="314"/>
      <c r="D624" s="321" t="s">
        <v>1376</v>
      </c>
      <c r="E624" s="313" t="s">
        <v>100</v>
      </c>
      <c r="F624" s="306" t="s">
        <v>1377</v>
      </c>
      <c r="G624" s="395" t="s">
        <v>1378</v>
      </c>
      <c r="H624" s="406" t="s">
        <v>1379</v>
      </c>
      <c r="I624" s="368">
        <v>3055655</v>
      </c>
      <c r="J624" s="315">
        <f>-K2492/0.0833333333333333</f>
        <v>0</v>
      </c>
      <c r="K624" s="315"/>
      <c r="L624" s="316">
        <v>44188</v>
      </c>
      <c r="M624" s="316">
        <v>44153</v>
      </c>
      <c r="N624" s="317">
        <v>44517</v>
      </c>
      <c r="O624" s="318">
        <f>YEAR(N624)</f>
        <v>2021</v>
      </c>
      <c r="P624" s="318">
        <f>MONTH(N624)</f>
        <v>11</v>
      </c>
      <c r="Q624" s="319" t="str">
        <f>IF(P624&gt;9,CONCATENATE(O624,P624),CONCATENATE(O624,"0",P624))</f>
        <v>202111</v>
      </c>
      <c r="R624" s="305">
        <v>0</v>
      </c>
      <c r="S624" s="320">
        <v>0.05</v>
      </c>
      <c r="T624" s="320">
        <v>0.02</v>
      </c>
      <c r="U624" s="399"/>
      <c r="V624" s="299"/>
      <c r="W624" s="299"/>
      <c r="X624" s="299"/>
      <c r="Y62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299"/>
      <c r="AA624" s="299"/>
      <c r="AB624" s="299"/>
      <c r="AC624" s="299"/>
      <c r="AD624" s="299"/>
      <c r="AE624" s="299"/>
      <c r="AF624" s="299"/>
      <c r="AG624" s="299"/>
      <c r="AH624" s="299"/>
      <c r="AI624" s="299"/>
      <c r="AJ624" s="299"/>
      <c r="AK624" s="299"/>
      <c r="AL624" s="299"/>
      <c r="AM624" s="299"/>
      <c r="AN624" s="299"/>
      <c r="AO624" s="299"/>
      <c r="AP624" s="299"/>
      <c r="AQ624" s="299"/>
      <c r="AR624" s="300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</row>
    <row r="625" spans="1:100" s="7" customFormat="1" ht="38.25" customHeight="1" x14ac:dyDescent="0.2">
      <c r="A625" s="322" t="s">
        <v>1341</v>
      </c>
      <c r="B625" s="322"/>
      <c r="C625" s="314"/>
      <c r="D625" s="321" t="s">
        <v>2038</v>
      </c>
      <c r="E625" s="313" t="s">
        <v>96</v>
      </c>
      <c r="F625" s="306" t="s">
        <v>2011</v>
      </c>
      <c r="G625" s="395" t="s">
        <v>2012</v>
      </c>
      <c r="H625" s="395" t="s">
        <v>2013</v>
      </c>
      <c r="I625" s="368">
        <v>5500000</v>
      </c>
      <c r="J625" s="315">
        <f>-K2673/0.0833333333333333</f>
        <v>0</v>
      </c>
      <c r="K625" s="315"/>
      <c r="L625" s="316" t="s">
        <v>2039</v>
      </c>
      <c r="M625" s="316" t="s">
        <v>2039</v>
      </c>
      <c r="N625" s="317">
        <v>44500</v>
      </c>
      <c r="O625" s="318">
        <f>YEAR(N625)</f>
        <v>2021</v>
      </c>
      <c r="P625" s="318">
        <f>MONTH(N625)</f>
        <v>10</v>
      </c>
      <c r="Q625" s="319" t="str">
        <f>IF(P625&gt;9,CONCATENATE(O625,P625),CONCATENATE(O625,"0",P625))</f>
        <v>202110</v>
      </c>
      <c r="R625" s="305">
        <v>0</v>
      </c>
      <c r="S625" s="320">
        <v>7.0000000000000007E-2</v>
      </c>
      <c r="T625" s="320">
        <v>0.04</v>
      </c>
      <c r="U625" s="395"/>
      <c r="V625" s="300"/>
      <c r="W625" s="299"/>
      <c r="X625" s="300"/>
      <c r="Y62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346"/>
      <c r="AA625" s="300"/>
      <c r="AB625" s="300"/>
      <c r="AC625" s="300"/>
      <c r="AD625" s="300"/>
      <c r="AE625" s="300"/>
      <c r="AF625" s="300"/>
      <c r="AG625" s="300"/>
      <c r="AH625" s="300"/>
      <c r="AI625" s="300"/>
      <c r="AJ625" s="300"/>
      <c r="AK625" s="300"/>
      <c r="AL625" s="300"/>
      <c r="AM625" s="300"/>
      <c r="AN625" s="300"/>
      <c r="AO625" s="300"/>
      <c r="AP625" s="300"/>
      <c r="AQ625" s="300"/>
      <c r="AR625" s="299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</row>
    <row r="626" spans="1:100" s="7" customFormat="1" ht="38.25" customHeight="1" x14ac:dyDescent="0.2">
      <c r="A626" s="322" t="s">
        <v>1341</v>
      </c>
      <c r="B626" s="322"/>
      <c r="C626" s="314"/>
      <c r="D626" s="321" t="s">
        <v>2010</v>
      </c>
      <c r="E626" s="313" t="s">
        <v>96</v>
      </c>
      <c r="F626" s="306" t="s">
        <v>2011</v>
      </c>
      <c r="G626" s="395" t="s">
        <v>2012</v>
      </c>
      <c r="H626" s="395" t="s">
        <v>2013</v>
      </c>
      <c r="I626" s="368">
        <v>5500000</v>
      </c>
      <c r="J626" s="315">
        <f>-K2672/0.0833333333333333</f>
        <v>0</v>
      </c>
      <c r="K626" s="315"/>
      <c r="L626" s="312">
        <v>43474</v>
      </c>
      <c r="M626" s="316">
        <v>43405</v>
      </c>
      <c r="N626" s="316">
        <v>44500</v>
      </c>
      <c r="O626" s="318">
        <f>YEAR(N626)</f>
        <v>2021</v>
      </c>
      <c r="P626" s="318">
        <f>MONTH(N626)</f>
        <v>10</v>
      </c>
      <c r="Q626" s="319" t="str">
        <f>IF(P626&gt;9,CONCATENATE(O626,P626),CONCATENATE(O626,"0",P626))</f>
        <v>202110</v>
      </c>
      <c r="R626" s="305">
        <v>0</v>
      </c>
      <c r="S626" s="320">
        <v>7.0000000000000007E-2</v>
      </c>
      <c r="T626" s="320">
        <v>0.04</v>
      </c>
      <c r="U626" s="395"/>
      <c r="V626" s="300"/>
      <c r="W626" s="299"/>
      <c r="X626" s="346"/>
      <c r="Y62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346"/>
      <c r="AA626" s="300"/>
      <c r="AB626" s="300"/>
      <c r="AC626" s="300"/>
      <c r="AD626" s="300"/>
      <c r="AE626" s="300"/>
      <c r="AF626" s="300"/>
      <c r="AG626" s="300"/>
      <c r="AH626" s="300"/>
      <c r="AI626" s="300"/>
      <c r="AJ626" s="300"/>
      <c r="AK626" s="300"/>
      <c r="AL626" s="300"/>
      <c r="AM626" s="300"/>
      <c r="AN626" s="300"/>
      <c r="AO626" s="300"/>
      <c r="AP626" s="300"/>
      <c r="AQ626" s="300"/>
      <c r="AR626" s="299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</row>
    <row r="627" spans="1:100" s="7" customFormat="1" ht="38.25" customHeight="1" x14ac:dyDescent="0.2">
      <c r="A627" s="323" t="s">
        <v>1341</v>
      </c>
      <c r="B627" s="323"/>
      <c r="C627" s="314"/>
      <c r="D627" s="321" t="s">
        <v>931</v>
      </c>
      <c r="E627" s="323" t="s">
        <v>102</v>
      </c>
      <c r="F627" s="311" t="s">
        <v>24</v>
      </c>
      <c r="G627" s="399" t="s">
        <v>932</v>
      </c>
      <c r="H627" s="399" t="s">
        <v>933</v>
      </c>
      <c r="I627" s="372">
        <v>600273</v>
      </c>
      <c r="J627" s="329">
        <f>-K2182/0.0833333333333333</f>
        <v>0</v>
      </c>
      <c r="K627" s="329"/>
      <c r="L627" s="312">
        <v>42644</v>
      </c>
      <c r="M627" s="312">
        <v>42644</v>
      </c>
      <c r="N627" s="312">
        <v>44469</v>
      </c>
      <c r="O627" s="330">
        <f>YEAR(N627)</f>
        <v>2021</v>
      </c>
      <c r="P627" s="318">
        <f>MONTH(N627)</f>
        <v>9</v>
      </c>
      <c r="Q627" s="331" t="str">
        <f>IF(P627&gt;9,CONCATENATE(O627,P627),CONCATENATE(O627,"0",P627))</f>
        <v>202109</v>
      </c>
      <c r="R627" s="305" t="s">
        <v>736</v>
      </c>
      <c r="S627" s="332">
        <v>0</v>
      </c>
      <c r="T627" s="332">
        <v>0</v>
      </c>
      <c r="U627" s="399"/>
      <c r="V627" s="299"/>
      <c r="W627" s="299"/>
      <c r="X627" s="299"/>
      <c r="Y62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346"/>
      <c r="AA627" s="300"/>
      <c r="AB627" s="300"/>
      <c r="AC627" s="300"/>
      <c r="AD627" s="300"/>
      <c r="AE627" s="300"/>
      <c r="AF627" s="300"/>
      <c r="AG627" s="300"/>
      <c r="AH627" s="300"/>
      <c r="AI627" s="300"/>
      <c r="AJ627" s="300"/>
      <c r="AK627" s="300"/>
      <c r="AL627" s="300"/>
      <c r="AM627" s="300"/>
      <c r="AN627" s="300"/>
      <c r="AO627" s="300"/>
      <c r="AP627" s="300"/>
      <c r="AQ627" s="300"/>
      <c r="AR627" s="300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</row>
    <row r="628" spans="1:100" s="7" customFormat="1" ht="38.25" customHeight="1" x14ac:dyDescent="0.2">
      <c r="A628" s="322" t="s">
        <v>1341</v>
      </c>
      <c r="B628" s="322" t="s">
        <v>262</v>
      </c>
      <c r="C628" s="322" t="s">
        <v>263</v>
      </c>
      <c r="D628" s="323" t="s">
        <v>453</v>
      </c>
      <c r="E628" s="293" t="s">
        <v>101</v>
      </c>
      <c r="F628" s="311" t="s">
        <v>326</v>
      </c>
      <c r="G628" s="399" t="s">
        <v>327</v>
      </c>
      <c r="H628" s="402" t="s">
        <v>33</v>
      </c>
      <c r="I628" s="373">
        <v>564414.17000000004</v>
      </c>
      <c r="J628" s="258">
        <f>-K2237/0.0833333333333333</f>
        <v>0</v>
      </c>
      <c r="K628" s="258"/>
      <c r="L628" s="255">
        <v>43698</v>
      </c>
      <c r="M628" s="255">
        <v>43739</v>
      </c>
      <c r="N628" s="255">
        <v>44469</v>
      </c>
      <c r="O628" s="282">
        <f>YEAR(N628)</f>
        <v>2021</v>
      </c>
      <c r="P628" s="279">
        <f>MONTH(N628)</f>
        <v>9</v>
      </c>
      <c r="Q628" s="283" t="str">
        <f>IF(P628&gt;9,CONCATENATE(O628,P628),CONCATENATE(O628,"0",P628))</f>
        <v>202109</v>
      </c>
      <c r="R628" s="270">
        <v>0</v>
      </c>
      <c r="S628" s="244">
        <v>0</v>
      </c>
      <c r="T628" s="244">
        <v>0</v>
      </c>
      <c r="U628" s="412"/>
      <c r="V628" s="298"/>
      <c r="W628" s="297"/>
      <c r="X628" s="298"/>
      <c r="Y628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299"/>
      <c r="AA628" s="299"/>
      <c r="AB628" s="299"/>
      <c r="AC628" s="299"/>
      <c r="AD628" s="299"/>
      <c r="AE628" s="299"/>
      <c r="AF628" s="299"/>
      <c r="AG628" s="299"/>
      <c r="AH628" s="299"/>
      <c r="AI628" s="299"/>
      <c r="AJ628" s="299"/>
      <c r="AK628" s="299"/>
      <c r="AL628" s="299"/>
      <c r="AM628" s="299"/>
      <c r="AN628" s="299"/>
      <c r="AO628" s="299"/>
      <c r="AP628" s="299"/>
      <c r="AQ628" s="299"/>
      <c r="AR628" s="299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</row>
    <row r="629" spans="1:100" s="7" customFormat="1" ht="38.25" customHeight="1" x14ac:dyDescent="0.2">
      <c r="A629" s="323" t="s">
        <v>1341</v>
      </c>
      <c r="B629" s="322" t="s">
        <v>300</v>
      </c>
      <c r="C629" s="314" t="s">
        <v>263</v>
      </c>
      <c r="D629" s="323" t="s">
        <v>673</v>
      </c>
      <c r="E629" s="323" t="s">
        <v>101</v>
      </c>
      <c r="F629" s="311" t="s">
        <v>329</v>
      </c>
      <c r="G629" s="399" t="s">
        <v>330</v>
      </c>
      <c r="H629" s="399" t="s">
        <v>331</v>
      </c>
      <c r="I629" s="372">
        <v>150000</v>
      </c>
      <c r="J629" s="329">
        <f>-K2403/0.0833333333333333</f>
        <v>0</v>
      </c>
      <c r="K629" s="329"/>
      <c r="L629" s="312">
        <v>43733</v>
      </c>
      <c r="M629" s="312">
        <v>43739</v>
      </c>
      <c r="N629" s="312">
        <v>44469</v>
      </c>
      <c r="O629" s="330">
        <f>YEAR(N629)</f>
        <v>2021</v>
      </c>
      <c r="P629" s="318">
        <f>MONTH(N629)</f>
        <v>9</v>
      </c>
      <c r="Q629" s="331" t="str">
        <f>IF(P629&gt;9,CONCATENATE(O629,P629),CONCATENATE(O629,"0",P629))</f>
        <v>202109</v>
      </c>
      <c r="R629" s="305">
        <v>0</v>
      </c>
      <c r="S629" s="332">
        <v>0</v>
      </c>
      <c r="T629" s="332">
        <v>0</v>
      </c>
      <c r="U629" s="395"/>
      <c r="V629" s="300"/>
      <c r="W629" s="299"/>
      <c r="X629" s="346"/>
      <c r="Y62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299"/>
      <c r="AA629" s="299"/>
      <c r="AB629" s="299"/>
      <c r="AC629" s="299"/>
      <c r="AD629" s="299"/>
      <c r="AE629" s="299"/>
      <c r="AF629" s="299"/>
      <c r="AG629" s="299"/>
      <c r="AH629" s="299"/>
      <c r="AI629" s="299"/>
      <c r="AJ629" s="299"/>
      <c r="AK629" s="299"/>
      <c r="AL629" s="299"/>
      <c r="AM629" s="299"/>
      <c r="AN629" s="299"/>
      <c r="AO629" s="299"/>
      <c r="AP629" s="299"/>
      <c r="AQ629" s="299"/>
      <c r="AR629" s="300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</row>
    <row r="630" spans="1:100" s="7" customFormat="1" ht="38.25" customHeight="1" x14ac:dyDescent="0.2">
      <c r="A630" s="322" t="s">
        <v>1341</v>
      </c>
      <c r="B630" s="322"/>
      <c r="C630" s="314"/>
      <c r="D630" s="421" t="s">
        <v>2003</v>
      </c>
      <c r="E630" s="322" t="s">
        <v>97</v>
      </c>
      <c r="F630" s="306" t="s">
        <v>1038</v>
      </c>
      <c r="G630" s="395" t="s">
        <v>1037</v>
      </c>
      <c r="H630" s="395" t="s">
        <v>2004</v>
      </c>
      <c r="I630" s="368">
        <v>1500000</v>
      </c>
      <c r="J630" s="315">
        <f>-K2676/0.0833333333333333</f>
        <v>0</v>
      </c>
      <c r="K630" s="315"/>
      <c r="L630" s="316">
        <v>44188</v>
      </c>
      <c r="M630" s="316">
        <v>44094</v>
      </c>
      <c r="N630" s="317">
        <v>44458</v>
      </c>
      <c r="O630" s="318">
        <f>YEAR(N630)</f>
        <v>2021</v>
      </c>
      <c r="P630" s="318">
        <f>MONTH(N630)</f>
        <v>9</v>
      </c>
      <c r="Q630" s="319" t="str">
        <f>IF(P630&gt;9,CONCATENATE(O630,P630),CONCATENATE(O630,"0",P630))</f>
        <v>202109</v>
      </c>
      <c r="R630" s="305" t="s">
        <v>130</v>
      </c>
      <c r="S630" s="320">
        <v>0.11</v>
      </c>
      <c r="T630" s="320">
        <v>0.06</v>
      </c>
      <c r="U630" s="395"/>
      <c r="V630" s="300"/>
      <c r="W630" s="299"/>
      <c r="X630" s="346"/>
      <c r="Y63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0" s="346"/>
      <c r="AA630" s="300"/>
      <c r="AB630" s="300"/>
      <c r="AC630" s="300"/>
      <c r="AD630" s="300"/>
      <c r="AE630" s="300"/>
      <c r="AF630" s="300"/>
      <c r="AG630" s="300"/>
      <c r="AH630" s="300"/>
      <c r="AI630" s="300"/>
      <c r="AJ630" s="300"/>
      <c r="AK630" s="300"/>
      <c r="AL630" s="300"/>
      <c r="AM630" s="300"/>
      <c r="AN630" s="300"/>
      <c r="AO630" s="300"/>
      <c r="AP630" s="300"/>
      <c r="AQ630" s="300"/>
      <c r="AR630" s="299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</row>
    <row r="631" spans="1:100" s="7" customFormat="1" ht="38.25" customHeight="1" x14ac:dyDescent="0.2">
      <c r="A631" s="322" t="s">
        <v>1341</v>
      </c>
      <c r="B631" s="322"/>
      <c r="C631" s="314"/>
      <c r="D631" s="421" t="s">
        <v>1036</v>
      </c>
      <c r="E631" s="322" t="s">
        <v>97</v>
      </c>
      <c r="F631" s="306" t="s">
        <v>1038</v>
      </c>
      <c r="G631" s="395" t="s">
        <v>1037</v>
      </c>
      <c r="H631" s="395" t="s">
        <v>177</v>
      </c>
      <c r="I631" s="368">
        <v>692583</v>
      </c>
      <c r="J631" s="315">
        <f>-K2188/0.0833333333333333</f>
        <v>0</v>
      </c>
      <c r="K631" s="315"/>
      <c r="L631" s="316">
        <v>44188</v>
      </c>
      <c r="M631" s="316">
        <v>44094</v>
      </c>
      <c r="N631" s="317">
        <v>44458</v>
      </c>
      <c r="O631" s="318">
        <f>YEAR(N631)</f>
        <v>2021</v>
      </c>
      <c r="P631" s="318">
        <f>MONTH(N631)</f>
        <v>9</v>
      </c>
      <c r="Q631" s="319" t="str">
        <f>IF(P631&gt;9,CONCATENATE(O631,P631),CONCATENATE(O631,"0",P631))</f>
        <v>202109</v>
      </c>
      <c r="R631" s="305" t="s">
        <v>130</v>
      </c>
      <c r="S631" s="320">
        <v>0.11</v>
      </c>
      <c r="T631" s="320">
        <v>0.06</v>
      </c>
      <c r="U631" s="395"/>
      <c r="V631" s="300"/>
      <c r="W631" s="299"/>
      <c r="X631" s="300"/>
      <c r="Y63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1" s="346"/>
      <c r="AA631" s="300"/>
      <c r="AB631" s="300"/>
      <c r="AC631" s="300"/>
      <c r="AD631" s="300"/>
      <c r="AE631" s="300"/>
      <c r="AF631" s="300"/>
      <c r="AG631" s="300"/>
      <c r="AH631" s="300"/>
      <c r="AI631" s="300"/>
      <c r="AJ631" s="300"/>
      <c r="AK631" s="300"/>
      <c r="AL631" s="300"/>
      <c r="AM631" s="300"/>
      <c r="AN631" s="300"/>
      <c r="AO631" s="300"/>
      <c r="AP631" s="300"/>
      <c r="AQ631" s="300"/>
      <c r="AR631" s="299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</row>
    <row r="632" spans="1:100" s="7" customFormat="1" ht="38.25" customHeight="1" x14ac:dyDescent="0.2">
      <c r="A632" s="322" t="s">
        <v>1341</v>
      </c>
      <c r="B632" s="322"/>
      <c r="C632" s="314"/>
      <c r="D632" s="421" t="s">
        <v>1039</v>
      </c>
      <c r="E632" s="322" t="s">
        <v>97</v>
      </c>
      <c r="F632" s="306" t="s">
        <v>1038</v>
      </c>
      <c r="G632" s="395" t="s">
        <v>1037</v>
      </c>
      <c r="H632" s="395" t="s">
        <v>1040</v>
      </c>
      <c r="I632" s="368">
        <v>600000</v>
      </c>
      <c r="J632" s="315">
        <f>-K2190/0.0833333333333333</f>
        <v>0</v>
      </c>
      <c r="K632" s="315"/>
      <c r="L632" s="316">
        <v>44188</v>
      </c>
      <c r="M632" s="316">
        <v>44094</v>
      </c>
      <c r="N632" s="317">
        <v>44458</v>
      </c>
      <c r="O632" s="318">
        <f>YEAR(N632)</f>
        <v>2021</v>
      </c>
      <c r="P632" s="318">
        <f>MONTH(N632)</f>
        <v>9</v>
      </c>
      <c r="Q632" s="319" t="str">
        <f>IF(P632&gt;9,CONCATENATE(O632,P632),CONCATENATE(O632,"0",P632))</f>
        <v>202109</v>
      </c>
      <c r="R632" s="305" t="s">
        <v>130</v>
      </c>
      <c r="S632" s="320">
        <v>0.11</v>
      </c>
      <c r="T632" s="320">
        <v>0.06</v>
      </c>
      <c r="U632" s="395"/>
      <c r="V632" s="300"/>
      <c r="W632" s="299"/>
      <c r="X632" s="300"/>
      <c r="Y63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346"/>
      <c r="AA632" s="300"/>
      <c r="AB632" s="300"/>
      <c r="AC632" s="300"/>
      <c r="AD632" s="300"/>
      <c r="AE632" s="300"/>
      <c r="AF632" s="300"/>
      <c r="AG632" s="300"/>
      <c r="AH632" s="300"/>
      <c r="AI632" s="300"/>
      <c r="AJ632" s="300"/>
      <c r="AK632" s="300"/>
      <c r="AL632" s="300"/>
      <c r="AM632" s="300"/>
      <c r="AN632" s="300"/>
      <c r="AO632" s="300"/>
      <c r="AP632" s="300"/>
      <c r="AQ632" s="300"/>
      <c r="AR632" s="299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</row>
    <row r="633" spans="1:100" s="7" customFormat="1" ht="38.25" customHeight="1" x14ac:dyDescent="0.2">
      <c r="A633" s="322" t="s">
        <v>1341</v>
      </c>
      <c r="B633" s="322"/>
      <c r="C633" s="314"/>
      <c r="D633" s="321" t="s">
        <v>1853</v>
      </c>
      <c r="E633" s="322" t="s">
        <v>100</v>
      </c>
      <c r="F633" s="306" t="s">
        <v>19</v>
      </c>
      <c r="G633" s="395" t="s">
        <v>1854</v>
      </c>
      <c r="H633" s="395" t="s">
        <v>1855</v>
      </c>
      <c r="I633" s="368">
        <v>142720</v>
      </c>
      <c r="J633" s="315">
        <f>-K2691/0.0833333333333333</f>
        <v>0</v>
      </c>
      <c r="K633" s="315"/>
      <c r="L633" s="316">
        <v>43726</v>
      </c>
      <c r="M633" s="316">
        <v>43727</v>
      </c>
      <c r="N633" s="316">
        <v>44457</v>
      </c>
      <c r="O633" s="327">
        <f>YEAR(N633)</f>
        <v>2021</v>
      </c>
      <c r="P633" s="318">
        <f>MONTH(N633)</f>
        <v>9</v>
      </c>
      <c r="Q633" s="328" t="str">
        <f>IF(P633&gt;9,CONCATENATE(O633,P633),CONCATENATE(O633,"0",P633))</f>
        <v>202109</v>
      </c>
      <c r="R633" s="305">
        <v>0</v>
      </c>
      <c r="S633" s="320">
        <v>0</v>
      </c>
      <c r="T633" s="320">
        <v>0</v>
      </c>
      <c r="U633" s="406"/>
      <c r="V633" s="300"/>
      <c r="W633" s="299"/>
      <c r="X633" s="300"/>
      <c r="Y633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346"/>
      <c r="AA633" s="300"/>
      <c r="AB633" s="300"/>
      <c r="AC633" s="300"/>
      <c r="AD633" s="300"/>
      <c r="AE633" s="300"/>
      <c r="AF633" s="300"/>
      <c r="AG633" s="300"/>
      <c r="AH633" s="300"/>
      <c r="AI633" s="300"/>
      <c r="AJ633" s="300"/>
      <c r="AK633" s="300"/>
      <c r="AL633" s="300"/>
      <c r="AM633" s="300"/>
      <c r="AN633" s="300"/>
      <c r="AO633" s="300"/>
      <c r="AP633" s="300"/>
      <c r="AQ633" s="300"/>
      <c r="AR633" s="299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</row>
    <row r="634" spans="1:100" s="7" customFormat="1" ht="38.25" customHeight="1" x14ac:dyDescent="0.2">
      <c r="A634" s="322" t="s">
        <v>1341</v>
      </c>
      <c r="B634" s="322"/>
      <c r="C634" s="314"/>
      <c r="D634" s="321" t="s">
        <v>1273</v>
      </c>
      <c r="E634" s="323" t="s">
        <v>96</v>
      </c>
      <c r="F634" s="306" t="s">
        <v>1274</v>
      </c>
      <c r="G634" s="395" t="s">
        <v>1275</v>
      </c>
      <c r="H634" s="395" t="s">
        <v>1276</v>
      </c>
      <c r="I634" s="368">
        <v>180000</v>
      </c>
      <c r="J634" s="315">
        <f>-K2534/0.0833333333333333</f>
        <v>0</v>
      </c>
      <c r="K634" s="315"/>
      <c r="L634" s="316">
        <v>43355</v>
      </c>
      <c r="M634" s="316">
        <v>43356</v>
      </c>
      <c r="N634" s="316">
        <v>44451</v>
      </c>
      <c r="O634" s="327">
        <f>YEAR(N634)</f>
        <v>2021</v>
      </c>
      <c r="P634" s="318">
        <f>MONTH(N634)</f>
        <v>9</v>
      </c>
      <c r="Q634" s="328" t="str">
        <f>IF(P634&gt;9,CONCATENATE(O634,P634),CONCATENATE(O634,"0",P634))</f>
        <v>202109</v>
      </c>
      <c r="R634" s="305">
        <v>0</v>
      </c>
      <c r="S634" s="320">
        <v>0</v>
      </c>
      <c r="T634" s="320">
        <v>0</v>
      </c>
      <c r="U634" s="395"/>
      <c r="V634" s="300"/>
      <c r="W634" s="299"/>
      <c r="X634" s="300"/>
      <c r="Y634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46"/>
      <c r="AA634" s="300"/>
      <c r="AB634" s="300"/>
      <c r="AC634" s="300"/>
      <c r="AD634" s="300"/>
      <c r="AE634" s="300"/>
      <c r="AF634" s="300"/>
      <c r="AG634" s="300"/>
      <c r="AH634" s="300"/>
      <c r="AI634" s="300"/>
      <c r="AJ634" s="300"/>
      <c r="AK634" s="300"/>
      <c r="AL634" s="300"/>
      <c r="AM634" s="300"/>
      <c r="AN634" s="300"/>
      <c r="AO634" s="300"/>
      <c r="AP634" s="300"/>
      <c r="AQ634" s="300"/>
      <c r="AR634" s="299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</row>
    <row r="635" spans="1:100" s="7" customFormat="1" ht="38.25" customHeight="1" x14ac:dyDescent="0.2">
      <c r="A635" s="322" t="s">
        <v>1341</v>
      </c>
      <c r="B635" s="313"/>
      <c r="C635" s="334"/>
      <c r="D635" s="313" t="s">
        <v>1986</v>
      </c>
      <c r="E635" s="313" t="s">
        <v>1987</v>
      </c>
      <c r="F635" s="272" t="s">
        <v>24</v>
      </c>
      <c r="G635" s="396" t="s">
        <v>1988</v>
      </c>
      <c r="H635" s="396" t="s">
        <v>1989</v>
      </c>
      <c r="I635" s="370">
        <v>3330000</v>
      </c>
      <c r="J635" s="274">
        <v>44076</v>
      </c>
      <c r="K635" s="274">
        <v>44085</v>
      </c>
      <c r="L635" s="274">
        <v>44076</v>
      </c>
      <c r="M635" s="274">
        <v>44085</v>
      </c>
      <c r="N635" s="274">
        <v>44449</v>
      </c>
      <c r="O635" s="291">
        <f>YEAR(N635)</f>
        <v>2021</v>
      </c>
      <c r="P635" s="289">
        <f>MONTH(N635)</f>
        <v>9</v>
      </c>
      <c r="Q635" s="287" t="str">
        <f>IF(P635&gt;9,CONCATENATE(O635,P635),CONCATENATE(O635,"0",P635))</f>
        <v>202109</v>
      </c>
      <c r="R635" s="305" t="s">
        <v>248</v>
      </c>
      <c r="S635" s="276">
        <v>0</v>
      </c>
      <c r="T635" s="276">
        <v>0</v>
      </c>
      <c r="U635" s="396"/>
      <c r="V635" s="309"/>
      <c r="W635" s="307"/>
      <c r="X635" s="309"/>
      <c r="Y635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326"/>
      <c r="AA635" s="309"/>
      <c r="AB635" s="309"/>
      <c r="AC635" s="309"/>
      <c r="AD635" s="309"/>
      <c r="AE635" s="309"/>
      <c r="AF635" s="309"/>
      <c r="AG635" s="309"/>
      <c r="AH635" s="309"/>
      <c r="AI635" s="309"/>
      <c r="AJ635" s="309"/>
      <c r="AK635" s="309"/>
      <c r="AL635" s="309"/>
      <c r="AM635" s="309"/>
      <c r="AN635" s="309"/>
      <c r="AO635" s="309"/>
      <c r="AP635" s="309"/>
      <c r="AQ635" s="309"/>
      <c r="AR635" s="307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</row>
    <row r="636" spans="1:100" s="7" customFormat="1" ht="38.25" customHeight="1" x14ac:dyDescent="0.2">
      <c r="A636" s="322" t="s">
        <v>1341</v>
      </c>
      <c r="B636" s="313"/>
      <c r="C636" s="334"/>
      <c r="D636" s="321" t="s">
        <v>1860</v>
      </c>
      <c r="E636" s="322" t="s">
        <v>89</v>
      </c>
      <c r="F636" s="306" t="s">
        <v>1861</v>
      </c>
      <c r="G636" s="396" t="s">
        <v>1862</v>
      </c>
      <c r="H636" s="395" t="s">
        <v>1863</v>
      </c>
      <c r="I636" s="370">
        <v>49000</v>
      </c>
      <c r="J636" s="273">
        <f>-K2676/0.0833333333333333</f>
        <v>0</v>
      </c>
      <c r="K636" s="273"/>
      <c r="L636" s="274">
        <v>44048</v>
      </c>
      <c r="M636" s="274">
        <v>44075</v>
      </c>
      <c r="N636" s="275">
        <v>44439</v>
      </c>
      <c r="O636" s="289">
        <f>YEAR(N636)</f>
        <v>2021</v>
      </c>
      <c r="P636" s="289">
        <f>MONTH(N636)</f>
        <v>8</v>
      </c>
      <c r="Q636" s="281" t="str">
        <f>IF(P636&gt;9,CONCATENATE(O636,P636),CONCATENATE(O636,"0",P636))</f>
        <v>202108</v>
      </c>
      <c r="R636" s="305">
        <v>0</v>
      </c>
      <c r="S636" s="276">
        <v>0</v>
      </c>
      <c r="T636" s="276">
        <v>0</v>
      </c>
      <c r="U636" s="396"/>
      <c r="V636" s="309"/>
      <c r="W636" s="307"/>
      <c r="X636" s="309"/>
      <c r="Y63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326"/>
      <c r="AA636" s="309"/>
      <c r="AB636" s="309"/>
      <c r="AC636" s="309"/>
      <c r="AD636" s="309"/>
      <c r="AE636" s="309"/>
      <c r="AF636" s="309"/>
      <c r="AG636" s="309"/>
      <c r="AH636" s="309"/>
      <c r="AI636" s="309"/>
      <c r="AJ636" s="309"/>
      <c r="AK636" s="309"/>
      <c r="AL636" s="309"/>
      <c r="AM636" s="309"/>
      <c r="AN636" s="309"/>
      <c r="AO636" s="309"/>
      <c r="AP636" s="309"/>
      <c r="AQ636" s="309"/>
      <c r="AR636" s="299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</row>
    <row r="637" spans="1:100" s="232" customFormat="1" ht="38.25" customHeight="1" x14ac:dyDescent="0.2">
      <c r="A637" s="322" t="s">
        <v>1341</v>
      </c>
      <c r="B637" s="313" t="s">
        <v>262</v>
      </c>
      <c r="C637" s="334" t="s">
        <v>263</v>
      </c>
      <c r="D637" s="321" t="s">
        <v>401</v>
      </c>
      <c r="E637" s="313" t="s">
        <v>100</v>
      </c>
      <c r="F637" s="272" t="s">
        <v>19</v>
      </c>
      <c r="G637" s="396" t="s">
        <v>399</v>
      </c>
      <c r="H637" s="398" t="s">
        <v>400</v>
      </c>
      <c r="I637" s="370">
        <v>1440000</v>
      </c>
      <c r="J637" s="273">
        <f>-K2438/0.0833333333333333</f>
        <v>0</v>
      </c>
      <c r="K637" s="273"/>
      <c r="L637" s="274">
        <v>44048</v>
      </c>
      <c r="M637" s="274">
        <v>44069</v>
      </c>
      <c r="N637" s="275">
        <v>44433</v>
      </c>
      <c r="O637" s="289">
        <f>YEAR(N637)</f>
        <v>2021</v>
      </c>
      <c r="P637" s="289">
        <f>MONTH(N637)</f>
        <v>8</v>
      </c>
      <c r="Q637" s="281" t="str">
        <f>IF(P637&gt;9,CONCATENATE(O637,P637),CONCATENATE(O637,"0",P637))</f>
        <v>202108</v>
      </c>
      <c r="R637" s="305">
        <v>0</v>
      </c>
      <c r="S637" s="276">
        <v>0</v>
      </c>
      <c r="T637" s="276">
        <v>0</v>
      </c>
      <c r="U637" s="397"/>
      <c r="V637" s="309"/>
      <c r="W637" s="307"/>
      <c r="X637" s="309"/>
      <c r="Y63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07"/>
      <c r="AA637" s="309"/>
      <c r="AB637" s="309"/>
      <c r="AC637" s="309"/>
      <c r="AD637" s="309"/>
      <c r="AE637" s="309"/>
      <c r="AF637" s="309"/>
      <c r="AG637" s="309"/>
      <c r="AH637" s="309"/>
      <c r="AI637" s="309"/>
      <c r="AJ637" s="309"/>
      <c r="AK637" s="309"/>
      <c r="AL637" s="309"/>
      <c r="AM637" s="309"/>
      <c r="AN637" s="309"/>
      <c r="AO637" s="309"/>
      <c r="AP637" s="309"/>
      <c r="AQ637" s="309"/>
      <c r="AR637" s="299"/>
      <c r="AS637" s="233"/>
      <c r="AT637" s="233"/>
      <c r="AU637" s="233"/>
      <c r="AV637" s="233"/>
      <c r="AW637" s="233"/>
      <c r="AX637" s="233"/>
      <c r="AY637" s="233"/>
      <c r="AZ637" s="233"/>
      <c r="BA637" s="233"/>
      <c r="BB637" s="233"/>
      <c r="BC637" s="233"/>
      <c r="BD637" s="233"/>
      <c r="BE637" s="233"/>
      <c r="BF637" s="233"/>
      <c r="BG637" s="233"/>
      <c r="BH637" s="233"/>
      <c r="BI637" s="233"/>
      <c r="BJ637" s="233"/>
      <c r="BK637" s="233"/>
      <c r="BL637" s="233"/>
      <c r="BM637" s="233"/>
      <c r="BN637" s="233"/>
      <c r="BO637" s="233"/>
      <c r="BP637" s="233"/>
      <c r="BQ637" s="233"/>
      <c r="BR637" s="233"/>
      <c r="BS637" s="233"/>
      <c r="BT637" s="233"/>
      <c r="BU637" s="233"/>
      <c r="BV637" s="233"/>
      <c r="BW637" s="233"/>
      <c r="BX637" s="233"/>
      <c r="BY637" s="233"/>
      <c r="BZ637" s="233"/>
      <c r="CA637" s="233"/>
      <c r="CB637" s="233"/>
      <c r="CC637" s="233"/>
      <c r="CD637" s="233"/>
      <c r="CE637" s="233"/>
      <c r="CF637" s="233"/>
      <c r="CG637" s="233"/>
      <c r="CH637" s="233"/>
      <c r="CI637" s="233"/>
      <c r="CJ637" s="233"/>
      <c r="CK637" s="233"/>
      <c r="CL637" s="233"/>
      <c r="CM637" s="233"/>
      <c r="CN637" s="233"/>
      <c r="CO637" s="233"/>
      <c r="CP637" s="233"/>
      <c r="CQ637" s="233"/>
      <c r="CR637" s="233"/>
      <c r="CS637" s="233"/>
      <c r="CT637" s="233"/>
      <c r="CU637" s="233"/>
      <c r="CV637" s="233"/>
    </row>
    <row r="638" spans="1:100" s="7" customFormat="1" ht="38.25" customHeight="1" x14ac:dyDescent="0.2">
      <c r="A638" s="322" t="s">
        <v>1341</v>
      </c>
      <c r="B638" s="322"/>
      <c r="C638" s="314"/>
      <c r="D638" s="322" t="s">
        <v>1787</v>
      </c>
      <c r="E638" s="322" t="s">
        <v>90</v>
      </c>
      <c r="F638" s="306" t="s">
        <v>1788</v>
      </c>
      <c r="G638" s="395" t="s">
        <v>1789</v>
      </c>
      <c r="H638" s="395" t="s">
        <v>1790</v>
      </c>
      <c r="I638" s="368">
        <v>9381300</v>
      </c>
      <c r="J638" s="315">
        <f>-K2683/0.0833333333333333</f>
        <v>0</v>
      </c>
      <c r="K638" s="315"/>
      <c r="L638" s="316">
        <v>44188</v>
      </c>
      <c r="M638" s="316">
        <v>43988</v>
      </c>
      <c r="N638" s="316">
        <v>44425</v>
      </c>
      <c r="O638" s="327">
        <f>YEAR(N638)</f>
        <v>2021</v>
      </c>
      <c r="P638" s="318">
        <f>MONTH(N638)</f>
        <v>8</v>
      </c>
      <c r="Q638" s="328" t="str">
        <f>IF(P638&gt;9,CONCATENATE(O638,P638),CONCATENATE(O638,"0",P638))</f>
        <v>202108</v>
      </c>
      <c r="R638" s="305" t="s">
        <v>130</v>
      </c>
      <c r="S638" s="320">
        <v>0.27</v>
      </c>
      <c r="T638" s="320">
        <v>0.09</v>
      </c>
      <c r="U638" s="395"/>
      <c r="V638" s="300"/>
      <c r="W638" s="299"/>
      <c r="X638" s="300"/>
      <c r="Y63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346"/>
      <c r="AA638" s="300"/>
      <c r="AB638" s="300"/>
      <c r="AC638" s="300"/>
      <c r="AD638" s="300"/>
      <c r="AE638" s="300"/>
      <c r="AF638" s="300"/>
      <c r="AG638" s="300"/>
      <c r="AH638" s="300"/>
      <c r="AI638" s="300"/>
      <c r="AJ638" s="300"/>
      <c r="AK638" s="300"/>
      <c r="AL638" s="300"/>
      <c r="AM638" s="300"/>
      <c r="AN638" s="300"/>
      <c r="AO638" s="300"/>
      <c r="AP638" s="300"/>
      <c r="AQ638" s="300"/>
      <c r="AR638" s="299"/>
    </row>
    <row r="639" spans="1:100" s="7" customFormat="1" ht="38.25" customHeight="1" x14ac:dyDescent="0.2">
      <c r="A639" s="322" t="s">
        <v>1341</v>
      </c>
      <c r="B639" s="322" t="s">
        <v>275</v>
      </c>
      <c r="C639" s="322" t="s">
        <v>263</v>
      </c>
      <c r="D639" s="310" t="s">
        <v>383</v>
      </c>
      <c r="E639" s="293" t="s">
        <v>90</v>
      </c>
      <c r="F639" s="311" t="s">
        <v>322</v>
      </c>
      <c r="G639" s="402" t="s">
        <v>64</v>
      </c>
      <c r="H639" s="402" t="s">
        <v>39</v>
      </c>
      <c r="I639" s="373">
        <v>396883.39</v>
      </c>
      <c r="J639" s="258">
        <f>-K2331/0.0833333333333333</f>
        <v>0</v>
      </c>
      <c r="K639" s="258"/>
      <c r="L639" s="255">
        <v>44034</v>
      </c>
      <c r="M639" s="255">
        <v>44044</v>
      </c>
      <c r="N639" s="255">
        <v>44408</v>
      </c>
      <c r="O639" s="282">
        <f>YEAR(N639)</f>
        <v>2021</v>
      </c>
      <c r="P639" s="279">
        <f>MONTH(N639)</f>
        <v>7</v>
      </c>
      <c r="Q639" s="283" t="str">
        <f>IF(P639&gt;9,CONCATENATE(O639,P639),CONCATENATE(O639,"0",P639))</f>
        <v>202107</v>
      </c>
      <c r="R639" s="270">
        <v>0</v>
      </c>
      <c r="S639" s="244">
        <v>0</v>
      </c>
      <c r="T639" s="244">
        <v>0</v>
      </c>
      <c r="U639" s="412"/>
      <c r="V639" s="297"/>
      <c r="W639" s="297"/>
      <c r="X639" s="297"/>
      <c r="Y639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346"/>
      <c r="AA639" s="300"/>
      <c r="AB639" s="300"/>
      <c r="AC639" s="300"/>
      <c r="AD639" s="300"/>
      <c r="AE639" s="300"/>
      <c r="AF639" s="300"/>
      <c r="AG639" s="300"/>
      <c r="AH639" s="300"/>
      <c r="AI639" s="300"/>
      <c r="AJ639" s="300"/>
      <c r="AK639" s="300"/>
      <c r="AL639" s="300"/>
      <c r="AM639" s="300"/>
      <c r="AN639" s="300"/>
      <c r="AO639" s="300"/>
      <c r="AP639" s="300"/>
      <c r="AQ639" s="300"/>
      <c r="AR639" s="300"/>
    </row>
    <row r="640" spans="1:100" s="7" customFormat="1" ht="38.25" customHeight="1" x14ac:dyDescent="0.2">
      <c r="A640" s="322" t="s">
        <v>1341</v>
      </c>
      <c r="B640" s="322"/>
      <c r="C640" s="314"/>
      <c r="D640" s="321" t="s">
        <v>1941</v>
      </c>
      <c r="E640" s="322" t="s">
        <v>101</v>
      </c>
      <c r="F640" s="306" t="s">
        <v>19</v>
      </c>
      <c r="G640" s="395" t="s">
        <v>1942</v>
      </c>
      <c r="H640" s="395" t="s">
        <v>1943</v>
      </c>
      <c r="I640" s="368">
        <v>898350</v>
      </c>
      <c r="J640" s="315">
        <f>-K2641/0.0833333333333333</f>
        <v>0</v>
      </c>
      <c r="K640" s="315"/>
      <c r="L640" s="316">
        <v>44034</v>
      </c>
      <c r="M640" s="316">
        <v>44035</v>
      </c>
      <c r="N640" s="316">
        <v>44399</v>
      </c>
      <c r="O640" s="327">
        <f>YEAR(N640)</f>
        <v>2021</v>
      </c>
      <c r="P640" s="318">
        <f>MONTH(N640)</f>
        <v>7</v>
      </c>
      <c r="Q640" s="328" t="str">
        <f>IF(P640&gt;9,CONCATENATE(O640,P640),CONCATENATE(O640,"0",P640))</f>
        <v>202107</v>
      </c>
      <c r="R640" s="305" t="s">
        <v>130</v>
      </c>
      <c r="S640" s="320">
        <v>0</v>
      </c>
      <c r="T640" s="320">
        <v>0</v>
      </c>
      <c r="U640" s="395"/>
      <c r="V640" s="300"/>
      <c r="W640" s="299"/>
      <c r="X640" s="300"/>
      <c r="Y64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299"/>
      <c r="AA640" s="299"/>
      <c r="AB640" s="299"/>
      <c r="AC640" s="299"/>
      <c r="AD640" s="299"/>
      <c r="AE640" s="299"/>
      <c r="AF640" s="299"/>
      <c r="AG640" s="299"/>
      <c r="AH640" s="299"/>
      <c r="AI640" s="299"/>
      <c r="AJ640" s="299"/>
      <c r="AK640" s="299"/>
      <c r="AL640" s="299"/>
      <c r="AM640" s="299"/>
      <c r="AN640" s="299"/>
      <c r="AO640" s="299"/>
      <c r="AP640" s="299"/>
      <c r="AQ640" s="299"/>
      <c r="AR640" s="300"/>
    </row>
    <row r="641" spans="1:44" s="7" customFormat="1" ht="38.25" customHeight="1" x14ac:dyDescent="0.2">
      <c r="A641" s="322" t="s">
        <v>1341</v>
      </c>
      <c r="B641" s="322"/>
      <c r="C641" s="314"/>
      <c r="D641" s="323" t="s">
        <v>1008</v>
      </c>
      <c r="E641" s="293" t="s">
        <v>96</v>
      </c>
      <c r="F641" s="311" t="s">
        <v>1011</v>
      </c>
      <c r="G641" s="399" t="s">
        <v>1010</v>
      </c>
      <c r="H641" s="399" t="s">
        <v>1009</v>
      </c>
      <c r="I641" s="372">
        <v>800000</v>
      </c>
      <c r="J641" s="329">
        <f>-K2539/0.0833333333333333</f>
        <v>0</v>
      </c>
      <c r="K641" s="329"/>
      <c r="L641" s="312">
        <v>44181</v>
      </c>
      <c r="M641" s="312">
        <v>44024</v>
      </c>
      <c r="N641" s="312">
        <v>44388</v>
      </c>
      <c r="O641" s="330">
        <f>YEAR(N641)</f>
        <v>2021</v>
      </c>
      <c r="P641" s="318">
        <f>MONTH(N641)</f>
        <v>7</v>
      </c>
      <c r="Q641" s="331" t="str">
        <f>IF(P641&gt;9,CONCATENATE(O641,P641),CONCATENATE(O641,"0",P641))</f>
        <v>202107</v>
      </c>
      <c r="R641" s="305" t="s">
        <v>248</v>
      </c>
      <c r="S641" s="332">
        <v>0.05</v>
      </c>
      <c r="T641" s="332">
        <v>0.02</v>
      </c>
      <c r="U641" s="395"/>
      <c r="V641" s="300"/>
      <c r="W641" s="299"/>
      <c r="X641" s="346"/>
      <c r="Y641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346"/>
      <c r="AA641" s="300"/>
      <c r="AB641" s="300"/>
      <c r="AC641" s="300"/>
      <c r="AD641" s="300"/>
      <c r="AE641" s="300"/>
      <c r="AF641" s="300"/>
      <c r="AG641" s="300"/>
      <c r="AH641" s="300"/>
      <c r="AI641" s="300"/>
      <c r="AJ641" s="300"/>
      <c r="AK641" s="300"/>
      <c r="AL641" s="300"/>
      <c r="AM641" s="300"/>
      <c r="AN641" s="300"/>
      <c r="AO641" s="300"/>
      <c r="AP641" s="300"/>
      <c r="AQ641" s="300"/>
      <c r="AR641" s="299"/>
    </row>
    <row r="642" spans="1:44" s="7" customFormat="1" ht="38.25" customHeight="1" x14ac:dyDescent="0.2">
      <c r="A642" s="322" t="s">
        <v>1341</v>
      </c>
      <c r="B642" s="322"/>
      <c r="C642" s="314"/>
      <c r="D642" s="322" t="s">
        <v>1234</v>
      </c>
      <c r="E642" s="322" t="s">
        <v>95</v>
      </c>
      <c r="F642" s="306" t="s">
        <v>19</v>
      </c>
      <c r="G642" s="395" t="s">
        <v>1235</v>
      </c>
      <c r="H642" s="424" t="s">
        <v>904</v>
      </c>
      <c r="I642" s="368">
        <v>750000</v>
      </c>
      <c r="J642" s="315">
        <f>-K2595/0.0833333333333333</f>
        <v>0</v>
      </c>
      <c r="K642" s="315"/>
      <c r="L642" s="316">
        <v>44006</v>
      </c>
      <c r="M642" s="316">
        <v>44023</v>
      </c>
      <c r="N642" s="316">
        <v>44387</v>
      </c>
      <c r="O642" s="327">
        <f>YEAR(N642)</f>
        <v>2021</v>
      </c>
      <c r="P642" s="318">
        <f>MONTH(N642)</f>
        <v>7</v>
      </c>
      <c r="Q642" s="328" t="str">
        <f>IF(P642&gt;9,CONCATENATE(O642,P642),CONCATENATE(O642,"0",P642))</f>
        <v>202107</v>
      </c>
      <c r="R642" s="305">
        <v>0</v>
      </c>
      <c r="S642" s="320">
        <v>0</v>
      </c>
      <c r="T642" s="320">
        <v>0</v>
      </c>
      <c r="U642" s="395"/>
      <c r="V642" s="300"/>
      <c r="W642" s="299"/>
      <c r="X642" s="300"/>
      <c r="Y642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346"/>
      <c r="AA642" s="300"/>
      <c r="AB642" s="300"/>
      <c r="AC642" s="300"/>
      <c r="AD642" s="300"/>
      <c r="AE642" s="300"/>
      <c r="AF642" s="300"/>
      <c r="AG642" s="300"/>
      <c r="AH642" s="300"/>
      <c r="AI642" s="300"/>
      <c r="AJ642" s="300"/>
      <c r="AK642" s="300"/>
      <c r="AL642" s="300"/>
      <c r="AM642" s="300"/>
      <c r="AN642" s="300"/>
      <c r="AO642" s="300"/>
      <c r="AP642" s="300"/>
      <c r="AQ642" s="300"/>
      <c r="AR642" s="299"/>
    </row>
    <row r="643" spans="1:44" s="7" customFormat="1" ht="38.25" customHeight="1" x14ac:dyDescent="0.2">
      <c r="A643" s="322" t="s">
        <v>1341</v>
      </c>
      <c r="B643" s="313" t="s">
        <v>262</v>
      </c>
      <c r="C643" s="334" t="s">
        <v>263</v>
      </c>
      <c r="D643" s="310" t="s">
        <v>562</v>
      </c>
      <c r="E643" s="313" t="s">
        <v>96</v>
      </c>
      <c r="F643" s="272" t="s">
        <v>563</v>
      </c>
      <c r="G643" s="396" t="s">
        <v>1752</v>
      </c>
      <c r="H643" s="396" t="s">
        <v>564</v>
      </c>
      <c r="I643" s="370">
        <v>114758</v>
      </c>
      <c r="J643" s="273">
        <f>-K2574/0.0833333333333333</f>
        <v>0</v>
      </c>
      <c r="K643" s="273"/>
      <c r="L643" s="274">
        <v>43992</v>
      </c>
      <c r="M643" s="274">
        <v>44020</v>
      </c>
      <c r="N643" s="275">
        <v>44384</v>
      </c>
      <c r="O643" s="289">
        <f>YEAR(N643)</f>
        <v>2021</v>
      </c>
      <c r="P643" s="289">
        <f>MONTH(N643)</f>
        <v>7</v>
      </c>
      <c r="Q643" s="281" t="str">
        <f>IF(P643&gt;9,CONCATENATE(O643,P643),CONCATENATE(O643,"0",P643))</f>
        <v>202107</v>
      </c>
      <c r="R643" s="305">
        <v>0</v>
      </c>
      <c r="S643" s="276">
        <v>0</v>
      </c>
      <c r="T643" s="276">
        <v>0</v>
      </c>
      <c r="U643" s="396"/>
      <c r="V643" s="309"/>
      <c r="W643" s="307"/>
      <c r="X643" s="309"/>
      <c r="Y64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26"/>
      <c r="AA643" s="307"/>
      <c r="AB643" s="307"/>
      <c r="AC643" s="307"/>
      <c r="AD643" s="307"/>
      <c r="AE643" s="307"/>
      <c r="AF643" s="307"/>
      <c r="AG643" s="307"/>
      <c r="AH643" s="307"/>
      <c r="AI643" s="307"/>
      <c r="AJ643" s="307"/>
      <c r="AK643" s="307"/>
      <c r="AL643" s="307"/>
      <c r="AM643" s="307"/>
      <c r="AN643" s="307"/>
      <c r="AO643" s="307"/>
      <c r="AP643" s="307"/>
      <c r="AQ643" s="307"/>
      <c r="AR643" s="299"/>
    </row>
    <row r="644" spans="1:44" s="7" customFormat="1" ht="38.25" customHeight="1" x14ac:dyDescent="0.2">
      <c r="A644" s="322" t="s">
        <v>1341</v>
      </c>
      <c r="B644" s="308"/>
      <c r="C644" s="334"/>
      <c r="D644" s="323" t="s">
        <v>1873</v>
      </c>
      <c r="E644" s="323" t="s">
        <v>95</v>
      </c>
      <c r="F644" s="311" t="s">
        <v>1874</v>
      </c>
      <c r="G644" s="397" t="s">
        <v>1875</v>
      </c>
      <c r="H644" s="397" t="s">
        <v>1876</v>
      </c>
      <c r="I644" s="371">
        <v>446970.32</v>
      </c>
      <c r="J644" s="268">
        <f>-K2671/0.0833333333333333</f>
        <v>0</v>
      </c>
      <c r="K644" s="268"/>
      <c r="L644" s="269">
        <v>44198</v>
      </c>
      <c r="M644" s="269">
        <v>44206</v>
      </c>
      <c r="N644" s="269">
        <v>44377</v>
      </c>
      <c r="O644" s="290">
        <f>YEAR(N644)</f>
        <v>2021</v>
      </c>
      <c r="P644" s="289">
        <f>MONTH(N644)</f>
        <v>6</v>
      </c>
      <c r="Q644" s="286" t="str">
        <f>IF(P644&gt;9,CONCATENATE(O644,P644),CONCATENATE(O644,"0",P644))</f>
        <v>202106</v>
      </c>
      <c r="R644" s="305">
        <v>0</v>
      </c>
      <c r="S644" s="271">
        <v>0</v>
      </c>
      <c r="T644" s="271">
        <v>0</v>
      </c>
      <c r="U644" s="395"/>
      <c r="V644" s="309"/>
      <c r="W644" s="307"/>
      <c r="X644" s="309"/>
      <c r="Y644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346"/>
      <c r="AA644" s="299"/>
      <c r="AB644" s="299"/>
      <c r="AC644" s="299"/>
      <c r="AD644" s="299"/>
      <c r="AE644" s="299"/>
      <c r="AF644" s="299"/>
      <c r="AG644" s="299"/>
      <c r="AH644" s="299"/>
      <c r="AI644" s="299"/>
      <c r="AJ644" s="299"/>
      <c r="AK644" s="299"/>
      <c r="AL644" s="299"/>
      <c r="AM644" s="299"/>
      <c r="AN644" s="299"/>
      <c r="AO644" s="299"/>
      <c r="AP644" s="299"/>
      <c r="AQ644" s="299"/>
      <c r="AR644" s="299"/>
    </row>
    <row r="645" spans="1:44" s="7" customFormat="1" ht="38.25" customHeight="1" x14ac:dyDescent="0.2">
      <c r="A645" s="322" t="s">
        <v>1341</v>
      </c>
      <c r="B645" s="322"/>
      <c r="C645" s="314"/>
      <c r="D645" s="322" t="s">
        <v>1827</v>
      </c>
      <c r="E645" s="322" t="s">
        <v>101</v>
      </c>
      <c r="F645" s="306" t="s">
        <v>1828</v>
      </c>
      <c r="G645" s="395" t="s">
        <v>1829</v>
      </c>
      <c r="H645" s="395" t="s">
        <v>1830</v>
      </c>
      <c r="I645" s="368">
        <v>62160</v>
      </c>
      <c r="J645" s="315">
        <f>-K2698/0.0833333333333333</f>
        <v>0</v>
      </c>
      <c r="K645" s="315"/>
      <c r="L645" s="316">
        <v>43992</v>
      </c>
      <c r="M645" s="316" t="s">
        <v>2342</v>
      </c>
      <c r="N645" s="316">
        <v>44377</v>
      </c>
      <c r="O645" s="327">
        <f>YEAR(N645)</f>
        <v>2021</v>
      </c>
      <c r="P645" s="318">
        <f>MONTH(N645)</f>
        <v>6</v>
      </c>
      <c r="Q645" s="328" t="str">
        <f>IF(P645&gt;9,CONCATENATE(O645,P645),CONCATENATE(O645,"0",P645))</f>
        <v>202106</v>
      </c>
      <c r="R645" s="305" t="s">
        <v>147</v>
      </c>
      <c r="S645" s="320">
        <v>0</v>
      </c>
      <c r="T645" s="320">
        <v>0</v>
      </c>
      <c r="U645" s="395"/>
      <c r="V645" s="300"/>
      <c r="W645" s="299"/>
      <c r="X645" s="300"/>
      <c r="Y64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346"/>
      <c r="AA645" s="300"/>
      <c r="AB645" s="300"/>
      <c r="AC645" s="300"/>
      <c r="AD645" s="300"/>
      <c r="AE645" s="300"/>
      <c r="AF645" s="300"/>
      <c r="AG645" s="300"/>
      <c r="AH645" s="300"/>
      <c r="AI645" s="300"/>
      <c r="AJ645" s="300"/>
      <c r="AK645" s="300"/>
      <c r="AL645" s="300"/>
      <c r="AM645" s="300"/>
      <c r="AN645" s="300"/>
      <c r="AO645" s="300"/>
      <c r="AP645" s="300"/>
      <c r="AQ645" s="300"/>
      <c r="AR645" s="299"/>
    </row>
    <row r="646" spans="1:44" s="7" customFormat="1" ht="38.25" customHeight="1" x14ac:dyDescent="0.2">
      <c r="A646" s="322" t="s">
        <v>1341</v>
      </c>
      <c r="B646" s="322" t="s">
        <v>262</v>
      </c>
      <c r="C646" s="314" t="s">
        <v>263</v>
      </c>
      <c r="D646" s="323" t="s">
        <v>451</v>
      </c>
      <c r="E646" s="323" t="s">
        <v>747</v>
      </c>
      <c r="F646" s="311" t="s">
        <v>24</v>
      </c>
      <c r="G646" s="399" t="s">
        <v>1747</v>
      </c>
      <c r="H646" s="399" t="s">
        <v>1748</v>
      </c>
      <c r="I646" s="372">
        <v>344914.81</v>
      </c>
      <c r="J646" s="329">
        <f>-K2402/0.0833333333333333</f>
        <v>0</v>
      </c>
      <c r="K646" s="329"/>
      <c r="L646" s="312">
        <v>43992</v>
      </c>
      <c r="M646" s="312">
        <v>44013</v>
      </c>
      <c r="N646" s="312">
        <v>44377</v>
      </c>
      <c r="O646" s="330">
        <f>YEAR(N646)</f>
        <v>2021</v>
      </c>
      <c r="P646" s="318">
        <f>MONTH(N646)</f>
        <v>6</v>
      </c>
      <c r="Q646" s="331" t="str">
        <f>IF(P646&gt;9,CONCATENATE(O646,P646),CONCATENATE(O646,"0",P646))</f>
        <v>202106</v>
      </c>
      <c r="R646" s="305" t="s">
        <v>296</v>
      </c>
      <c r="S646" s="332">
        <v>0</v>
      </c>
      <c r="T646" s="332">
        <v>0</v>
      </c>
      <c r="U646" s="395"/>
      <c r="V646" s="300"/>
      <c r="W646" s="299"/>
      <c r="X646" s="346"/>
      <c r="Y64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346"/>
      <c r="AA646" s="299"/>
      <c r="AB646" s="299"/>
      <c r="AC646" s="299"/>
      <c r="AD646" s="299"/>
      <c r="AE646" s="299"/>
      <c r="AF646" s="299"/>
      <c r="AG646" s="299"/>
      <c r="AH646" s="299"/>
      <c r="AI646" s="299"/>
      <c r="AJ646" s="299"/>
      <c r="AK646" s="299"/>
      <c r="AL646" s="299"/>
      <c r="AM646" s="299"/>
      <c r="AN646" s="299"/>
      <c r="AO646" s="299"/>
      <c r="AP646" s="299"/>
      <c r="AQ646" s="299"/>
      <c r="AR646" s="299"/>
    </row>
    <row r="647" spans="1:44" s="7" customFormat="1" ht="38.25" customHeight="1" x14ac:dyDescent="0.2">
      <c r="A647" s="323" t="s">
        <v>1341</v>
      </c>
      <c r="B647" s="322" t="s">
        <v>262</v>
      </c>
      <c r="C647" s="314" t="s">
        <v>263</v>
      </c>
      <c r="D647" s="323" t="s">
        <v>740</v>
      </c>
      <c r="E647" s="323" t="s">
        <v>101</v>
      </c>
      <c r="F647" s="311" t="s">
        <v>24</v>
      </c>
      <c r="G647" s="399" t="s">
        <v>381</v>
      </c>
      <c r="H647" s="399" t="s">
        <v>31</v>
      </c>
      <c r="I647" s="372">
        <v>28799156</v>
      </c>
      <c r="J647" s="329">
        <f>-K2407/0.0833333333333333</f>
        <v>0</v>
      </c>
      <c r="K647" s="329"/>
      <c r="L647" s="312">
        <v>43943</v>
      </c>
      <c r="M647" s="312">
        <v>44013</v>
      </c>
      <c r="N647" s="312">
        <v>44377</v>
      </c>
      <c r="O647" s="330">
        <f>YEAR(N647)</f>
        <v>2021</v>
      </c>
      <c r="P647" s="318">
        <f>MONTH(N647)</f>
        <v>6</v>
      </c>
      <c r="Q647" s="328" t="str">
        <f>IF(P647&gt;9,CONCATENATE(O647,P647),CONCATENATE(O647,"0",P647))</f>
        <v>202106</v>
      </c>
      <c r="R647" s="305">
        <v>0</v>
      </c>
      <c r="S647" s="332">
        <v>0</v>
      </c>
      <c r="T647" s="332">
        <v>0</v>
      </c>
      <c r="U647" s="399"/>
      <c r="V647" s="299"/>
      <c r="W647" s="299"/>
      <c r="X647" s="299"/>
      <c r="Y647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299"/>
      <c r="AA647" s="299"/>
      <c r="AB647" s="299"/>
      <c r="AC647" s="299"/>
      <c r="AD647" s="299"/>
      <c r="AE647" s="299"/>
      <c r="AF647" s="299"/>
      <c r="AG647" s="299"/>
      <c r="AH647" s="299"/>
      <c r="AI647" s="299"/>
      <c r="AJ647" s="299"/>
      <c r="AK647" s="299"/>
      <c r="AL647" s="299"/>
      <c r="AM647" s="299"/>
      <c r="AN647" s="299"/>
      <c r="AO647" s="299"/>
      <c r="AP647" s="299"/>
      <c r="AQ647" s="299"/>
      <c r="AR647" s="300"/>
    </row>
    <row r="648" spans="1:44" s="7" customFormat="1" ht="38.25" customHeight="1" x14ac:dyDescent="0.2">
      <c r="A648" s="322" t="s">
        <v>1341</v>
      </c>
      <c r="B648" s="322"/>
      <c r="C648" s="314"/>
      <c r="D648" s="321" t="s">
        <v>1214</v>
      </c>
      <c r="E648" s="313" t="s">
        <v>96</v>
      </c>
      <c r="F648" s="306" t="s">
        <v>1215</v>
      </c>
      <c r="G648" s="395" t="s">
        <v>349</v>
      </c>
      <c r="H648" s="395" t="s">
        <v>1216</v>
      </c>
      <c r="I648" s="368">
        <v>400000</v>
      </c>
      <c r="J648" s="315">
        <f>-K2537/0.0833333333333333</f>
        <v>0</v>
      </c>
      <c r="K648" s="315"/>
      <c r="L648" s="316">
        <v>43278</v>
      </c>
      <c r="M648" s="316">
        <v>43282</v>
      </c>
      <c r="N648" s="317">
        <v>44377</v>
      </c>
      <c r="O648" s="318">
        <f>YEAR(N648)</f>
        <v>2021</v>
      </c>
      <c r="P648" s="318">
        <f>MONTH(N648)</f>
        <v>6</v>
      </c>
      <c r="Q648" s="319" t="str">
        <f>IF(P648&gt;9,CONCATENATE(O648,P648),CONCATENATE(O648,"0",P648))</f>
        <v>202106</v>
      </c>
      <c r="R648" s="305">
        <v>0</v>
      </c>
      <c r="S648" s="320">
        <v>0</v>
      </c>
      <c r="T648" s="320">
        <v>0</v>
      </c>
      <c r="U648" s="395"/>
      <c r="V648" s="300"/>
      <c r="W648" s="299"/>
      <c r="X648" s="300"/>
      <c r="Y64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346"/>
      <c r="AA648" s="300"/>
      <c r="AB648" s="300"/>
      <c r="AC648" s="300"/>
      <c r="AD648" s="300"/>
      <c r="AE648" s="300"/>
      <c r="AF648" s="300"/>
      <c r="AG648" s="300"/>
      <c r="AH648" s="300"/>
      <c r="AI648" s="300"/>
      <c r="AJ648" s="300"/>
      <c r="AK648" s="300"/>
      <c r="AL648" s="300"/>
      <c r="AM648" s="300"/>
      <c r="AN648" s="300"/>
      <c r="AO648" s="300"/>
      <c r="AP648" s="300"/>
      <c r="AQ648" s="300"/>
      <c r="AR648" s="299"/>
    </row>
    <row r="649" spans="1:44" s="7" customFormat="1" ht="38.25" customHeight="1" x14ac:dyDescent="0.2">
      <c r="A649" s="322" t="s">
        <v>1341</v>
      </c>
      <c r="B649" s="322" t="s">
        <v>261</v>
      </c>
      <c r="C649" s="322" t="s">
        <v>263</v>
      </c>
      <c r="D649" s="321" t="s">
        <v>427</v>
      </c>
      <c r="E649" s="383" t="s">
        <v>90</v>
      </c>
      <c r="F649" s="306" t="s">
        <v>440</v>
      </c>
      <c r="G649" s="400" t="s">
        <v>129</v>
      </c>
      <c r="H649" s="401" t="s">
        <v>426</v>
      </c>
      <c r="I649" s="367">
        <v>1585000</v>
      </c>
      <c r="J649" s="257">
        <f>-K2258/0.0833333333333333</f>
        <v>0</v>
      </c>
      <c r="K649" s="257"/>
      <c r="L649" s="316">
        <v>44181</v>
      </c>
      <c r="M649" s="316">
        <v>44166</v>
      </c>
      <c r="N649" s="254">
        <v>44377</v>
      </c>
      <c r="O649" s="279">
        <f>YEAR(N649)</f>
        <v>2021</v>
      </c>
      <c r="P649" s="279">
        <f>MONTH(N649)</f>
        <v>6</v>
      </c>
      <c r="Q649" s="280" t="str">
        <f>IF(P649&gt;9,CONCATENATE(O649,P649),CONCATENATE(O649,"0",P649))</f>
        <v>202106</v>
      </c>
      <c r="R649" s="270">
        <v>0</v>
      </c>
      <c r="S649" s="243">
        <v>0</v>
      </c>
      <c r="T649" s="243">
        <v>0</v>
      </c>
      <c r="U649" s="395"/>
      <c r="V649" s="295"/>
      <c r="W649" s="297"/>
      <c r="X649" s="295"/>
      <c r="Y64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9" s="346"/>
      <c r="AA649" s="300"/>
      <c r="AB649" s="300"/>
      <c r="AC649" s="300"/>
      <c r="AD649" s="300"/>
      <c r="AE649" s="300"/>
      <c r="AF649" s="300"/>
      <c r="AG649" s="300"/>
      <c r="AH649" s="300"/>
      <c r="AI649" s="300"/>
      <c r="AJ649" s="300"/>
      <c r="AK649" s="300"/>
      <c r="AL649" s="300"/>
      <c r="AM649" s="300"/>
      <c r="AN649" s="300"/>
      <c r="AO649" s="300"/>
      <c r="AP649" s="300"/>
      <c r="AQ649" s="300"/>
      <c r="AR649" s="300"/>
    </row>
    <row r="650" spans="1:44" s="7" customFormat="1" ht="38.25" customHeight="1" x14ac:dyDescent="0.2">
      <c r="A650" s="322" t="s">
        <v>1341</v>
      </c>
      <c r="B650" s="322"/>
      <c r="C650" s="314"/>
      <c r="D650" s="321" t="s">
        <v>1412</v>
      </c>
      <c r="E650" s="322" t="s">
        <v>90</v>
      </c>
      <c r="F650" s="306" t="s">
        <v>1413</v>
      </c>
      <c r="G650" s="395" t="s">
        <v>1414</v>
      </c>
      <c r="H650" s="395" t="s">
        <v>1415</v>
      </c>
      <c r="I650" s="368">
        <v>18475000</v>
      </c>
      <c r="J650" s="315">
        <f>-K2377/0.0833333333333333</f>
        <v>0</v>
      </c>
      <c r="K650" s="315"/>
      <c r="L650" s="316">
        <v>44041</v>
      </c>
      <c r="M650" s="316">
        <v>44013</v>
      </c>
      <c r="N650" s="317">
        <v>44377</v>
      </c>
      <c r="O650" s="318">
        <f>YEAR(N650)</f>
        <v>2021</v>
      </c>
      <c r="P650" s="318">
        <f>MONTH(N650)</f>
        <v>6</v>
      </c>
      <c r="Q650" s="319" t="str">
        <f>IF(P650&gt;9,CONCATENATE(O650,P650),CONCATENATE(O650,"0",P650))</f>
        <v>202106</v>
      </c>
      <c r="R650" s="305" t="s">
        <v>248</v>
      </c>
      <c r="S650" s="320">
        <v>0.11</v>
      </c>
      <c r="T650" s="320">
        <v>0.02</v>
      </c>
      <c r="U650" s="395"/>
      <c r="V650" s="300"/>
      <c r="W650" s="299"/>
      <c r="X650" s="300"/>
      <c r="Y65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346"/>
      <c r="AA650" s="300"/>
      <c r="AB650" s="300"/>
      <c r="AC650" s="300"/>
      <c r="AD650" s="300"/>
      <c r="AE650" s="300"/>
      <c r="AF650" s="300"/>
      <c r="AG650" s="300"/>
      <c r="AH650" s="300"/>
      <c r="AI650" s="300"/>
      <c r="AJ650" s="300"/>
      <c r="AK650" s="300"/>
      <c r="AL650" s="300"/>
      <c r="AM650" s="300"/>
      <c r="AN650" s="300"/>
      <c r="AO650" s="300"/>
      <c r="AP650" s="300"/>
      <c r="AQ650" s="300"/>
      <c r="AR650" s="300"/>
    </row>
    <row r="651" spans="1:44" s="7" customFormat="1" ht="38.25" customHeight="1" x14ac:dyDescent="0.2">
      <c r="A651" s="323" t="s">
        <v>1341</v>
      </c>
      <c r="B651" s="322"/>
      <c r="C651" s="314"/>
      <c r="D651" s="322" t="s">
        <v>2283</v>
      </c>
      <c r="E651" s="323" t="s">
        <v>101</v>
      </c>
      <c r="F651" s="311" t="s">
        <v>24</v>
      </c>
      <c r="G651" s="395" t="s">
        <v>2284</v>
      </c>
      <c r="H651" s="399" t="s">
        <v>31</v>
      </c>
      <c r="I651" s="368">
        <v>1203999.97</v>
      </c>
      <c r="J651" s="315">
        <f>-K2802/0.0833333333333333</f>
        <v>0</v>
      </c>
      <c r="K651" s="315"/>
      <c r="L651" s="312">
        <v>43943</v>
      </c>
      <c r="M651" s="312">
        <v>44013</v>
      </c>
      <c r="N651" s="312">
        <v>44377</v>
      </c>
      <c r="O651" s="327">
        <f>YEAR(N651)</f>
        <v>2021</v>
      </c>
      <c r="P651" s="363">
        <f>MONTH(N651)</f>
        <v>6</v>
      </c>
      <c r="Q651" s="328" t="str">
        <f>IF(P651&gt;9,CONCATENATE(O651,P651),CONCATENATE(O651,"0",P651))</f>
        <v>202106</v>
      </c>
      <c r="R651" s="305">
        <v>0</v>
      </c>
      <c r="S651" s="320">
        <v>0</v>
      </c>
      <c r="T651" s="320">
        <v>0</v>
      </c>
      <c r="U651" s="395"/>
      <c r="V651" s="300"/>
      <c r="W651" s="300"/>
      <c r="X651" s="346"/>
      <c r="Y65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346"/>
      <c r="AA651" s="300"/>
      <c r="AB651" s="300"/>
      <c r="AC651" s="300"/>
      <c r="AD651" s="300"/>
      <c r="AE651" s="300"/>
      <c r="AF651" s="300"/>
      <c r="AG651" s="300"/>
      <c r="AH651" s="300"/>
      <c r="AI651" s="300"/>
      <c r="AJ651" s="300"/>
      <c r="AK651" s="300"/>
      <c r="AL651" s="300"/>
      <c r="AM651" s="300"/>
      <c r="AN651" s="300"/>
      <c r="AO651" s="300"/>
      <c r="AP651" s="300"/>
      <c r="AQ651" s="300"/>
      <c r="AR651" s="300"/>
    </row>
    <row r="652" spans="1:44" s="7" customFormat="1" ht="38.25" customHeight="1" x14ac:dyDescent="0.2">
      <c r="A652" s="322" t="s">
        <v>1341</v>
      </c>
      <c r="B652" s="313" t="s">
        <v>262</v>
      </c>
      <c r="C652" s="334" t="s">
        <v>263</v>
      </c>
      <c r="D652" s="310" t="s">
        <v>629</v>
      </c>
      <c r="E652" s="313" t="s">
        <v>96</v>
      </c>
      <c r="F652" s="272" t="s">
        <v>632</v>
      </c>
      <c r="G652" s="396" t="s">
        <v>630</v>
      </c>
      <c r="H652" s="396" t="s">
        <v>631</v>
      </c>
      <c r="I652" s="370">
        <v>37560</v>
      </c>
      <c r="J652" s="273">
        <f>-K2532/0.0833333333333333</f>
        <v>0</v>
      </c>
      <c r="K652" s="273"/>
      <c r="L652" s="274">
        <v>42543</v>
      </c>
      <c r="M652" s="274">
        <v>42543</v>
      </c>
      <c r="N652" s="275">
        <v>44368</v>
      </c>
      <c r="O652" s="289">
        <f>YEAR(N652)</f>
        <v>2021</v>
      </c>
      <c r="P652" s="289">
        <f>MONTH(N652)</f>
        <v>6</v>
      </c>
      <c r="Q652" s="281" t="str">
        <f>IF(P652&gt;9,CONCATENATE(O652,P652),CONCATENATE(O652,"0",P652))</f>
        <v>202106</v>
      </c>
      <c r="R652" s="270">
        <v>0</v>
      </c>
      <c r="S652" s="276">
        <v>0</v>
      </c>
      <c r="T652" s="276">
        <v>0</v>
      </c>
      <c r="U652" s="396"/>
      <c r="V652" s="309"/>
      <c r="W652" s="307"/>
      <c r="X652" s="309"/>
      <c r="Y65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326"/>
      <c r="AA652" s="307"/>
      <c r="AB652" s="307"/>
      <c r="AC652" s="307"/>
      <c r="AD652" s="307"/>
      <c r="AE652" s="307"/>
      <c r="AF652" s="307"/>
      <c r="AG652" s="307"/>
      <c r="AH652" s="307"/>
      <c r="AI652" s="307"/>
      <c r="AJ652" s="307"/>
      <c r="AK652" s="307"/>
      <c r="AL652" s="307"/>
      <c r="AM652" s="307"/>
      <c r="AN652" s="307"/>
      <c r="AO652" s="307"/>
      <c r="AP652" s="307"/>
      <c r="AQ652" s="307"/>
      <c r="AR652" s="299"/>
    </row>
    <row r="653" spans="1:44" s="7" customFormat="1" ht="38.25" customHeight="1" x14ac:dyDescent="0.2">
      <c r="A653" s="322" t="s">
        <v>1341</v>
      </c>
      <c r="B653" s="313" t="s">
        <v>262</v>
      </c>
      <c r="C653" s="334" t="s">
        <v>263</v>
      </c>
      <c r="D653" s="310" t="s">
        <v>633</v>
      </c>
      <c r="E653" s="308" t="s">
        <v>96</v>
      </c>
      <c r="F653" s="272" t="s">
        <v>634</v>
      </c>
      <c r="G653" s="396" t="s">
        <v>635</v>
      </c>
      <c r="H653" s="396" t="s">
        <v>636</v>
      </c>
      <c r="I653" s="371">
        <v>145935.21</v>
      </c>
      <c r="J653" s="268">
        <f>-K2558/0.0833333333333333</f>
        <v>0</v>
      </c>
      <c r="K653" s="268"/>
      <c r="L653" s="274">
        <v>43992</v>
      </c>
      <c r="M653" s="274">
        <v>44002</v>
      </c>
      <c r="N653" s="275">
        <v>44366</v>
      </c>
      <c r="O653" s="289">
        <f>YEAR(N653)</f>
        <v>2021</v>
      </c>
      <c r="P653" s="289">
        <f>MONTH(N653)</f>
        <v>6</v>
      </c>
      <c r="Q653" s="281" t="str">
        <f>IF(P653&gt;9,CONCATENATE(O653,P653),CONCATENATE(O653,"0",P653))</f>
        <v>202106</v>
      </c>
      <c r="R653" s="305">
        <v>0</v>
      </c>
      <c r="S653" s="271">
        <v>0</v>
      </c>
      <c r="T653" s="271">
        <v>0</v>
      </c>
      <c r="U653" s="396"/>
      <c r="V653" s="309"/>
      <c r="W653" s="307"/>
      <c r="X653" s="309"/>
      <c r="Y65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3" s="326"/>
      <c r="AA653" s="309"/>
      <c r="AB653" s="309"/>
      <c r="AC653" s="309"/>
      <c r="AD653" s="309"/>
      <c r="AE653" s="309"/>
      <c r="AF653" s="309"/>
      <c r="AG653" s="309"/>
      <c r="AH653" s="309"/>
      <c r="AI653" s="309"/>
      <c r="AJ653" s="309"/>
      <c r="AK653" s="309"/>
      <c r="AL653" s="309"/>
      <c r="AM653" s="309"/>
      <c r="AN653" s="309"/>
      <c r="AO653" s="309"/>
      <c r="AP653" s="309"/>
      <c r="AQ653" s="309"/>
      <c r="AR653" s="300"/>
    </row>
    <row r="654" spans="1:44" s="7" customFormat="1" ht="38.25" customHeight="1" x14ac:dyDescent="0.2">
      <c r="A654" s="322" t="s">
        <v>1341</v>
      </c>
      <c r="B654" s="322"/>
      <c r="C654" s="314"/>
      <c r="D654" s="321" t="s">
        <v>1743</v>
      </c>
      <c r="E654" s="322" t="s">
        <v>96</v>
      </c>
      <c r="F654" s="306" t="s">
        <v>1744</v>
      </c>
      <c r="G654" s="395" t="s">
        <v>1745</v>
      </c>
      <c r="H654" s="395" t="s">
        <v>1746</v>
      </c>
      <c r="I654" s="368">
        <v>1075400</v>
      </c>
      <c r="J654" s="315">
        <f>-K2629/0.0833333333333333</f>
        <v>0</v>
      </c>
      <c r="K654" s="315"/>
      <c r="L654" s="316">
        <v>43663</v>
      </c>
      <c r="M654" s="316">
        <v>43630</v>
      </c>
      <c r="N654" s="317">
        <v>44360</v>
      </c>
      <c r="O654" s="318">
        <f>YEAR(N654)</f>
        <v>2021</v>
      </c>
      <c r="P654" s="318">
        <f>MONTH(N654)</f>
        <v>6</v>
      </c>
      <c r="Q654" s="319" t="str">
        <f>IF(P654&gt;9,CONCATENATE(O654,P654),CONCATENATE(O654,"0",P654))</f>
        <v>202106</v>
      </c>
      <c r="R654" s="305" t="s">
        <v>248</v>
      </c>
      <c r="S654" s="320">
        <v>0</v>
      </c>
      <c r="T654" s="320">
        <v>0</v>
      </c>
      <c r="U654" s="395"/>
      <c r="V654" s="299"/>
      <c r="W654" s="299"/>
      <c r="X654" s="299"/>
      <c r="Y65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299"/>
      <c r="AA654" s="299"/>
      <c r="AB654" s="299"/>
      <c r="AC654" s="299"/>
      <c r="AD654" s="299"/>
      <c r="AE654" s="299"/>
      <c r="AF654" s="299"/>
      <c r="AG654" s="299"/>
      <c r="AH654" s="299"/>
      <c r="AI654" s="299"/>
      <c r="AJ654" s="299"/>
      <c r="AK654" s="299"/>
      <c r="AL654" s="299"/>
      <c r="AM654" s="299"/>
      <c r="AN654" s="299"/>
      <c r="AO654" s="299"/>
      <c r="AP654" s="299"/>
      <c r="AQ654" s="299"/>
      <c r="AR654" s="300"/>
    </row>
    <row r="655" spans="1:44" s="7" customFormat="1" ht="38.25" customHeight="1" x14ac:dyDescent="0.2">
      <c r="A655" s="323" t="s">
        <v>1341</v>
      </c>
      <c r="B655" s="322"/>
      <c r="C655" s="314"/>
      <c r="D655" s="321" t="s">
        <v>2354</v>
      </c>
      <c r="E655" s="322" t="s">
        <v>391</v>
      </c>
      <c r="F655" s="306" t="s">
        <v>2355</v>
      </c>
      <c r="G655" s="395" t="s">
        <v>2356</v>
      </c>
      <c r="H655" s="395" t="s">
        <v>2357</v>
      </c>
      <c r="I655" s="368">
        <v>665135</v>
      </c>
      <c r="J655" s="315">
        <f>-K2828/0.0833333333333333</f>
        <v>0</v>
      </c>
      <c r="K655" s="315"/>
      <c r="L655" s="316">
        <v>43992</v>
      </c>
      <c r="M655" s="316">
        <v>43992</v>
      </c>
      <c r="N655" s="317">
        <v>44356</v>
      </c>
      <c r="O655" s="318">
        <f>YEAR(N655)</f>
        <v>2021</v>
      </c>
      <c r="P655" s="318">
        <f>MONTH(N655)</f>
        <v>6</v>
      </c>
      <c r="Q655" s="319" t="str">
        <f>IF(P655&gt;9,CONCATENATE(O655,P655),CONCATENATE(O655,"0",P655))</f>
        <v>202106</v>
      </c>
      <c r="R655" s="305">
        <v>0</v>
      </c>
      <c r="S655" s="320">
        <v>0.2</v>
      </c>
      <c r="T655" s="320">
        <v>0</v>
      </c>
      <c r="U655" s="399"/>
      <c r="V655" s="299"/>
      <c r="W655" s="299"/>
      <c r="X655" s="299"/>
      <c r="Y655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346"/>
      <c r="AA655" s="300"/>
      <c r="AB655" s="300"/>
      <c r="AC655" s="300"/>
      <c r="AD655" s="300"/>
      <c r="AE655" s="300"/>
      <c r="AF655" s="300"/>
      <c r="AG655" s="300"/>
      <c r="AH655" s="300"/>
      <c r="AI655" s="300"/>
      <c r="AJ655" s="300"/>
      <c r="AK655" s="300"/>
      <c r="AL655" s="300"/>
      <c r="AM655" s="300"/>
      <c r="AN655" s="300"/>
      <c r="AO655" s="300"/>
      <c r="AP655" s="300"/>
      <c r="AQ655" s="300"/>
      <c r="AR655" s="300"/>
    </row>
    <row r="656" spans="1:44" s="7" customFormat="1" ht="38.25" customHeight="1" x14ac:dyDescent="0.2">
      <c r="A656" s="322" t="s">
        <v>1341</v>
      </c>
      <c r="B656" s="323" t="s">
        <v>275</v>
      </c>
      <c r="C656" s="314" t="s">
        <v>263</v>
      </c>
      <c r="D656" s="323" t="s">
        <v>681</v>
      </c>
      <c r="E656" s="323" t="s">
        <v>95</v>
      </c>
      <c r="F656" s="311" t="s">
        <v>19</v>
      </c>
      <c r="G656" s="399" t="s">
        <v>387</v>
      </c>
      <c r="H656" s="399" t="s">
        <v>388</v>
      </c>
      <c r="I656" s="372">
        <v>2505084</v>
      </c>
      <c r="J656" s="329">
        <f>-K2256/0.0833333333333333</f>
        <v>0</v>
      </c>
      <c r="K656" s="329"/>
      <c r="L656" s="312">
        <v>44006</v>
      </c>
      <c r="M656" s="312">
        <v>43983</v>
      </c>
      <c r="N656" s="312">
        <v>44347</v>
      </c>
      <c r="O656" s="330">
        <f>YEAR(N656)</f>
        <v>2021</v>
      </c>
      <c r="P656" s="318">
        <f>MONTH(N656)</f>
        <v>5</v>
      </c>
      <c r="Q656" s="331" t="str">
        <f>IF(P656&gt;9,CONCATENATE(O656,P656),CONCATENATE(O656,"0",P656))</f>
        <v>202105</v>
      </c>
      <c r="R656" s="305">
        <v>0</v>
      </c>
      <c r="S656" s="332">
        <v>0</v>
      </c>
      <c r="T656" s="332">
        <v>0</v>
      </c>
      <c r="U656" s="395"/>
      <c r="V656" s="299"/>
      <c r="W656" s="299"/>
      <c r="X656" s="299"/>
      <c r="Y65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346"/>
      <c r="AA656" s="300"/>
      <c r="AB656" s="300"/>
      <c r="AC656" s="300"/>
      <c r="AD656" s="300"/>
      <c r="AE656" s="300"/>
      <c r="AF656" s="300"/>
      <c r="AG656" s="300"/>
      <c r="AH656" s="300"/>
      <c r="AI656" s="300"/>
      <c r="AJ656" s="300"/>
      <c r="AK656" s="300"/>
      <c r="AL656" s="300"/>
      <c r="AM656" s="300"/>
      <c r="AN656" s="300"/>
      <c r="AO656" s="300"/>
      <c r="AP656" s="300"/>
      <c r="AQ656" s="300"/>
      <c r="AR656" s="300"/>
    </row>
    <row r="657" spans="1:44" s="7" customFormat="1" ht="38.25" customHeight="1" x14ac:dyDescent="0.2">
      <c r="A657" s="322" t="s">
        <v>1341</v>
      </c>
      <c r="B657" s="323" t="s">
        <v>275</v>
      </c>
      <c r="C657" s="314" t="s">
        <v>263</v>
      </c>
      <c r="D657" s="323" t="s">
        <v>682</v>
      </c>
      <c r="E657" s="323" t="s">
        <v>95</v>
      </c>
      <c r="F657" s="311" t="s">
        <v>19</v>
      </c>
      <c r="G657" s="399" t="s">
        <v>1235</v>
      </c>
      <c r="H657" s="399" t="s">
        <v>386</v>
      </c>
      <c r="I657" s="372">
        <v>3600000</v>
      </c>
      <c r="J657" s="329">
        <f>-K2256/0.0833333333333333</f>
        <v>0</v>
      </c>
      <c r="K657" s="329"/>
      <c r="L657" s="312">
        <v>44006</v>
      </c>
      <c r="M657" s="312">
        <v>43983</v>
      </c>
      <c r="N657" s="312">
        <v>44347</v>
      </c>
      <c r="O657" s="330">
        <f>YEAR(N657)</f>
        <v>2021</v>
      </c>
      <c r="P657" s="318">
        <f>MONTH(N657)</f>
        <v>5</v>
      </c>
      <c r="Q657" s="331" t="str">
        <f>IF(P657&gt;9,CONCATENATE(O657,P657),CONCATENATE(O657,"0",P657))</f>
        <v>202105</v>
      </c>
      <c r="R657" s="305">
        <v>0</v>
      </c>
      <c r="S657" s="332">
        <v>0</v>
      </c>
      <c r="T657" s="332">
        <v>0</v>
      </c>
      <c r="U657" s="395"/>
      <c r="V657" s="299"/>
      <c r="W657" s="299"/>
      <c r="X657" s="299"/>
      <c r="Y65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346"/>
      <c r="AA657" s="300"/>
      <c r="AB657" s="300"/>
      <c r="AC657" s="300"/>
      <c r="AD657" s="300"/>
      <c r="AE657" s="300"/>
      <c r="AF657" s="300"/>
      <c r="AG657" s="300"/>
      <c r="AH657" s="300"/>
      <c r="AI657" s="300"/>
      <c r="AJ657" s="300"/>
      <c r="AK657" s="300"/>
      <c r="AL657" s="300"/>
      <c r="AM657" s="300"/>
      <c r="AN657" s="300"/>
      <c r="AO657" s="300"/>
      <c r="AP657" s="300"/>
      <c r="AQ657" s="300"/>
      <c r="AR657" s="300"/>
    </row>
    <row r="658" spans="1:44" s="7" customFormat="1" ht="38.25" customHeight="1" x14ac:dyDescent="0.2">
      <c r="A658" s="323" t="s">
        <v>1341</v>
      </c>
      <c r="B658" s="313"/>
      <c r="C658" s="334"/>
      <c r="D658" s="310" t="s">
        <v>1285</v>
      </c>
      <c r="E658" s="313" t="s">
        <v>1286</v>
      </c>
      <c r="F658" s="272" t="s">
        <v>1287</v>
      </c>
      <c r="G658" s="396" t="s">
        <v>1288</v>
      </c>
      <c r="H658" s="396" t="s">
        <v>1289</v>
      </c>
      <c r="I658" s="370">
        <v>9444680</v>
      </c>
      <c r="J658" s="273">
        <f>-K2496/0.0833333333333333</f>
        <v>0</v>
      </c>
      <c r="K658" s="273"/>
      <c r="L658" s="316">
        <v>44034</v>
      </c>
      <c r="M658" s="274">
        <v>43709</v>
      </c>
      <c r="N658" s="274">
        <v>44347</v>
      </c>
      <c r="O658" s="291">
        <f>YEAR(N658)</f>
        <v>2021</v>
      </c>
      <c r="P658" s="427">
        <f>MONTH(N658)</f>
        <v>5</v>
      </c>
      <c r="Q658" s="287" t="str">
        <f>IF(P658&gt;9,CONCATENATE(O658,P658),CONCATENATE(O658,"0",P658))</f>
        <v>202105</v>
      </c>
      <c r="R658" s="270">
        <v>0</v>
      </c>
      <c r="S658" s="276">
        <v>0</v>
      </c>
      <c r="T658" s="276">
        <v>0</v>
      </c>
      <c r="U658" s="396"/>
      <c r="V658" s="309"/>
      <c r="W658" s="309"/>
      <c r="X658" s="326"/>
      <c r="Y658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326"/>
      <c r="AA658" s="309"/>
      <c r="AB658" s="309"/>
      <c r="AC658" s="309"/>
      <c r="AD658" s="309"/>
      <c r="AE658" s="309"/>
      <c r="AF658" s="309"/>
      <c r="AG658" s="309"/>
      <c r="AH658" s="309"/>
      <c r="AI658" s="309"/>
      <c r="AJ658" s="309"/>
      <c r="AK658" s="309"/>
      <c r="AL658" s="309"/>
      <c r="AM658" s="309"/>
      <c r="AN658" s="309"/>
      <c r="AO658" s="309"/>
      <c r="AP658" s="309"/>
      <c r="AQ658" s="309"/>
      <c r="AR658" s="309"/>
    </row>
    <row r="659" spans="1:44" s="7" customFormat="1" ht="38.25" customHeight="1" x14ac:dyDescent="0.2">
      <c r="A659" s="322" t="s">
        <v>1341</v>
      </c>
      <c r="B659" s="322" t="s">
        <v>262</v>
      </c>
      <c r="C659" s="322" t="s">
        <v>263</v>
      </c>
      <c r="D659" s="443" t="s">
        <v>452</v>
      </c>
      <c r="E659" s="383" t="s">
        <v>100</v>
      </c>
      <c r="F659" s="239" t="s">
        <v>173</v>
      </c>
      <c r="G659" s="400" t="s">
        <v>174</v>
      </c>
      <c r="H659" s="401" t="s">
        <v>321</v>
      </c>
      <c r="I659" s="367">
        <v>1404705</v>
      </c>
      <c r="J659" s="257">
        <f>-K2443/0.0833333333333333</f>
        <v>0</v>
      </c>
      <c r="K659" s="257"/>
      <c r="L659" s="253">
        <v>43992</v>
      </c>
      <c r="M659" s="253">
        <v>43983</v>
      </c>
      <c r="N659" s="254">
        <v>44347</v>
      </c>
      <c r="O659" s="279">
        <f>YEAR(N659)</f>
        <v>2021</v>
      </c>
      <c r="P659" s="279">
        <f>MONTH(N659)</f>
        <v>5</v>
      </c>
      <c r="Q659" s="280" t="str">
        <f>IF(P659&gt;9,CONCATENATE(O659,P659),CONCATENATE(O659,"0",P659))</f>
        <v>202105</v>
      </c>
      <c r="R659" s="305">
        <v>0</v>
      </c>
      <c r="S659" s="243">
        <v>0</v>
      </c>
      <c r="T659" s="243">
        <v>0</v>
      </c>
      <c r="U659" s="413"/>
      <c r="V659" s="295"/>
      <c r="W659" s="297"/>
      <c r="X659" s="296"/>
      <c r="Y65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299"/>
      <c r="AA659" s="299"/>
      <c r="AB659" s="299"/>
      <c r="AC659" s="299"/>
      <c r="AD659" s="299"/>
      <c r="AE659" s="299"/>
      <c r="AF659" s="299"/>
      <c r="AG659" s="299"/>
      <c r="AH659" s="299"/>
      <c r="AI659" s="299"/>
      <c r="AJ659" s="299"/>
      <c r="AK659" s="299"/>
      <c r="AL659" s="299"/>
      <c r="AM659" s="299"/>
      <c r="AN659" s="299"/>
      <c r="AO659" s="299"/>
      <c r="AP659" s="299"/>
      <c r="AQ659" s="299"/>
      <c r="AR659" s="300"/>
    </row>
    <row r="660" spans="1:44" s="7" customFormat="1" ht="38.25" customHeight="1" x14ac:dyDescent="0.2">
      <c r="A660" s="322" t="s">
        <v>1341</v>
      </c>
      <c r="B660" s="313" t="s">
        <v>262</v>
      </c>
      <c r="C660" s="334" t="s">
        <v>263</v>
      </c>
      <c r="D660" s="310" t="s">
        <v>637</v>
      </c>
      <c r="E660" s="308" t="s">
        <v>96</v>
      </c>
      <c r="F660" s="272" t="s">
        <v>488</v>
      </c>
      <c r="G660" s="396" t="s">
        <v>1753</v>
      </c>
      <c r="H660" s="396" t="s">
        <v>63</v>
      </c>
      <c r="I660" s="371">
        <v>1108640</v>
      </c>
      <c r="J660" s="268">
        <f>-K2569/0.0833333333333333</f>
        <v>0</v>
      </c>
      <c r="K660" s="268"/>
      <c r="L660" s="316" t="s">
        <v>2316</v>
      </c>
      <c r="M660" s="274">
        <v>43983</v>
      </c>
      <c r="N660" s="275">
        <v>44347</v>
      </c>
      <c r="O660" s="289">
        <f>YEAR(N660)</f>
        <v>2021</v>
      </c>
      <c r="P660" s="289">
        <f>MONTH(N660)</f>
        <v>5</v>
      </c>
      <c r="Q660" s="281" t="str">
        <f>IF(P660&gt;9,CONCATENATE(O660,P660),CONCATENATE(O660,"0",P660))</f>
        <v>202105</v>
      </c>
      <c r="R660" s="305">
        <v>0</v>
      </c>
      <c r="S660" s="271">
        <v>0.27</v>
      </c>
      <c r="T660" s="271">
        <v>0.09</v>
      </c>
      <c r="U660" s="396"/>
      <c r="V660" s="309"/>
      <c r="W660" s="307"/>
      <c r="X660" s="309"/>
      <c r="Y66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326"/>
      <c r="AA660" s="309"/>
      <c r="AB660" s="309"/>
      <c r="AC660" s="309"/>
      <c r="AD660" s="309"/>
      <c r="AE660" s="309"/>
      <c r="AF660" s="309"/>
      <c r="AG660" s="309"/>
      <c r="AH660" s="309"/>
      <c r="AI660" s="309"/>
      <c r="AJ660" s="309"/>
      <c r="AK660" s="309"/>
      <c r="AL660" s="309"/>
      <c r="AM660" s="309"/>
      <c r="AN660" s="309"/>
      <c r="AO660" s="309"/>
      <c r="AP660" s="309"/>
      <c r="AQ660" s="309"/>
      <c r="AR660" s="299"/>
    </row>
    <row r="661" spans="1:44" s="7" customFormat="1" ht="38.25" customHeight="1" x14ac:dyDescent="0.2">
      <c r="A661" s="322" t="s">
        <v>1341</v>
      </c>
      <c r="B661" s="308" t="s">
        <v>275</v>
      </c>
      <c r="C661" s="334" t="s">
        <v>263</v>
      </c>
      <c r="D661" s="323" t="s">
        <v>683</v>
      </c>
      <c r="E661" s="308" t="s">
        <v>95</v>
      </c>
      <c r="F661" s="266" t="s">
        <v>19</v>
      </c>
      <c r="G661" s="397" t="s">
        <v>412</v>
      </c>
      <c r="H661" s="397" t="s">
        <v>413</v>
      </c>
      <c r="I661" s="371">
        <v>781440</v>
      </c>
      <c r="J661" s="268">
        <f>-K2271/0.0833333333333333</f>
        <v>0</v>
      </c>
      <c r="K661" s="268"/>
      <c r="L661" s="269">
        <v>44006</v>
      </c>
      <c r="M661" s="269">
        <v>43983</v>
      </c>
      <c r="N661" s="269">
        <v>44346</v>
      </c>
      <c r="O661" s="290">
        <f>YEAR(N661)</f>
        <v>2021</v>
      </c>
      <c r="P661" s="289">
        <f>MONTH(N661)</f>
        <v>5</v>
      </c>
      <c r="Q661" s="286" t="str">
        <f>IF(P661&gt;9,CONCATENATE(O661,P661),CONCATENATE(O661,"0",P661))</f>
        <v>202105</v>
      </c>
      <c r="R661" s="305">
        <v>0</v>
      </c>
      <c r="S661" s="271">
        <v>0</v>
      </c>
      <c r="T661" s="271">
        <v>0</v>
      </c>
      <c r="U661" s="399"/>
      <c r="V661" s="307"/>
      <c r="W661" s="307"/>
      <c r="X661" s="307"/>
      <c r="Y66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326"/>
      <c r="AA661" s="309"/>
      <c r="AB661" s="309"/>
      <c r="AC661" s="309"/>
      <c r="AD661" s="309"/>
      <c r="AE661" s="309"/>
      <c r="AF661" s="309"/>
      <c r="AG661" s="309"/>
      <c r="AH661" s="309"/>
      <c r="AI661" s="309"/>
      <c r="AJ661" s="309"/>
      <c r="AK661" s="309"/>
      <c r="AL661" s="309"/>
      <c r="AM661" s="309"/>
      <c r="AN661" s="309"/>
      <c r="AO661" s="309"/>
      <c r="AP661" s="309"/>
      <c r="AQ661" s="309"/>
      <c r="AR661" s="300"/>
    </row>
    <row r="662" spans="1:44" s="7" customFormat="1" ht="38.25" customHeight="1" x14ac:dyDescent="0.2">
      <c r="A662" s="322" t="s">
        <v>1341</v>
      </c>
      <c r="B662" s="322"/>
      <c r="C662" s="314"/>
      <c r="D662" s="321" t="s">
        <v>1674</v>
      </c>
      <c r="E662" s="322" t="s">
        <v>89</v>
      </c>
      <c r="F662" s="322">
        <v>8000</v>
      </c>
      <c r="G662" s="395" t="s">
        <v>1675</v>
      </c>
      <c r="H662" s="395" t="s">
        <v>1676</v>
      </c>
      <c r="I662" s="368">
        <v>4595150</v>
      </c>
      <c r="J662" s="315">
        <f>-K2549/0.0833333333333333</f>
        <v>0</v>
      </c>
      <c r="K662" s="315"/>
      <c r="L662" s="316">
        <v>44048</v>
      </c>
      <c r="M662" s="316">
        <v>43974</v>
      </c>
      <c r="N662" s="316">
        <v>44338</v>
      </c>
      <c r="O662" s="327">
        <f>YEAR(N662)</f>
        <v>2021</v>
      </c>
      <c r="P662" s="318">
        <f>MONTH(N662)</f>
        <v>5</v>
      </c>
      <c r="Q662" s="328" t="str">
        <f>IF(P662&gt;9,CONCATENATE(O662,P662),CONCATENATE(O662,"0",P662))</f>
        <v>202105</v>
      </c>
      <c r="R662" s="305">
        <v>0</v>
      </c>
      <c r="S662" s="320">
        <v>0</v>
      </c>
      <c r="T662" s="320">
        <v>0</v>
      </c>
      <c r="U662" s="395"/>
      <c r="V662" s="300"/>
      <c r="W662" s="299"/>
      <c r="X662" s="300"/>
      <c r="Y66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299"/>
      <c r="AA662" s="299"/>
      <c r="AB662" s="299"/>
      <c r="AC662" s="299"/>
      <c r="AD662" s="299"/>
      <c r="AE662" s="299"/>
      <c r="AF662" s="299"/>
      <c r="AG662" s="299"/>
      <c r="AH662" s="299"/>
      <c r="AI662" s="299"/>
      <c r="AJ662" s="299"/>
      <c r="AK662" s="299"/>
      <c r="AL662" s="299"/>
      <c r="AM662" s="299"/>
      <c r="AN662" s="299"/>
      <c r="AO662" s="299"/>
      <c r="AP662" s="299"/>
      <c r="AQ662" s="299"/>
      <c r="AR662" s="300"/>
    </row>
    <row r="663" spans="1:44" s="7" customFormat="1" ht="38.25" customHeight="1" x14ac:dyDescent="0.2">
      <c r="A663" s="322" t="s">
        <v>1341</v>
      </c>
      <c r="B663" s="322"/>
      <c r="C663" s="314"/>
      <c r="D663" s="322" t="s">
        <v>1313</v>
      </c>
      <c r="E663" s="313" t="s">
        <v>97</v>
      </c>
      <c r="F663" s="311" t="s">
        <v>1314</v>
      </c>
      <c r="G663" s="395" t="s">
        <v>1315</v>
      </c>
      <c r="H663" s="395" t="s">
        <v>1316</v>
      </c>
      <c r="I663" s="370">
        <v>610000</v>
      </c>
      <c r="J663" s="315">
        <f>-K2343/0.0833333333333333</f>
        <v>0</v>
      </c>
      <c r="K663" s="315"/>
      <c r="L663" s="316">
        <v>43943</v>
      </c>
      <c r="M663" s="316">
        <v>43963</v>
      </c>
      <c r="N663" s="317">
        <v>44327</v>
      </c>
      <c r="O663" s="318">
        <f>YEAR(N663)</f>
        <v>2021</v>
      </c>
      <c r="P663" s="318">
        <f>MONTH(N663)</f>
        <v>5</v>
      </c>
      <c r="Q663" s="319" t="str">
        <f>IF(P663&gt;9,CONCATENATE(O663,P663),CONCATENATE(O663,"0",P663))</f>
        <v>202105</v>
      </c>
      <c r="R663" s="305">
        <v>0</v>
      </c>
      <c r="S663" s="320">
        <v>0</v>
      </c>
      <c r="T663" s="320">
        <v>0</v>
      </c>
      <c r="U663" s="395"/>
      <c r="V663" s="300"/>
      <c r="W663" s="299"/>
      <c r="X663" s="300"/>
      <c r="Y66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346"/>
      <c r="AA663" s="300"/>
      <c r="AB663" s="300"/>
      <c r="AC663" s="300"/>
      <c r="AD663" s="300"/>
      <c r="AE663" s="300"/>
      <c r="AF663" s="300"/>
      <c r="AG663" s="300"/>
      <c r="AH663" s="300"/>
      <c r="AI663" s="300"/>
      <c r="AJ663" s="300"/>
      <c r="AK663" s="300"/>
      <c r="AL663" s="300"/>
      <c r="AM663" s="300"/>
      <c r="AN663" s="300"/>
      <c r="AO663" s="300"/>
      <c r="AP663" s="300"/>
      <c r="AQ663" s="300"/>
      <c r="AR663" s="299"/>
    </row>
    <row r="664" spans="1:44" s="7" customFormat="1" ht="38.25" customHeight="1" x14ac:dyDescent="0.2">
      <c r="A664" s="323" t="s">
        <v>1341</v>
      </c>
      <c r="B664" s="313" t="s">
        <v>262</v>
      </c>
      <c r="C664" s="322" t="s">
        <v>263</v>
      </c>
      <c r="D664" s="310" t="s">
        <v>657</v>
      </c>
      <c r="E664" s="313" t="s">
        <v>100</v>
      </c>
      <c r="F664" s="272" t="s">
        <v>658</v>
      </c>
      <c r="G664" s="396" t="s">
        <v>659</v>
      </c>
      <c r="H664" s="396" t="s">
        <v>660</v>
      </c>
      <c r="I664" s="370">
        <v>120000</v>
      </c>
      <c r="J664" s="273">
        <f>-K2567/0.0833333333333333</f>
        <v>0</v>
      </c>
      <c r="K664" s="273"/>
      <c r="L664" s="274">
        <v>43943</v>
      </c>
      <c r="M664" s="274">
        <v>43962</v>
      </c>
      <c r="N664" s="275">
        <v>44326</v>
      </c>
      <c r="O664" s="289">
        <f>YEAR(N664)</f>
        <v>2021</v>
      </c>
      <c r="P664" s="289">
        <f>MONTH(N664)</f>
        <v>5</v>
      </c>
      <c r="Q664" s="281" t="str">
        <f>IF(P664&gt;9,CONCATENATE(O664,P664),CONCATENATE(O664,"0",P664))</f>
        <v>202105</v>
      </c>
      <c r="R664" s="305" t="s">
        <v>130</v>
      </c>
      <c r="S664" s="276">
        <v>0</v>
      </c>
      <c r="T664" s="276">
        <v>0</v>
      </c>
      <c r="U664" s="396"/>
      <c r="V664" s="309"/>
      <c r="W664" s="307"/>
      <c r="X664" s="309"/>
      <c r="Y66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26"/>
      <c r="AA664" s="307"/>
      <c r="AB664" s="307"/>
      <c r="AC664" s="307"/>
      <c r="AD664" s="307"/>
      <c r="AE664" s="307"/>
      <c r="AF664" s="307"/>
      <c r="AG664" s="307"/>
      <c r="AH664" s="307"/>
      <c r="AI664" s="307"/>
      <c r="AJ664" s="307"/>
      <c r="AK664" s="307"/>
      <c r="AL664" s="307"/>
      <c r="AM664" s="307"/>
      <c r="AN664" s="307"/>
      <c r="AO664" s="307"/>
      <c r="AP664" s="307"/>
      <c r="AQ664" s="307"/>
      <c r="AR664" s="299"/>
    </row>
    <row r="665" spans="1:44" s="7" customFormat="1" ht="38.25" customHeight="1" x14ac:dyDescent="0.2">
      <c r="A665" s="322" t="s">
        <v>1341</v>
      </c>
      <c r="B665" s="313" t="s">
        <v>262</v>
      </c>
      <c r="C665" s="334" t="s">
        <v>263</v>
      </c>
      <c r="D665" s="310" t="s">
        <v>639</v>
      </c>
      <c r="E665" s="313" t="s">
        <v>96</v>
      </c>
      <c r="F665" s="306" t="s">
        <v>467</v>
      </c>
      <c r="G665" s="395" t="s">
        <v>468</v>
      </c>
      <c r="H665" s="396" t="s">
        <v>469</v>
      </c>
      <c r="I665" s="370">
        <v>1053100</v>
      </c>
      <c r="J665" s="273">
        <f>-K2561/0.0833333333333333</f>
        <v>0</v>
      </c>
      <c r="K665" s="273"/>
      <c r="L665" s="274">
        <v>43943</v>
      </c>
      <c r="M665" s="274">
        <v>43955</v>
      </c>
      <c r="N665" s="275">
        <v>44319</v>
      </c>
      <c r="O665" s="289">
        <f>YEAR(N665)</f>
        <v>2021</v>
      </c>
      <c r="P665" s="289">
        <f>MONTH(N665)</f>
        <v>5</v>
      </c>
      <c r="Q665" s="281" t="str">
        <f>IF(P665&gt;9,CONCATENATE(O665,P665),CONCATENATE(O665,"0",P665))</f>
        <v>202105</v>
      </c>
      <c r="R665" s="305">
        <v>0</v>
      </c>
      <c r="S665" s="276">
        <v>0</v>
      </c>
      <c r="T665" s="276">
        <v>0</v>
      </c>
      <c r="U665" s="396"/>
      <c r="V665" s="309"/>
      <c r="W665" s="307"/>
      <c r="X665" s="326"/>
      <c r="Y66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326"/>
      <c r="AA665" s="309"/>
      <c r="AB665" s="309"/>
      <c r="AC665" s="309"/>
      <c r="AD665" s="309"/>
      <c r="AE665" s="309"/>
      <c r="AF665" s="309"/>
      <c r="AG665" s="309"/>
      <c r="AH665" s="309"/>
      <c r="AI665" s="309"/>
      <c r="AJ665" s="309"/>
      <c r="AK665" s="309"/>
      <c r="AL665" s="309"/>
      <c r="AM665" s="309"/>
      <c r="AN665" s="309"/>
      <c r="AO665" s="309"/>
      <c r="AP665" s="309"/>
      <c r="AQ665" s="309"/>
      <c r="AR665" s="299"/>
    </row>
    <row r="666" spans="1:44" s="7" customFormat="1" ht="38.25" customHeight="1" x14ac:dyDescent="0.2">
      <c r="A666" s="322" t="s">
        <v>1341</v>
      </c>
      <c r="B666" s="313" t="s">
        <v>262</v>
      </c>
      <c r="C666" s="334" t="s">
        <v>263</v>
      </c>
      <c r="D666" s="310" t="s">
        <v>640</v>
      </c>
      <c r="E666" s="313" t="s">
        <v>96</v>
      </c>
      <c r="F666" s="272" t="s">
        <v>467</v>
      </c>
      <c r="G666" s="396" t="s">
        <v>468</v>
      </c>
      <c r="H666" s="396" t="s">
        <v>470</v>
      </c>
      <c r="I666" s="370">
        <v>1053100</v>
      </c>
      <c r="J666" s="273">
        <f>-K2541/0.0833333333333333</f>
        <v>0</v>
      </c>
      <c r="K666" s="273"/>
      <c r="L666" s="274">
        <v>43943</v>
      </c>
      <c r="M666" s="274">
        <v>43955</v>
      </c>
      <c r="N666" s="275">
        <v>44319</v>
      </c>
      <c r="O666" s="289">
        <f>YEAR(N666)</f>
        <v>2021</v>
      </c>
      <c r="P666" s="289">
        <f>MONTH(N666)</f>
        <v>5</v>
      </c>
      <c r="Q666" s="281" t="str">
        <f>IF(P666&gt;9,CONCATENATE(O666,P666),CONCATENATE(O666,"0",P666))</f>
        <v>202105</v>
      </c>
      <c r="R666" s="305">
        <v>0</v>
      </c>
      <c r="S666" s="276">
        <v>0</v>
      </c>
      <c r="T666" s="276">
        <v>0</v>
      </c>
      <c r="U666" s="396"/>
      <c r="V666" s="309"/>
      <c r="W666" s="307"/>
      <c r="X666" s="309"/>
      <c r="Y66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326"/>
      <c r="AA666" s="309"/>
      <c r="AB666" s="309"/>
      <c r="AC666" s="309"/>
      <c r="AD666" s="309"/>
      <c r="AE666" s="309"/>
      <c r="AF666" s="309"/>
      <c r="AG666" s="309"/>
      <c r="AH666" s="309"/>
      <c r="AI666" s="309"/>
      <c r="AJ666" s="309"/>
      <c r="AK666" s="309"/>
      <c r="AL666" s="309"/>
      <c r="AM666" s="309"/>
      <c r="AN666" s="309"/>
      <c r="AO666" s="309"/>
      <c r="AP666" s="309"/>
      <c r="AQ666" s="309"/>
      <c r="AR666" s="299"/>
    </row>
    <row r="667" spans="1:44" s="7" customFormat="1" ht="38.25" customHeight="1" x14ac:dyDescent="0.2">
      <c r="A667" s="322" t="s">
        <v>1341</v>
      </c>
      <c r="B667" s="313" t="s">
        <v>262</v>
      </c>
      <c r="C667" s="334" t="s">
        <v>263</v>
      </c>
      <c r="D667" s="310" t="s">
        <v>638</v>
      </c>
      <c r="E667" s="313" t="s">
        <v>96</v>
      </c>
      <c r="F667" s="272" t="s">
        <v>476</v>
      </c>
      <c r="G667" s="396" t="s">
        <v>477</v>
      </c>
      <c r="H667" s="395" t="s">
        <v>1661</v>
      </c>
      <c r="I667" s="370">
        <v>5734410</v>
      </c>
      <c r="J667" s="273">
        <f>-K2573/0.0833333333333333</f>
        <v>0</v>
      </c>
      <c r="K667" s="273"/>
      <c r="L667" s="274">
        <v>43957</v>
      </c>
      <c r="M667" s="274">
        <v>43955</v>
      </c>
      <c r="N667" s="275">
        <v>44319</v>
      </c>
      <c r="O667" s="289">
        <f>YEAR(N667)</f>
        <v>2021</v>
      </c>
      <c r="P667" s="289">
        <f>MONTH(N667)</f>
        <v>5</v>
      </c>
      <c r="Q667" s="281" t="str">
        <f>IF(P667&gt;9,CONCATENATE(O667,P667),CONCATENATE(O667,"0",P667))</f>
        <v>202105</v>
      </c>
      <c r="R667" s="305">
        <v>0</v>
      </c>
      <c r="S667" s="276">
        <v>0</v>
      </c>
      <c r="T667" s="276">
        <v>0</v>
      </c>
      <c r="U667" s="396"/>
      <c r="V667" s="309"/>
      <c r="W667" s="307"/>
      <c r="X667" s="309"/>
      <c r="Y667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326"/>
      <c r="AA667" s="309"/>
      <c r="AB667" s="309"/>
      <c r="AC667" s="309"/>
      <c r="AD667" s="309"/>
      <c r="AE667" s="309"/>
      <c r="AF667" s="309"/>
      <c r="AG667" s="309"/>
      <c r="AH667" s="309"/>
      <c r="AI667" s="309"/>
      <c r="AJ667" s="309"/>
      <c r="AK667" s="309"/>
      <c r="AL667" s="309"/>
      <c r="AM667" s="309"/>
      <c r="AN667" s="309"/>
      <c r="AO667" s="309"/>
      <c r="AP667" s="309"/>
      <c r="AQ667" s="309"/>
      <c r="AR667" s="299"/>
    </row>
    <row r="668" spans="1:44" s="7" customFormat="1" ht="38.25" customHeight="1" x14ac:dyDescent="0.2">
      <c r="A668" s="322" t="s">
        <v>1341</v>
      </c>
      <c r="B668" s="322" t="s">
        <v>262</v>
      </c>
      <c r="C668" s="314" t="s">
        <v>263</v>
      </c>
      <c r="D668" s="321" t="s">
        <v>456</v>
      </c>
      <c r="E668" s="313" t="s">
        <v>98</v>
      </c>
      <c r="F668" s="272" t="s">
        <v>19</v>
      </c>
      <c r="G668" s="396" t="s">
        <v>303</v>
      </c>
      <c r="H668" s="396" t="s">
        <v>304</v>
      </c>
      <c r="I668" s="370">
        <v>4480189</v>
      </c>
      <c r="J668" s="273">
        <f>-K2451/0.0833333333333333</f>
        <v>0</v>
      </c>
      <c r="K668" s="273"/>
      <c r="L668" s="274">
        <v>43915</v>
      </c>
      <c r="M668" s="274">
        <v>43952</v>
      </c>
      <c r="N668" s="274">
        <v>44316</v>
      </c>
      <c r="O668" s="291">
        <f>YEAR(N668)</f>
        <v>2021</v>
      </c>
      <c r="P668" s="289">
        <f>MONTH(N668)</f>
        <v>4</v>
      </c>
      <c r="Q668" s="287" t="str">
        <f>IF(P668&gt;9,CONCATENATE(O668,P668),CONCATENATE(O668,"0",P668))</f>
        <v>202104</v>
      </c>
      <c r="R668" s="305">
        <v>0</v>
      </c>
      <c r="S668" s="276">
        <v>0</v>
      </c>
      <c r="T668" s="276">
        <v>0</v>
      </c>
      <c r="U668" s="397"/>
      <c r="V668" s="307"/>
      <c r="W668" s="307"/>
      <c r="X668" s="307"/>
      <c r="Y668" s="3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8" s="346"/>
      <c r="AA668" s="300"/>
      <c r="AB668" s="300"/>
      <c r="AC668" s="300"/>
      <c r="AD668" s="300"/>
      <c r="AE668" s="300"/>
      <c r="AF668" s="300"/>
      <c r="AG668" s="300"/>
      <c r="AH668" s="300"/>
      <c r="AI668" s="300"/>
      <c r="AJ668" s="300"/>
      <c r="AK668" s="300"/>
      <c r="AL668" s="300"/>
      <c r="AM668" s="300"/>
      <c r="AN668" s="300"/>
      <c r="AO668" s="300"/>
      <c r="AP668" s="300"/>
      <c r="AQ668" s="300"/>
      <c r="AR668" s="299"/>
    </row>
    <row r="669" spans="1:44" s="7" customFormat="1" ht="38.25" customHeight="1" x14ac:dyDescent="0.2">
      <c r="A669" s="323" t="s">
        <v>1341</v>
      </c>
      <c r="B669" s="313" t="s">
        <v>262</v>
      </c>
      <c r="C669" s="334" t="s">
        <v>263</v>
      </c>
      <c r="D669" s="321" t="s">
        <v>457</v>
      </c>
      <c r="E669" s="313" t="s">
        <v>96</v>
      </c>
      <c r="F669" s="272" t="s">
        <v>375</v>
      </c>
      <c r="G669" s="396" t="s">
        <v>376</v>
      </c>
      <c r="H669" s="396" t="s">
        <v>377</v>
      </c>
      <c r="I669" s="370" t="s">
        <v>59</v>
      </c>
      <c r="J669" s="273">
        <f>-K2443/0.0833333333333333</f>
        <v>0</v>
      </c>
      <c r="K669" s="273"/>
      <c r="L669" s="274">
        <v>43992</v>
      </c>
      <c r="M669" s="274">
        <v>43952</v>
      </c>
      <c r="N669" s="275">
        <v>44316</v>
      </c>
      <c r="O669" s="289">
        <f>YEAR(N669)</f>
        <v>2021</v>
      </c>
      <c r="P669" s="289">
        <f>MONTH(N669)</f>
        <v>4</v>
      </c>
      <c r="Q669" s="281" t="str">
        <f>IF(P669&gt;9,CONCATENATE(O669,P669),CONCATENATE(O669,"0",P669))</f>
        <v>202104</v>
      </c>
      <c r="R669" s="305" t="s">
        <v>248</v>
      </c>
      <c r="S669" s="276">
        <v>0</v>
      </c>
      <c r="T669" s="276">
        <v>0</v>
      </c>
      <c r="U669" s="396"/>
      <c r="V669" s="309"/>
      <c r="W669" s="307"/>
      <c r="X669" s="326"/>
      <c r="Y669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9" s="326"/>
      <c r="AA669" s="309"/>
      <c r="AB669" s="309"/>
      <c r="AC669" s="309"/>
      <c r="AD669" s="309"/>
      <c r="AE669" s="309"/>
      <c r="AF669" s="309"/>
      <c r="AG669" s="309"/>
      <c r="AH669" s="309"/>
      <c r="AI669" s="309"/>
      <c r="AJ669" s="309"/>
      <c r="AK669" s="309"/>
      <c r="AL669" s="309"/>
      <c r="AM669" s="309"/>
      <c r="AN669" s="309"/>
      <c r="AO669" s="309"/>
      <c r="AP669" s="309"/>
      <c r="AQ669" s="309"/>
      <c r="AR669" s="299"/>
    </row>
    <row r="670" spans="1:44" s="7" customFormat="1" ht="38.25" customHeight="1" x14ac:dyDescent="0.2">
      <c r="A670" s="322" t="s">
        <v>1341</v>
      </c>
      <c r="B670" s="313" t="s">
        <v>262</v>
      </c>
      <c r="C670" s="334" t="s">
        <v>265</v>
      </c>
      <c r="D670" s="321" t="s">
        <v>755</v>
      </c>
      <c r="E670" s="313" t="s">
        <v>91</v>
      </c>
      <c r="F670" s="272" t="s">
        <v>652</v>
      </c>
      <c r="G670" s="396" t="s">
        <v>655</v>
      </c>
      <c r="H670" s="396" t="s">
        <v>653</v>
      </c>
      <c r="I670" s="370">
        <v>3336120</v>
      </c>
      <c r="J670" s="273">
        <f>-K2268/0.0833333333333333</f>
        <v>0</v>
      </c>
      <c r="K670" s="273"/>
      <c r="L670" s="274">
        <v>44034</v>
      </c>
      <c r="M670" s="274">
        <v>43946</v>
      </c>
      <c r="N670" s="274">
        <v>44310</v>
      </c>
      <c r="O670" s="291">
        <f>YEAR(N670)</f>
        <v>2021</v>
      </c>
      <c r="P670" s="289">
        <f>MONTH(N670)</f>
        <v>4</v>
      </c>
      <c r="Q670" s="287" t="str">
        <f>IF(P670&gt;9,CONCATENATE(O670,P670),CONCATENATE(O670,"0",P670))</f>
        <v>202104</v>
      </c>
      <c r="R670" s="305" t="s">
        <v>248</v>
      </c>
      <c r="S670" s="276">
        <v>0.27</v>
      </c>
      <c r="T670" s="276">
        <v>0.09</v>
      </c>
      <c r="U670" s="397"/>
      <c r="V670" s="309"/>
      <c r="W670" s="307"/>
      <c r="X670" s="309"/>
      <c r="Y67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0" s="326"/>
      <c r="AA670" s="309"/>
      <c r="AB670" s="309"/>
      <c r="AC670" s="309"/>
      <c r="AD670" s="309"/>
      <c r="AE670" s="309"/>
      <c r="AF670" s="309"/>
      <c r="AG670" s="309"/>
      <c r="AH670" s="309"/>
      <c r="AI670" s="309"/>
      <c r="AJ670" s="309"/>
      <c r="AK670" s="309"/>
      <c r="AL670" s="309"/>
      <c r="AM670" s="309"/>
      <c r="AN670" s="309"/>
      <c r="AO670" s="309"/>
      <c r="AP670" s="309"/>
      <c r="AQ670" s="309"/>
      <c r="AR670" s="300"/>
    </row>
    <row r="671" spans="1:44" s="7" customFormat="1" ht="38.25" customHeight="1" x14ac:dyDescent="0.2">
      <c r="A671" s="322" t="s">
        <v>1341</v>
      </c>
      <c r="B671" s="322"/>
      <c r="C671" s="314"/>
      <c r="D671" s="321" t="s">
        <v>1277</v>
      </c>
      <c r="E671" s="322" t="s">
        <v>91</v>
      </c>
      <c r="F671" s="306" t="s">
        <v>652</v>
      </c>
      <c r="G671" s="395" t="s">
        <v>1278</v>
      </c>
      <c r="H671" s="406" t="s">
        <v>420</v>
      </c>
      <c r="I671" s="368">
        <v>2370000</v>
      </c>
      <c r="J671" s="315">
        <f>-K2344/0.0833333333333333</f>
        <v>0</v>
      </c>
      <c r="K671" s="315"/>
      <c r="L671" s="316">
        <v>44034</v>
      </c>
      <c r="M671" s="316">
        <v>43946</v>
      </c>
      <c r="N671" s="317">
        <v>44310</v>
      </c>
      <c r="O671" s="318">
        <f>YEAR(N671)</f>
        <v>2021</v>
      </c>
      <c r="P671" s="318">
        <f>MONTH(N671)</f>
        <v>4</v>
      </c>
      <c r="Q671" s="319" t="str">
        <f>IF(P671&gt;9,CONCATENATE(O671,P671),CONCATENATE(O671,"0",P671))</f>
        <v>202104</v>
      </c>
      <c r="R671" s="305" t="s">
        <v>248</v>
      </c>
      <c r="S671" s="320">
        <v>0.27</v>
      </c>
      <c r="T671" s="320">
        <v>0.09</v>
      </c>
      <c r="U671" s="399"/>
      <c r="V671" s="299"/>
      <c r="W671" s="299"/>
      <c r="X671" s="299"/>
      <c r="Y671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1" s="299"/>
      <c r="AA671" s="299"/>
      <c r="AB671" s="299"/>
      <c r="AC671" s="299"/>
      <c r="AD671" s="299"/>
      <c r="AE671" s="299"/>
      <c r="AF671" s="299"/>
      <c r="AG671" s="299"/>
      <c r="AH671" s="299"/>
      <c r="AI671" s="299"/>
      <c r="AJ671" s="299"/>
      <c r="AK671" s="299"/>
      <c r="AL671" s="299"/>
      <c r="AM671" s="299"/>
      <c r="AN671" s="299"/>
      <c r="AO671" s="299"/>
      <c r="AP671" s="299"/>
      <c r="AQ671" s="299"/>
      <c r="AR671" s="300"/>
    </row>
    <row r="672" spans="1:44" s="7" customFormat="1" ht="38.25" customHeight="1" x14ac:dyDescent="0.2">
      <c r="A672" s="323" t="s">
        <v>1341</v>
      </c>
      <c r="B672" s="322"/>
      <c r="C672" s="314"/>
      <c r="D672" s="321" t="s">
        <v>1990</v>
      </c>
      <c r="E672" s="322" t="s">
        <v>1207</v>
      </c>
      <c r="F672" s="306" t="s">
        <v>24</v>
      </c>
      <c r="G672" s="395" t="s">
        <v>1991</v>
      </c>
      <c r="H672" s="395" t="s">
        <v>1992</v>
      </c>
      <c r="I672" s="368">
        <v>1250000</v>
      </c>
      <c r="J672" s="315">
        <f>-K2729/0.0833333333333333</f>
        <v>0</v>
      </c>
      <c r="K672" s="315"/>
      <c r="L672" s="312">
        <v>43705</v>
      </c>
      <c r="M672" s="316">
        <v>43706</v>
      </c>
      <c r="N672" s="316">
        <v>44286</v>
      </c>
      <c r="O672" s="327">
        <f>YEAR(N672)</f>
        <v>2021</v>
      </c>
      <c r="P672" s="363">
        <f>MONTH(N672)</f>
        <v>3</v>
      </c>
      <c r="Q672" s="328" t="str">
        <f>IF(P672&gt;9,CONCATENATE(O672,P672),CONCATENATE(O672,"0",P672))</f>
        <v>202103</v>
      </c>
      <c r="R672" s="305">
        <v>0</v>
      </c>
      <c r="S672" s="320">
        <v>0</v>
      </c>
      <c r="T672" s="320">
        <v>0</v>
      </c>
      <c r="U672" s="406"/>
      <c r="V672" s="300"/>
      <c r="W672" s="300"/>
      <c r="X672" s="346"/>
      <c r="Y672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346"/>
      <c r="AA672" s="300"/>
      <c r="AB672" s="300"/>
      <c r="AC672" s="300"/>
      <c r="AD672" s="300"/>
      <c r="AE672" s="300"/>
      <c r="AF672" s="300"/>
      <c r="AG672" s="300"/>
      <c r="AH672" s="300"/>
      <c r="AI672" s="300"/>
      <c r="AJ672" s="300"/>
      <c r="AK672" s="300"/>
      <c r="AL672" s="300"/>
      <c r="AM672" s="300"/>
      <c r="AN672" s="300"/>
      <c r="AO672" s="300"/>
      <c r="AP672" s="300"/>
      <c r="AQ672" s="300"/>
      <c r="AR672" s="300"/>
    </row>
    <row r="673" spans="1:430" s="7" customFormat="1" ht="38.25" customHeight="1" x14ac:dyDescent="0.2">
      <c r="A673" s="323" t="s">
        <v>1341</v>
      </c>
      <c r="B673" s="322" t="s">
        <v>262</v>
      </c>
      <c r="C673" s="322" t="s">
        <v>263</v>
      </c>
      <c r="D673" s="292" t="s">
        <v>164</v>
      </c>
      <c r="E673" s="322" t="s">
        <v>101</v>
      </c>
      <c r="F673" s="306" t="s">
        <v>1237</v>
      </c>
      <c r="G673" s="403" t="s">
        <v>145</v>
      </c>
      <c r="H673" s="403" t="s">
        <v>144</v>
      </c>
      <c r="I673" s="367">
        <v>3669836.75</v>
      </c>
      <c r="J673" s="257">
        <f>-K2450/0.0833333333333333</f>
        <v>0</v>
      </c>
      <c r="K673" s="257"/>
      <c r="L673" s="253">
        <v>43236</v>
      </c>
      <c r="M673" s="253">
        <v>43191</v>
      </c>
      <c r="N673" s="253">
        <v>44286</v>
      </c>
      <c r="O673" s="284">
        <f>YEAR(N673)</f>
        <v>2021</v>
      </c>
      <c r="P673" s="279">
        <f>MONTH(N673)</f>
        <v>3</v>
      </c>
      <c r="Q673" s="285" t="str">
        <f>IF(P673&gt;9,CONCATENATE(O673,P673),CONCATENATE(O673,"0",P673))</f>
        <v>202103</v>
      </c>
      <c r="R673" s="305">
        <v>0</v>
      </c>
      <c r="S673" s="243">
        <v>0</v>
      </c>
      <c r="T673" s="243">
        <v>0</v>
      </c>
      <c r="U673" s="459"/>
      <c r="V673" s="295"/>
      <c r="W673" s="297"/>
      <c r="X673" s="296"/>
      <c r="Y67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346"/>
      <c r="AA673" s="346"/>
      <c r="AB673" s="300"/>
      <c r="AC673" s="300"/>
      <c r="AD673" s="300"/>
      <c r="AE673" s="300"/>
      <c r="AF673" s="300"/>
      <c r="AG673" s="300"/>
      <c r="AH673" s="300"/>
      <c r="AI673" s="300"/>
      <c r="AJ673" s="300"/>
      <c r="AK673" s="300"/>
      <c r="AL673" s="300"/>
      <c r="AM673" s="300"/>
      <c r="AN673" s="300"/>
      <c r="AO673" s="300"/>
      <c r="AP673" s="300"/>
      <c r="AQ673" s="300"/>
      <c r="AR673" s="299"/>
    </row>
    <row r="674" spans="1:430" s="7" customFormat="1" ht="38.25" customHeight="1" x14ac:dyDescent="0.2">
      <c r="A674" s="322" t="s">
        <v>1341</v>
      </c>
      <c r="B674" s="322"/>
      <c r="C674" s="314"/>
      <c r="D674" s="321" t="s">
        <v>1622</v>
      </c>
      <c r="E674" s="322" t="s">
        <v>101</v>
      </c>
      <c r="F674" s="306" t="s">
        <v>24</v>
      </c>
      <c r="G674" s="396" t="s">
        <v>1623</v>
      </c>
      <c r="H674" s="395" t="s">
        <v>32</v>
      </c>
      <c r="I674" s="370">
        <v>5253819.4800000004</v>
      </c>
      <c r="J674" s="315">
        <f>-K2614/0.0833333333333333</f>
        <v>0</v>
      </c>
      <c r="K674" s="315"/>
      <c r="L674" s="274">
        <v>43894</v>
      </c>
      <c r="M674" s="274">
        <v>43922</v>
      </c>
      <c r="N674" s="275">
        <v>44286</v>
      </c>
      <c r="O674" s="327">
        <f>YEAR(N674)</f>
        <v>2021</v>
      </c>
      <c r="P674" s="318">
        <f>MONTH(N674)</f>
        <v>3</v>
      </c>
      <c r="Q674" s="328" t="str">
        <f>IF(P674&gt;9,CONCATENATE(O674,P674),CONCATENATE(O674,"0",P674))</f>
        <v>202103</v>
      </c>
      <c r="R674" s="305">
        <v>0</v>
      </c>
      <c r="S674" s="320">
        <v>0</v>
      </c>
      <c r="T674" s="320">
        <v>0</v>
      </c>
      <c r="U674" s="399"/>
      <c r="V674" s="300"/>
      <c r="W674" s="299"/>
      <c r="X674" s="300"/>
      <c r="Y67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346"/>
      <c r="AA674" s="299"/>
      <c r="AB674" s="299"/>
      <c r="AC674" s="299"/>
      <c r="AD674" s="299"/>
      <c r="AE674" s="299"/>
      <c r="AF674" s="299"/>
      <c r="AG674" s="299"/>
      <c r="AH674" s="299"/>
      <c r="AI674" s="299"/>
      <c r="AJ674" s="299"/>
      <c r="AK674" s="299"/>
      <c r="AL674" s="299"/>
      <c r="AM674" s="299"/>
      <c r="AN674" s="299"/>
      <c r="AO674" s="299"/>
      <c r="AP674" s="299"/>
      <c r="AQ674" s="299"/>
      <c r="AR674" s="300"/>
    </row>
    <row r="675" spans="1:430" s="7" customFormat="1" ht="38.25" customHeight="1" x14ac:dyDescent="0.2">
      <c r="A675" s="322" t="s">
        <v>1341</v>
      </c>
      <c r="B675" s="322"/>
      <c r="C675" s="314"/>
      <c r="D675" s="421" t="s">
        <v>2416</v>
      </c>
      <c r="E675" s="323" t="s">
        <v>97</v>
      </c>
      <c r="F675" s="311" t="s">
        <v>2417</v>
      </c>
      <c r="G675" s="399" t="s">
        <v>2418</v>
      </c>
      <c r="H675" s="399" t="s">
        <v>1330</v>
      </c>
      <c r="I675" s="372">
        <v>31680</v>
      </c>
      <c r="J675" s="329">
        <f>-K2866/0.0833333333333333</f>
        <v>0</v>
      </c>
      <c r="K675" s="329"/>
      <c r="L675" s="312">
        <v>44041</v>
      </c>
      <c r="M675" s="316">
        <v>44044</v>
      </c>
      <c r="N675" s="316">
        <v>44286</v>
      </c>
      <c r="O675" s="330">
        <f>YEAR(N675)</f>
        <v>2021</v>
      </c>
      <c r="P675" s="318">
        <f>MONTH(N675)</f>
        <v>3</v>
      </c>
      <c r="Q675" s="331" t="str">
        <f>IF(P675&gt;9,CONCATENATE(O675,P675),CONCATENATE(O675,"0",P675))</f>
        <v>202103</v>
      </c>
      <c r="R675" s="305">
        <v>0</v>
      </c>
      <c r="S675" s="332">
        <v>0</v>
      </c>
      <c r="T675" s="332">
        <v>0</v>
      </c>
      <c r="U675" s="399"/>
      <c r="V675" s="299"/>
      <c r="W675" s="299"/>
      <c r="X675" s="299"/>
      <c r="Y67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346"/>
      <c r="AA675" s="300"/>
      <c r="AB675" s="300"/>
      <c r="AC675" s="300"/>
      <c r="AD675" s="300"/>
      <c r="AE675" s="300"/>
      <c r="AF675" s="300"/>
      <c r="AG675" s="300"/>
      <c r="AH675" s="300"/>
      <c r="AI675" s="300"/>
      <c r="AJ675" s="300"/>
      <c r="AK675" s="300"/>
      <c r="AL675" s="300"/>
      <c r="AM675" s="300"/>
      <c r="AN675" s="300"/>
      <c r="AO675" s="300"/>
      <c r="AP675" s="300"/>
      <c r="AQ675" s="300"/>
      <c r="AR675" s="300"/>
    </row>
    <row r="676" spans="1:430" s="8" customFormat="1" ht="38.25" customHeight="1" x14ac:dyDescent="0.2">
      <c r="A676" s="322" t="s">
        <v>1341</v>
      </c>
      <c r="B676" s="322"/>
      <c r="C676" s="314"/>
      <c r="D676" s="321" t="s">
        <v>2414</v>
      </c>
      <c r="E676" s="323" t="s">
        <v>97</v>
      </c>
      <c r="F676" s="306" t="s">
        <v>1486</v>
      </c>
      <c r="G676" s="395" t="s">
        <v>2415</v>
      </c>
      <c r="H676" s="395" t="s">
        <v>1330</v>
      </c>
      <c r="I676" s="368">
        <v>31680</v>
      </c>
      <c r="J676" s="315">
        <f>-K2866/0.0833333333333333</f>
        <v>0</v>
      </c>
      <c r="K676" s="315"/>
      <c r="L676" s="316">
        <v>44041</v>
      </c>
      <c r="M676" s="316">
        <v>44044</v>
      </c>
      <c r="N676" s="316">
        <v>44286</v>
      </c>
      <c r="O676" s="327">
        <f>YEAR(N676)</f>
        <v>2021</v>
      </c>
      <c r="P676" s="318">
        <f>MONTH(N676)</f>
        <v>3</v>
      </c>
      <c r="Q676" s="328" t="str">
        <f>IF(P676&gt;9,CONCATENATE(O676,P676),CONCATENATE(O676,"0",P676))</f>
        <v>202103</v>
      </c>
      <c r="R676" s="305">
        <v>0</v>
      </c>
      <c r="S676" s="320">
        <v>0</v>
      </c>
      <c r="T676" s="320">
        <v>0</v>
      </c>
      <c r="U676" s="406"/>
      <c r="V676" s="300"/>
      <c r="W676" s="299"/>
      <c r="X676" s="300"/>
      <c r="Y676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346"/>
      <c r="AA676" s="300"/>
      <c r="AB676" s="300"/>
      <c r="AC676" s="300"/>
      <c r="AD676" s="300"/>
      <c r="AE676" s="300"/>
      <c r="AF676" s="300"/>
      <c r="AG676" s="300"/>
      <c r="AH676" s="300"/>
      <c r="AI676" s="300"/>
      <c r="AJ676" s="300"/>
      <c r="AK676" s="300"/>
      <c r="AL676" s="300"/>
      <c r="AM676" s="300"/>
      <c r="AN676" s="300"/>
      <c r="AO676" s="300"/>
      <c r="AP676" s="300"/>
      <c r="AQ676" s="300"/>
      <c r="AR676" s="299"/>
    </row>
    <row r="677" spans="1:430" s="8" customFormat="1" ht="38.25" customHeight="1" x14ac:dyDescent="0.2">
      <c r="A677" s="322" t="s">
        <v>1341</v>
      </c>
      <c r="B677" s="322"/>
      <c r="C677" s="314"/>
      <c r="D677" s="321" t="s">
        <v>1135</v>
      </c>
      <c r="E677" s="313" t="s">
        <v>96</v>
      </c>
      <c r="F677" s="306" t="s">
        <v>24</v>
      </c>
      <c r="G677" s="395" t="s">
        <v>1136</v>
      </c>
      <c r="H677" s="395" t="s">
        <v>1137</v>
      </c>
      <c r="I677" s="368">
        <v>50000</v>
      </c>
      <c r="J677" s="315">
        <f>-K2567/0.0833333333333333</f>
        <v>0</v>
      </c>
      <c r="K677" s="315"/>
      <c r="L677" s="316">
        <v>43278</v>
      </c>
      <c r="M677" s="316">
        <v>43194</v>
      </c>
      <c r="N677" s="317">
        <v>44284</v>
      </c>
      <c r="O677" s="318">
        <f>YEAR(N677)</f>
        <v>2021</v>
      </c>
      <c r="P677" s="318">
        <f>MONTH(N677)</f>
        <v>3</v>
      </c>
      <c r="Q677" s="319" t="str">
        <f>IF(P677&gt;9,CONCATENATE(O677,P677),CONCATENATE(O677,"0",P677))</f>
        <v>202103</v>
      </c>
      <c r="R677" s="305">
        <v>0</v>
      </c>
      <c r="S677" s="320">
        <v>0</v>
      </c>
      <c r="T677" s="320">
        <v>0</v>
      </c>
      <c r="U677" s="395"/>
      <c r="V677" s="300"/>
      <c r="W677" s="299"/>
      <c r="X677" s="346"/>
      <c r="Y67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346"/>
      <c r="AA677" s="300"/>
      <c r="AB677" s="300"/>
      <c r="AC677" s="300"/>
      <c r="AD677" s="300"/>
      <c r="AE677" s="300"/>
      <c r="AF677" s="300"/>
      <c r="AG677" s="300"/>
      <c r="AH677" s="300"/>
      <c r="AI677" s="300"/>
      <c r="AJ677" s="300"/>
      <c r="AK677" s="300"/>
      <c r="AL677" s="300"/>
      <c r="AM677" s="300"/>
      <c r="AN677" s="300"/>
      <c r="AO677" s="300"/>
      <c r="AP677" s="300"/>
      <c r="AQ677" s="300"/>
      <c r="AR677" s="299"/>
    </row>
    <row r="678" spans="1:430" s="8" customFormat="1" ht="38.25" customHeight="1" x14ac:dyDescent="0.2">
      <c r="A678" s="322" t="s">
        <v>1341</v>
      </c>
      <c r="B678" s="322"/>
      <c r="C678" s="314"/>
      <c r="D678" s="321" t="s">
        <v>1548</v>
      </c>
      <c r="E678" s="322" t="s">
        <v>96</v>
      </c>
      <c r="F678" s="306" t="s">
        <v>19</v>
      </c>
      <c r="G678" s="395" t="s">
        <v>1549</v>
      </c>
      <c r="H678" s="395" t="s">
        <v>1550</v>
      </c>
      <c r="I678" s="368">
        <v>157498.5</v>
      </c>
      <c r="J678" s="315">
        <f>-K2491/0.0833333333333333</f>
        <v>0</v>
      </c>
      <c r="K678" s="315"/>
      <c r="L678" s="316">
        <v>43929</v>
      </c>
      <c r="M678" s="316">
        <v>43910</v>
      </c>
      <c r="N678" s="316">
        <v>44274</v>
      </c>
      <c r="O678" s="327">
        <f>YEAR(N678)</f>
        <v>2021</v>
      </c>
      <c r="P678" s="318">
        <f>MONTH(N678)</f>
        <v>3</v>
      </c>
      <c r="Q678" s="328" t="str">
        <f>IF(P678&gt;9,CONCATENATE(O678,P678),CONCATENATE(O678,"0",P678))</f>
        <v>202103</v>
      </c>
      <c r="R678" s="305">
        <v>0</v>
      </c>
      <c r="S678" s="320">
        <v>0</v>
      </c>
      <c r="T678" s="320">
        <v>0</v>
      </c>
      <c r="U678" s="395"/>
      <c r="V678" s="300"/>
      <c r="W678" s="299"/>
      <c r="X678" s="300"/>
      <c r="Y67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299"/>
      <c r="AA678" s="299"/>
      <c r="AB678" s="299"/>
      <c r="AC678" s="299"/>
      <c r="AD678" s="299"/>
      <c r="AE678" s="299"/>
      <c r="AF678" s="299"/>
      <c r="AG678" s="299"/>
      <c r="AH678" s="299"/>
      <c r="AI678" s="299"/>
      <c r="AJ678" s="299"/>
      <c r="AK678" s="299"/>
      <c r="AL678" s="299"/>
      <c r="AM678" s="299"/>
      <c r="AN678" s="299"/>
      <c r="AO678" s="299"/>
      <c r="AP678" s="299"/>
      <c r="AQ678" s="299"/>
      <c r="AR678" s="300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</row>
    <row r="679" spans="1:430" s="8" customFormat="1" ht="38.25" customHeight="1" x14ac:dyDescent="0.2">
      <c r="A679" s="322" t="s">
        <v>1341</v>
      </c>
      <c r="B679" s="322"/>
      <c r="C679" s="314"/>
      <c r="D679" s="321" t="s">
        <v>866</v>
      </c>
      <c r="E679" s="322" t="s">
        <v>101</v>
      </c>
      <c r="F679" s="306" t="s">
        <v>19</v>
      </c>
      <c r="G679" s="395" t="s">
        <v>867</v>
      </c>
      <c r="H679" s="395" t="s">
        <v>32</v>
      </c>
      <c r="I679" s="368">
        <v>9208795</v>
      </c>
      <c r="J679" s="315">
        <f>-K2401/0.0833333333333333</f>
        <v>0</v>
      </c>
      <c r="K679" s="315"/>
      <c r="L679" s="316">
        <v>43929</v>
      </c>
      <c r="M679" s="316">
        <v>43909</v>
      </c>
      <c r="N679" s="317">
        <v>44273</v>
      </c>
      <c r="O679" s="318">
        <f>YEAR(N679)</f>
        <v>2021</v>
      </c>
      <c r="P679" s="318">
        <f>MONTH(N679)</f>
        <v>3</v>
      </c>
      <c r="Q679" s="319" t="str">
        <f>IF(P679&gt;9,CONCATENATE(O679,P679),CONCATENATE(O679,"0",P679))</f>
        <v>202103</v>
      </c>
      <c r="R679" s="305" t="s">
        <v>248</v>
      </c>
      <c r="S679" s="276">
        <v>0</v>
      </c>
      <c r="T679" s="276">
        <v>0</v>
      </c>
      <c r="U679" s="395"/>
      <c r="V679" s="300"/>
      <c r="W679" s="299"/>
      <c r="X679" s="300"/>
      <c r="Y679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346"/>
      <c r="AA679" s="346"/>
      <c r="AB679" s="300"/>
      <c r="AC679" s="300"/>
      <c r="AD679" s="300"/>
      <c r="AE679" s="300"/>
      <c r="AF679" s="300"/>
      <c r="AG679" s="300"/>
      <c r="AH679" s="300"/>
      <c r="AI679" s="300"/>
      <c r="AJ679" s="300"/>
      <c r="AK679" s="300"/>
      <c r="AL679" s="300"/>
      <c r="AM679" s="300"/>
      <c r="AN679" s="300"/>
      <c r="AO679" s="300"/>
      <c r="AP679" s="300"/>
      <c r="AQ679" s="300"/>
      <c r="AR679" s="300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</row>
    <row r="680" spans="1:430" s="8" customFormat="1" ht="38.25" customHeight="1" x14ac:dyDescent="0.2">
      <c r="A680" s="322" t="s">
        <v>1341</v>
      </c>
      <c r="B680" s="322"/>
      <c r="C680" s="314"/>
      <c r="D680" s="321" t="s">
        <v>1591</v>
      </c>
      <c r="E680" s="322" t="s">
        <v>95</v>
      </c>
      <c r="F680" s="306" t="s">
        <v>1592</v>
      </c>
      <c r="G680" s="395" t="s">
        <v>1593</v>
      </c>
      <c r="H680" s="395" t="s">
        <v>1594</v>
      </c>
      <c r="I680" s="368">
        <v>5735000</v>
      </c>
      <c r="J680" s="315">
        <f>-K2514/0.0833333333333333</f>
        <v>0</v>
      </c>
      <c r="K680" s="315"/>
      <c r="L680" s="316">
        <v>43908</v>
      </c>
      <c r="M680" s="316">
        <v>43892</v>
      </c>
      <c r="N680" s="316">
        <v>44256</v>
      </c>
      <c r="O680" s="327">
        <f>YEAR(N680)</f>
        <v>2021</v>
      </c>
      <c r="P680" s="318">
        <f>MONTH(N680)</f>
        <v>3</v>
      </c>
      <c r="Q680" s="328" t="str">
        <f>IF(P680&gt;9,CONCATENATE(O680,P680),CONCATENATE(O680,"0",P680))</f>
        <v>202103</v>
      </c>
      <c r="R680" s="305" t="s">
        <v>130</v>
      </c>
      <c r="S680" s="320">
        <v>0</v>
      </c>
      <c r="T680" s="320">
        <v>0</v>
      </c>
      <c r="U680" s="395"/>
      <c r="V680" s="300"/>
      <c r="W680" s="299"/>
      <c r="X680" s="300"/>
      <c r="Y68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0" s="299"/>
      <c r="AA680" s="299"/>
      <c r="AB680" s="299"/>
      <c r="AC680" s="299"/>
      <c r="AD680" s="299"/>
      <c r="AE680" s="299"/>
      <c r="AF680" s="299"/>
      <c r="AG680" s="299"/>
      <c r="AH680" s="299"/>
      <c r="AI680" s="299"/>
      <c r="AJ680" s="299"/>
      <c r="AK680" s="299"/>
      <c r="AL680" s="299"/>
      <c r="AM680" s="299"/>
      <c r="AN680" s="299"/>
      <c r="AO680" s="299"/>
      <c r="AP680" s="299"/>
      <c r="AQ680" s="299"/>
      <c r="AR680" s="300"/>
    </row>
    <row r="681" spans="1:430" s="8" customFormat="1" ht="38.25" customHeight="1" x14ac:dyDescent="0.2">
      <c r="A681" s="323" t="s">
        <v>1341</v>
      </c>
      <c r="B681" s="308"/>
      <c r="C681" s="334"/>
      <c r="D681" s="308" t="s">
        <v>2251</v>
      </c>
      <c r="E681" s="308" t="s">
        <v>102</v>
      </c>
      <c r="F681" s="266" t="s">
        <v>19</v>
      </c>
      <c r="G681" s="397" t="s">
        <v>2252</v>
      </c>
      <c r="H681" s="397" t="s">
        <v>2253</v>
      </c>
      <c r="I681" s="371">
        <v>0</v>
      </c>
      <c r="J681" s="268">
        <f>-K2823/0.0833333333333333</f>
        <v>0</v>
      </c>
      <c r="K681" s="268"/>
      <c r="L681" s="269">
        <v>43922</v>
      </c>
      <c r="M681" s="269">
        <v>43871</v>
      </c>
      <c r="N681" s="269">
        <v>44236</v>
      </c>
      <c r="O681" s="290">
        <f>YEAR(N681)</f>
        <v>2021</v>
      </c>
      <c r="P681" s="289">
        <f>MONTH(N681)</f>
        <v>2</v>
      </c>
      <c r="Q681" s="286" t="str">
        <f>IF(P681&gt;9,CONCATENATE(O681,P681),CONCATENATE(O681,"0",P681))</f>
        <v>202102</v>
      </c>
      <c r="R681" s="270">
        <v>0</v>
      </c>
      <c r="S681" s="271">
        <v>0</v>
      </c>
      <c r="T681" s="271">
        <v>0</v>
      </c>
      <c r="U681" s="396"/>
      <c r="V681" s="309"/>
      <c r="W681" s="307"/>
      <c r="X681" s="309"/>
      <c r="Y681" s="31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1" s="326"/>
      <c r="AA681" s="307"/>
      <c r="AB681" s="307"/>
      <c r="AC681" s="307"/>
      <c r="AD681" s="307"/>
      <c r="AE681" s="307"/>
      <c r="AF681" s="307"/>
      <c r="AG681" s="307"/>
      <c r="AH681" s="307"/>
      <c r="AI681" s="307"/>
      <c r="AJ681" s="307"/>
      <c r="AK681" s="307"/>
      <c r="AL681" s="307"/>
      <c r="AM681" s="307"/>
      <c r="AN681" s="307"/>
      <c r="AO681" s="307"/>
      <c r="AP681" s="307"/>
      <c r="AQ681" s="307"/>
      <c r="AR681" s="307"/>
    </row>
    <row r="682" spans="1:430" s="8" customFormat="1" ht="38.25" customHeight="1" x14ac:dyDescent="0.2">
      <c r="A682" s="322" t="s">
        <v>1341</v>
      </c>
      <c r="B682" s="308" t="s">
        <v>258</v>
      </c>
      <c r="C682" s="334" t="s">
        <v>263</v>
      </c>
      <c r="D682" s="308" t="s">
        <v>707</v>
      </c>
      <c r="E682" s="308" t="s">
        <v>93</v>
      </c>
      <c r="F682" s="266" t="s">
        <v>621</v>
      </c>
      <c r="G682" s="397" t="s">
        <v>622</v>
      </c>
      <c r="H682" s="397" t="s">
        <v>435</v>
      </c>
      <c r="I682" s="371">
        <v>5128705.84</v>
      </c>
      <c r="J682" s="268">
        <f>-K2631/0.0833333333333333</f>
        <v>0</v>
      </c>
      <c r="K682" s="268"/>
      <c r="L682" s="269">
        <v>44048</v>
      </c>
      <c r="M682" s="269">
        <v>37292</v>
      </c>
      <c r="N682" s="269">
        <v>44231</v>
      </c>
      <c r="O682" s="290">
        <f>YEAR(N682)</f>
        <v>2021</v>
      </c>
      <c r="P682" s="289">
        <f>MONTH(N682)</f>
        <v>2</v>
      </c>
      <c r="Q682" s="286" t="str">
        <f>IF(P682&gt;9,CONCATENATE(O682,P682),CONCATENATE(O682,"0",P682))</f>
        <v>202102</v>
      </c>
      <c r="R682" s="305" t="s">
        <v>130</v>
      </c>
      <c r="S682" s="271">
        <v>0.27</v>
      </c>
      <c r="T682" s="271">
        <v>0.1</v>
      </c>
      <c r="U682" s="397"/>
      <c r="V682" s="307"/>
      <c r="W682" s="307"/>
      <c r="X682" s="307"/>
      <c r="Y68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326"/>
      <c r="AA682" s="309"/>
      <c r="AB682" s="309"/>
      <c r="AC682" s="309"/>
      <c r="AD682" s="309"/>
      <c r="AE682" s="309"/>
      <c r="AF682" s="309"/>
      <c r="AG682" s="309"/>
      <c r="AH682" s="309"/>
      <c r="AI682" s="309"/>
      <c r="AJ682" s="309"/>
      <c r="AK682" s="309"/>
      <c r="AL682" s="309"/>
      <c r="AM682" s="309"/>
      <c r="AN682" s="309"/>
      <c r="AO682" s="309"/>
      <c r="AP682" s="309"/>
      <c r="AQ682" s="309"/>
      <c r="AR682" s="300"/>
    </row>
    <row r="683" spans="1:430" s="336" customFormat="1" ht="38.25" customHeight="1" x14ac:dyDescent="0.2">
      <c r="A683" s="322" t="s">
        <v>1341</v>
      </c>
      <c r="B683" s="322"/>
      <c r="C683" s="314"/>
      <c r="D683" s="321" t="s">
        <v>951</v>
      </c>
      <c r="E683" s="322" t="s">
        <v>93</v>
      </c>
      <c r="F683" s="306" t="s">
        <v>621</v>
      </c>
      <c r="G683" s="395" t="s">
        <v>949</v>
      </c>
      <c r="H683" s="395" t="s">
        <v>952</v>
      </c>
      <c r="I683" s="368">
        <v>679600.26</v>
      </c>
      <c r="J683" s="315">
        <f>-K2551/0.0833333333333333</f>
        <v>0</v>
      </c>
      <c r="K683" s="315"/>
      <c r="L683" s="269">
        <v>44048</v>
      </c>
      <c r="M683" s="269">
        <v>37292</v>
      </c>
      <c r="N683" s="269">
        <v>44231</v>
      </c>
      <c r="O683" s="327">
        <f>YEAR(N683)</f>
        <v>2021</v>
      </c>
      <c r="P683" s="318">
        <f>MONTH(N683)</f>
        <v>2</v>
      </c>
      <c r="Q683" s="328" t="str">
        <f>IF(P683&gt;9,CONCATENATE(O683,P683),CONCATENATE(O683,"0",P683))</f>
        <v>202102</v>
      </c>
      <c r="R683" s="305" t="s">
        <v>130</v>
      </c>
      <c r="S683" s="320">
        <v>0</v>
      </c>
      <c r="T683" s="320">
        <v>0</v>
      </c>
      <c r="U683" s="399"/>
      <c r="V683" s="300"/>
      <c r="W683" s="299"/>
      <c r="X683" s="300"/>
      <c r="Y68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46"/>
      <c r="AA683" s="300"/>
      <c r="AB683" s="300"/>
      <c r="AC683" s="300"/>
      <c r="AD683" s="300"/>
      <c r="AE683" s="300"/>
      <c r="AF683" s="300"/>
      <c r="AG683" s="300"/>
      <c r="AH683" s="300"/>
      <c r="AI683" s="300"/>
      <c r="AJ683" s="300"/>
      <c r="AK683" s="300"/>
      <c r="AL683" s="300"/>
      <c r="AM683" s="300"/>
      <c r="AN683" s="300"/>
      <c r="AO683" s="300"/>
      <c r="AP683" s="300"/>
      <c r="AQ683" s="300"/>
      <c r="AR683" s="299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  <c r="IW683" s="8"/>
      <c r="IX683" s="8"/>
      <c r="IY683" s="8"/>
      <c r="IZ683" s="8"/>
      <c r="JA683" s="8"/>
      <c r="JB683" s="8"/>
      <c r="JC683" s="8"/>
      <c r="JD683" s="8"/>
      <c r="JE683" s="8"/>
      <c r="JF683" s="8"/>
      <c r="JG683" s="8"/>
      <c r="JH683" s="8"/>
      <c r="JI683" s="8"/>
      <c r="JJ683" s="8"/>
      <c r="JK683" s="8"/>
      <c r="JL683" s="8"/>
      <c r="JM683" s="8"/>
      <c r="JN683" s="8"/>
      <c r="JO683" s="8"/>
      <c r="JP683" s="8"/>
      <c r="JQ683" s="8"/>
      <c r="JR683" s="8"/>
      <c r="JS683" s="8"/>
      <c r="JT683" s="8"/>
      <c r="JU683" s="8"/>
      <c r="JV683" s="8"/>
      <c r="JW683" s="8"/>
      <c r="JX683" s="8"/>
      <c r="JY683" s="8"/>
      <c r="JZ683" s="8"/>
      <c r="KA683" s="8"/>
      <c r="KB683" s="8"/>
      <c r="KC683" s="8"/>
      <c r="KD683" s="8"/>
      <c r="KE683" s="8"/>
      <c r="KF683" s="8"/>
      <c r="KG683" s="8"/>
      <c r="KH683" s="8"/>
      <c r="KI683" s="8"/>
      <c r="KJ683" s="8"/>
      <c r="KK683" s="8"/>
      <c r="KL683" s="8"/>
      <c r="KM683" s="8"/>
      <c r="KN683" s="8"/>
      <c r="KO683" s="8"/>
      <c r="KP683" s="8"/>
      <c r="KQ683" s="8"/>
      <c r="KR683" s="8"/>
      <c r="KS683" s="8"/>
      <c r="KT683" s="8"/>
      <c r="KU683" s="8"/>
      <c r="KV683" s="8"/>
      <c r="KW683" s="8"/>
      <c r="KX683" s="8"/>
      <c r="KY683" s="8"/>
      <c r="KZ683" s="8"/>
      <c r="LA683" s="8"/>
      <c r="LB683" s="8"/>
      <c r="LC683" s="8"/>
      <c r="LD683" s="8"/>
      <c r="LE683" s="8"/>
      <c r="LF683" s="8"/>
      <c r="LG683" s="8"/>
      <c r="LH683" s="8"/>
      <c r="LI683" s="8"/>
      <c r="LJ683" s="8"/>
      <c r="LK683" s="8"/>
      <c r="LL683" s="8"/>
      <c r="LM683" s="8"/>
      <c r="LN683" s="8"/>
      <c r="LO683" s="8"/>
      <c r="LP683" s="8"/>
      <c r="LQ683" s="8"/>
      <c r="LR683" s="8"/>
      <c r="LS683" s="8"/>
      <c r="LT683" s="8"/>
      <c r="LU683" s="8"/>
      <c r="LV683" s="8"/>
      <c r="LW683" s="8"/>
      <c r="LX683" s="8"/>
      <c r="LY683" s="8"/>
      <c r="LZ683" s="8"/>
      <c r="MA683" s="8"/>
      <c r="MB683" s="8"/>
      <c r="MC683" s="8"/>
      <c r="MD683" s="8"/>
      <c r="ME683" s="8"/>
      <c r="MF683" s="8"/>
      <c r="MG683" s="8"/>
      <c r="MH683" s="8"/>
      <c r="MI683" s="8"/>
      <c r="MJ683" s="8"/>
      <c r="MK683" s="8"/>
      <c r="ML683" s="8"/>
      <c r="MM683" s="8"/>
      <c r="MN683" s="8"/>
      <c r="MO683" s="8"/>
      <c r="MP683" s="8"/>
      <c r="MQ683" s="8"/>
      <c r="MR683" s="8"/>
      <c r="MS683" s="8"/>
      <c r="MT683" s="8"/>
      <c r="MU683" s="8"/>
      <c r="MV683" s="8"/>
      <c r="MW683" s="8"/>
      <c r="MX683" s="8"/>
      <c r="MY683" s="8"/>
      <c r="MZ683" s="8"/>
      <c r="NA683" s="8"/>
      <c r="NB683" s="8"/>
      <c r="NC683" s="8"/>
      <c r="ND683" s="8"/>
      <c r="NE683" s="8"/>
      <c r="NF683" s="8"/>
      <c r="NG683" s="8"/>
      <c r="NH683" s="8"/>
      <c r="NI683" s="8"/>
      <c r="NJ683" s="8"/>
      <c r="NK683" s="8"/>
      <c r="NL683" s="8"/>
      <c r="NM683" s="8"/>
      <c r="NN683" s="8"/>
      <c r="NO683" s="8"/>
      <c r="NP683" s="8"/>
      <c r="NQ683" s="8"/>
      <c r="NR683" s="8"/>
      <c r="NS683" s="8"/>
      <c r="NT683" s="8"/>
      <c r="NU683" s="8"/>
      <c r="NV683" s="8"/>
      <c r="NW683" s="8"/>
      <c r="NX683" s="8"/>
      <c r="NY683" s="8"/>
      <c r="NZ683" s="8"/>
      <c r="OA683" s="8"/>
      <c r="OB683" s="8"/>
      <c r="OC683" s="8"/>
      <c r="OD683" s="8"/>
      <c r="OE683" s="8"/>
      <c r="OF683" s="8"/>
      <c r="OG683" s="8"/>
      <c r="OH683" s="8"/>
      <c r="OI683" s="8"/>
      <c r="OJ683" s="8"/>
      <c r="OK683" s="8"/>
      <c r="OL683" s="8"/>
      <c r="OM683" s="8"/>
      <c r="ON683" s="8"/>
      <c r="OO683" s="8"/>
      <c r="OP683" s="8"/>
      <c r="OQ683" s="8"/>
      <c r="OR683" s="8"/>
      <c r="OS683" s="8"/>
      <c r="OT683" s="8"/>
      <c r="OU683" s="8"/>
      <c r="OV683" s="8"/>
      <c r="OW683" s="8"/>
      <c r="OX683" s="8"/>
      <c r="OY683" s="8"/>
      <c r="OZ683" s="8"/>
      <c r="PA683" s="8"/>
      <c r="PB683" s="8"/>
      <c r="PC683" s="8"/>
      <c r="PD683" s="8"/>
      <c r="PE683" s="8"/>
      <c r="PF683" s="8"/>
      <c r="PG683" s="8"/>
      <c r="PH683" s="8"/>
      <c r="PI683" s="8"/>
      <c r="PJ683" s="8"/>
      <c r="PK683" s="8"/>
      <c r="PL683" s="8"/>
      <c r="PM683" s="8"/>
      <c r="PN683" s="8"/>
    </row>
    <row r="684" spans="1:430" s="336" customFormat="1" ht="38.25" customHeight="1" x14ac:dyDescent="0.2">
      <c r="A684" s="322" t="s">
        <v>1341</v>
      </c>
      <c r="B684" s="322"/>
      <c r="C684" s="314"/>
      <c r="D684" s="322" t="s">
        <v>948</v>
      </c>
      <c r="E684" s="322" t="s">
        <v>93</v>
      </c>
      <c r="F684" s="306" t="s">
        <v>621</v>
      </c>
      <c r="G684" s="395" t="s">
        <v>949</v>
      </c>
      <c r="H684" s="395" t="s">
        <v>950</v>
      </c>
      <c r="I684" s="368">
        <v>1191633.8999999999</v>
      </c>
      <c r="J684" s="315">
        <f>-K2551/0.0833333333333333</f>
        <v>0</v>
      </c>
      <c r="K684" s="315"/>
      <c r="L684" s="269">
        <v>44048</v>
      </c>
      <c r="M684" s="269">
        <v>37292</v>
      </c>
      <c r="N684" s="269">
        <v>44231</v>
      </c>
      <c r="O684" s="327">
        <f>YEAR(N684)</f>
        <v>2021</v>
      </c>
      <c r="P684" s="318">
        <f>MONTH(N684)</f>
        <v>2</v>
      </c>
      <c r="Q684" s="328" t="str">
        <f>IF(P684&gt;9,CONCATENATE(O684,P684),CONCATENATE(O684,"0",P684))</f>
        <v>202102</v>
      </c>
      <c r="R684" s="305" t="s">
        <v>130</v>
      </c>
      <c r="S684" s="320">
        <v>0.27</v>
      </c>
      <c r="T684" s="320">
        <v>0.1</v>
      </c>
      <c r="U684" s="395"/>
      <c r="V684" s="346"/>
      <c r="W684" s="299"/>
      <c r="X684" s="346"/>
      <c r="Y684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346"/>
      <c r="AA684" s="299"/>
      <c r="AB684" s="299"/>
      <c r="AC684" s="299"/>
      <c r="AD684" s="299"/>
      <c r="AE684" s="299"/>
      <c r="AF684" s="299"/>
      <c r="AG684" s="299"/>
      <c r="AH684" s="299"/>
      <c r="AI684" s="299"/>
      <c r="AJ684" s="299"/>
      <c r="AK684" s="299"/>
      <c r="AL684" s="299"/>
      <c r="AM684" s="299"/>
      <c r="AN684" s="299"/>
      <c r="AO684" s="299"/>
      <c r="AP684" s="299"/>
      <c r="AQ684" s="299"/>
      <c r="AR684" s="300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  <c r="IW684" s="8"/>
      <c r="IX684" s="8"/>
      <c r="IY684" s="8"/>
      <c r="IZ684" s="8"/>
      <c r="JA684" s="8"/>
      <c r="JB684" s="8"/>
      <c r="JC684" s="8"/>
      <c r="JD684" s="8"/>
      <c r="JE684" s="8"/>
      <c r="JF684" s="8"/>
      <c r="JG684" s="8"/>
      <c r="JH684" s="8"/>
      <c r="JI684" s="8"/>
      <c r="JJ684" s="8"/>
      <c r="JK684" s="8"/>
      <c r="JL684" s="8"/>
      <c r="JM684" s="8"/>
      <c r="JN684" s="8"/>
      <c r="JO684" s="8"/>
      <c r="JP684" s="8"/>
      <c r="JQ684" s="8"/>
      <c r="JR684" s="8"/>
      <c r="JS684" s="8"/>
      <c r="JT684" s="8"/>
      <c r="JU684" s="8"/>
      <c r="JV684" s="8"/>
      <c r="JW684" s="8"/>
      <c r="JX684" s="8"/>
      <c r="JY684" s="8"/>
      <c r="JZ684" s="8"/>
      <c r="KA684" s="8"/>
      <c r="KB684" s="8"/>
      <c r="KC684" s="8"/>
      <c r="KD684" s="8"/>
      <c r="KE684" s="8"/>
      <c r="KF684" s="8"/>
      <c r="KG684" s="8"/>
      <c r="KH684" s="8"/>
      <c r="KI684" s="8"/>
      <c r="KJ684" s="8"/>
      <c r="KK684" s="8"/>
      <c r="KL684" s="8"/>
      <c r="KM684" s="8"/>
      <c r="KN684" s="8"/>
      <c r="KO684" s="8"/>
      <c r="KP684" s="8"/>
      <c r="KQ684" s="8"/>
      <c r="KR684" s="8"/>
      <c r="KS684" s="8"/>
      <c r="KT684" s="8"/>
      <c r="KU684" s="8"/>
      <c r="KV684" s="8"/>
      <c r="KW684" s="8"/>
      <c r="KX684" s="8"/>
      <c r="KY684" s="8"/>
      <c r="KZ684" s="8"/>
      <c r="LA684" s="8"/>
      <c r="LB684" s="8"/>
      <c r="LC684" s="8"/>
      <c r="LD684" s="8"/>
      <c r="LE684" s="8"/>
      <c r="LF684" s="8"/>
      <c r="LG684" s="8"/>
      <c r="LH684" s="8"/>
      <c r="LI684" s="8"/>
      <c r="LJ684" s="8"/>
      <c r="LK684" s="8"/>
      <c r="LL684" s="8"/>
      <c r="LM684" s="8"/>
      <c r="LN684" s="8"/>
      <c r="LO684" s="8"/>
      <c r="LP684" s="8"/>
      <c r="LQ684" s="8"/>
      <c r="LR684" s="8"/>
      <c r="LS684" s="8"/>
      <c r="LT684" s="8"/>
      <c r="LU684" s="8"/>
      <c r="LV684" s="8"/>
      <c r="LW684" s="8"/>
      <c r="LX684" s="8"/>
      <c r="LY684" s="8"/>
      <c r="LZ684" s="8"/>
      <c r="MA684" s="8"/>
      <c r="MB684" s="8"/>
      <c r="MC684" s="8"/>
      <c r="MD684" s="8"/>
      <c r="ME684" s="8"/>
      <c r="MF684" s="8"/>
      <c r="MG684" s="8"/>
      <c r="MH684" s="8"/>
      <c r="MI684" s="8"/>
      <c r="MJ684" s="8"/>
      <c r="MK684" s="8"/>
      <c r="ML684" s="8"/>
      <c r="MM684" s="8"/>
      <c r="MN684" s="8"/>
      <c r="MO684" s="8"/>
      <c r="MP684" s="8"/>
      <c r="MQ684" s="8"/>
      <c r="MR684" s="8"/>
      <c r="MS684" s="8"/>
      <c r="MT684" s="8"/>
      <c r="MU684" s="8"/>
      <c r="MV684" s="8"/>
      <c r="MW684" s="8"/>
      <c r="MX684" s="8"/>
      <c r="MY684" s="8"/>
      <c r="MZ684" s="8"/>
      <c r="NA684" s="8"/>
      <c r="NB684" s="8"/>
      <c r="NC684" s="8"/>
      <c r="ND684" s="8"/>
      <c r="NE684" s="8"/>
      <c r="NF684" s="8"/>
      <c r="NG684" s="8"/>
      <c r="NH684" s="8"/>
      <c r="NI684" s="8"/>
      <c r="NJ684" s="8"/>
      <c r="NK684" s="8"/>
      <c r="NL684" s="8"/>
      <c r="NM684" s="8"/>
      <c r="NN684" s="8"/>
      <c r="NO684" s="8"/>
      <c r="NP684" s="8"/>
      <c r="NQ684" s="8"/>
      <c r="NR684" s="8"/>
      <c r="NS684" s="8"/>
      <c r="NT684" s="8"/>
      <c r="NU684" s="8"/>
      <c r="NV684" s="8"/>
      <c r="NW684" s="8"/>
      <c r="NX684" s="8"/>
      <c r="NY684" s="8"/>
      <c r="NZ684" s="8"/>
      <c r="OA684" s="8"/>
      <c r="OB684" s="8"/>
      <c r="OC684" s="8"/>
      <c r="OD684" s="8"/>
      <c r="OE684" s="8"/>
      <c r="OF684" s="8"/>
      <c r="OG684" s="8"/>
      <c r="OH684" s="8"/>
      <c r="OI684" s="8"/>
      <c r="OJ684" s="8"/>
      <c r="OK684" s="8"/>
      <c r="OL684" s="8"/>
      <c r="OM684" s="8"/>
      <c r="ON684" s="8"/>
      <c r="OO684" s="8"/>
      <c r="OP684" s="8"/>
      <c r="OQ684" s="8"/>
      <c r="OR684" s="8"/>
      <c r="OS684" s="8"/>
      <c r="OT684" s="8"/>
      <c r="OU684" s="8"/>
      <c r="OV684" s="8"/>
      <c r="OW684" s="8"/>
      <c r="OX684" s="8"/>
      <c r="OY684" s="8"/>
      <c r="OZ684" s="8"/>
      <c r="PA684" s="8"/>
      <c r="PB684" s="8"/>
      <c r="PC684" s="8"/>
      <c r="PD684" s="8"/>
      <c r="PE684" s="8"/>
      <c r="PF684" s="8"/>
      <c r="PG684" s="8"/>
      <c r="PH684" s="8"/>
      <c r="PI684" s="8"/>
      <c r="PJ684" s="8"/>
      <c r="PK684" s="8"/>
      <c r="PL684" s="8"/>
      <c r="PM684" s="8"/>
      <c r="PN684" s="8"/>
    </row>
    <row r="685" spans="1:430" s="336" customFormat="1" ht="38.25" customHeight="1" x14ac:dyDescent="0.2">
      <c r="A685" s="322" t="s">
        <v>1341</v>
      </c>
      <c r="B685" s="322"/>
      <c r="C685" s="314"/>
      <c r="D685" s="321" t="s">
        <v>1493</v>
      </c>
      <c r="E685" s="322" t="s">
        <v>102</v>
      </c>
      <c r="F685" s="306" t="s">
        <v>19</v>
      </c>
      <c r="G685" s="395" t="s">
        <v>1494</v>
      </c>
      <c r="H685" s="406" t="s">
        <v>1495</v>
      </c>
      <c r="I685" s="368">
        <v>250000</v>
      </c>
      <c r="J685" s="315">
        <f>-K2591/0.0833333333333333</f>
        <v>0</v>
      </c>
      <c r="K685" s="315"/>
      <c r="L685" s="316">
        <v>43600</v>
      </c>
      <c r="M685" s="316">
        <v>43495</v>
      </c>
      <c r="N685" s="316">
        <v>44227</v>
      </c>
      <c r="O685" s="327">
        <f>YEAR(N685)</f>
        <v>2021</v>
      </c>
      <c r="P685" s="318">
        <f>MONTH(N685)</f>
        <v>1</v>
      </c>
      <c r="Q685" s="328" t="str">
        <f>IF(P685&gt;9,CONCATENATE(O685,P685),CONCATENATE(O685,"0",P685))</f>
        <v>202101</v>
      </c>
      <c r="R685" s="305">
        <v>0</v>
      </c>
      <c r="S685" s="320">
        <v>0</v>
      </c>
      <c r="T685" s="320">
        <v>0</v>
      </c>
      <c r="U685" s="399"/>
      <c r="V685" s="300"/>
      <c r="W685" s="299"/>
      <c r="X685" s="300"/>
      <c r="Y68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346"/>
      <c r="AA685" s="299"/>
      <c r="AB685" s="299"/>
      <c r="AC685" s="299"/>
      <c r="AD685" s="299"/>
      <c r="AE685" s="299"/>
      <c r="AF685" s="299"/>
      <c r="AG685" s="299"/>
      <c r="AH685" s="299"/>
      <c r="AI685" s="299"/>
      <c r="AJ685" s="299"/>
      <c r="AK685" s="299"/>
      <c r="AL685" s="299"/>
      <c r="AM685" s="299"/>
      <c r="AN685" s="299"/>
      <c r="AO685" s="299"/>
      <c r="AP685" s="299"/>
      <c r="AQ685" s="299"/>
      <c r="AR685" s="300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  <c r="IW685" s="8"/>
      <c r="IX685" s="8"/>
      <c r="IY685" s="8"/>
      <c r="IZ685" s="8"/>
      <c r="JA685" s="8"/>
      <c r="JB685" s="8"/>
      <c r="JC685" s="8"/>
      <c r="JD685" s="8"/>
      <c r="JE685" s="8"/>
      <c r="JF685" s="8"/>
      <c r="JG685" s="8"/>
      <c r="JH685" s="8"/>
      <c r="JI685" s="8"/>
      <c r="JJ685" s="8"/>
      <c r="JK685" s="8"/>
      <c r="JL685" s="8"/>
      <c r="JM685" s="8"/>
      <c r="JN685" s="8"/>
      <c r="JO685" s="8"/>
      <c r="JP685" s="8"/>
      <c r="JQ685" s="8"/>
      <c r="JR685" s="8"/>
      <c r="JS685" s="8"/>
      <c r="JT685" s="8"/>
      <c r="JU685" s="8"/>
      <c r="JV685" s="8"/>
      <c r="JW685" s="8"/>
      <c r="JX685" s="8"/>
      <c r="JY685" s="8"/>
      <c r="JZ685" s="8"/>
      <c r="KA685" s="8"/>
      <c r="KB685" s="8"/>
      <c r="KC685" s="8"/>
      <c r="KD685" s="8"/>
      <c r="KE685" s="8"/>
      <c r="KF685" s="8"/>
      <c r="KG685" s="8"/>
      <c r="KH685" s="8"/>
      <c r="KI685" s="8"/>
      <c r="KJ685" s="8"/>
      <c r="KK685" s="8"/>
      <c r="KL685" s="8"/>
      <c r="KM685" s="8"/>
      <c r="KN685" s="8"/>
      <c r="KO685" s="8"/>
      <c r="KP685" s="8"/>
      <c r="KQ685" s="8"/>
      <c r="KR685" s="8"/>
      <c r="KS685" s="8"/>
      <c r="KT685" s="8"/>
      <c r="KU685" s="8"/>
      <c r="KV685" s="8"/>
      <c r="KW685" s="8"/>
      <c r="KX685" s="8"/>
      <c r="KY685" s="8"/>
      <c r="KZ685" s="8"/>
      <c r="LA685" s="8"/>
      <c r="LB685" s="8"/>
      <c r="LC685" s="8"/>
      <c r="LD685" s="8"/>
      <c r="LE685" s="8"/>
      <c r="LF685" s="8"/>
      <c r="LG685" s="8"/>
      <c r="LH685" s="8"/>
      <c r="LI685" s="8"/>
      <c r="LJ685" s="8"/>
      <c r="LK685" s="8"/>
      <c r="LL685" s="8"/>
      <c r="LM685" s="8"/>
      <c r="LN685" s="8"/>
      <c r="LO685" s="8"/>
      <c r="LP685" s="8"/>
      <c r="LQ685" s="8"/>
      <c r="LR685" s="8"/>
      <c r="LS685" s="8"/>
      <c r="LT685" s="8"/>
      <c r="LU685" s="8"/>
      <c r="LV685" s="8"/>
      <c r="LW685" s="8"/>
      <c r="LX685" s="8"/>
      <c r="LY685" s="8"/>
      <c r="LZ685" s="8"/>
      <c r="MA685" s="8"/>
      <c r="MB685" s="8"/>
      <c r="MC685" s="8"/>
      <c r="MD685" s="8"/>
      <c r="ME685" s="8"/>
      <c r="MF685" s="8"/>
      <c r="MG685" s="8"/>
      <c r="MH685" s="8"/>
      <c r="MI685" s="8"/>
      <c r="MJ685" s="8"/>
      <c r="MK685" s="8"/>
      <c r="ML685" s="8"/>
      <c r="MM685" s="8"/>
      <c r="MN685" s="8"/>
      <c r="MO685" s="8"/>
      <c r="MP685" s="8"/>
      <c r="MQ685" s="8"/>
      <c r="MR685" s="8"/>
      <c r="MS685" s="8"/>
      <c r="MT685" s="8"/>
      <c r="MU685" s="8"/>
      <c r="MV685" s="8"/>
      <c r="MW685" s="8"/>
      <c r="MX685" s="8"/>
      <c r="MY685" s="8"/>
      <c r="MZ685" s="8"/>
      <c r="NA685" s="8"/>
      <c r="NB685" s="8"/>
      <c r="NC685" s="8"/>
      <c r="ND685" s="8"/>
      <c r="NE685" s="8"/>
      <c r="NF685" s="8"/>
      <c r="NG685" s="8"/>
      <c r="NH685" s="8"/>
      <c r="NI685" s="8"/>
      <c r="NJ685" s="8"/>
      <c r="NK685" s="8"/>
      <c r="NL685" s="8"/>
      <c r="NM685" s="8"/>
      <c r="NN685" s="8"/>
      <c r="NO685" s="8"/>
      <c r="NP685" s="8"/>
      <c r="NQ685" s="8"/>
      <c r="NR685" s="8"/>
      <c r="NS685" s="8"/>
      <c r="NT685" s="8"/>
      <c r="NU685" s="8"/>
      <c r="NV685" s="8"/>
      <c r="NW685" s="8"/>
      <c r="NX685" s="8"/>
      <c r="NY685" s="8"/>
      <c r="NZ685" s="8"/>
      <c r="OA685" s="8"/>
      <c r="OB685" s="8"/>
      <c r="OC685" s="8"/>
      <c r="OD685" s="8"/>
      <c r="OE685" s="8"/>
      <c r="OF685" s="8"/>
      <c r="OG685" s="8"/>
      <c r="OH685" s="8"/>
      <c r="OI685" s="8"/>
      <c r="OJ685" s="8"/>
      <c r="OK685" s="8"/>
      <c r="OL685" s="8"/>
      <c r="OM685" s="8"/>
      <c r="ON685" s="8"/>
      <c r="OO685" s="8"/>
      <c r="OP685" s="8"/>
      <c r="OQ685" s="8"/>
      <c r="OR685" s="8"/>
      <c r="OS685" s="8"/>
      <c r="OT685" s="8"/>
      <c r="OU685" s="8"/>
      <c r="OV685" s="8"/>
      <c r="OW685" s="8"/>
      <c r="OX685" s="8"/>
      <c r="OY685" s="8"/>
      <c r="OZ685" s="8"/>
      <c r="PA685" s="8"/>
      <c r="PB685" s="8"/>
      <c r="PC685" s="8"/>
      <c r="PD685" s="8"/>
      <c r="PE685" s="8"/>
      <c r="PF685" s="8"/>
      <c r="PG685" s="8"/>
      <c r="PH685" s="8"/>
      <c r="PI685" s="8"/>
      <c r="PJ685" s="8"/>
      <c r="PK685" s="8"/>
      <c r="PL685" s="8"/>
      <c r="PM685" s="8"/>
      <c r="PN685" s="8"/>
    </row>
    <row r="686" spans="1:430" ht="38.25" customHeight="1" x14ac:dyDescent="0.2">
      <c r="A686" s="323" t="s">
        <v>1341</v>
      </c>
      <c r="B686" s="323" t="s">
        <v>1996</v>
      </c>
      <c r="C686" s="313" t="s">
        <v>90</v>
      </c>
      <c r="D686" s="323" t="s">
        <v>1996</v>
      </c>
      <c r="E686" s="313" t="s">
        <v>90</v>
      </c>
      <c r="F686" s="311" t="s">
        <v>1997</v>
      </c>
      <c r="G686" s="399" t="s">
        <v>1998</v>
      </c>
      <c r="H686" s="399" t="s">
        <v>1999</v>
      </c>
      <c r="I686" s="372">
        <v>2500000</v>
      </c>
      <c r="J686" s="312">
        <v>44227</v>
      </c>
      <c r="K686" s="305" t="s">
        <v>248</v>
      </c>
      <c r="L686" s="445">
        <v>42401</v>
      </c>
      <c r="M686" s="445">
        <v>42401</v>
      </c>
      <c r="N686" s="316">
        <v>44227</v>
      </c>
      <c r="O686" s="318">
        <f>YEAR(N686)</f>
        <v>2021</v>
      </c>
      <c r="P686" s="318">
        <f>MONTH(N686)</f>
        <v>1</v>
      </c>
      <c r="Q686" s="319" t="str">
        <f>IF(P686&gt;9,CONCATENATE(O686,P686),CONCATENATE(O686,"0",P686))</f>
        <v>202101</v>
      </c>
      <c r="R686" s="305" t="s">
        <v>248</v>
      </c>
      <c r="S686" s="320">
        <v>0.1</v>
      </c>
      <c r="T686" s="320">
        <v>0.05</v>
      </c>
      <c r="U686" s="395"/>
      <c r="V686" s="300"/>
      <c r="W686" s="299"/>
      <c r="X686" s="346"/>
      <c r="Y686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346"/>
      <c r="AA686" s="300"/>
      <c r="AB686" s="300"/>
      <c r="AC686" s="300"/>
      <c r="AD686" s="300"/>
      <c r="AE686" s="300"/>
      <c r="AF686" s="300"/>
      <c r="AG686" s="300"/>
      <c r="AH686" s="300"/>
      <c r="AI686" s="300"/>
      <c r="AJ686" s="300"/>
      <c r="AK686" s="300"/>
      <c r="AL686" s="300"/>
      <c r="AM686" s="300"/>
      <c r="AN686" s="300"/>
      <c r="AO686" s="300"/>
      <c r="AP686" s="300"/>
      <c r="AQ686" s="300"/>
      <c r="AR686" s="299"/>
    </row>
    <row r="687" spans="1:430" s="231" customFormat="1" ht="38.25" customHeight="1" x14ac:dyDescent="0.2">
      <c r="A687" s="323" t="s">
        <v>1341</v>
      </c>
      <c r="B687" s="322"/>
      <c r="C687" s="314"/>
      <c r="D687" s="321" t="s">
        <v>889</v>
      </c>
      <c r="E687" s="323" t="s">
        <v>101</v>
      </c>
      <c r="F687" s="306" t="s">
        <v>86</v>
      </c>
      <c r="G687" s="395" t="s">
        <v>890</v>
      </c>
      <c r="H687" s="395" t="s">
        <v>36</v>
      </c>
      <c r="I687" s="372">
        <v>29189827.079999998</v>
      </c>
      <c r="J687" s="329">
        <f>-K2419/0.0833333333333333</f>
        <v>0</v>
      </c>
      <c r="K687" s="329"/>
      <c r="L687" s="316">
        <v>43446</v>
      </c>
      <c r="M687" s="316">
        <v>43468</v>
      </c>
      <c r="N687" s="317">
        <v>44198</v>
      </c>
      <c r="O687" s="318">
        <f>YEAR(N687)</f>
        <v>2021</v>
      </c>
      <c r="P687" s="318">
        <f>MONTH(N687)</f>
        <v>1</v>
      </c>
      <c r="Q687" s="319" t="str">
        <f>IF(P687&gt;9,CONCATENATE(O687,P687),CONCATENATE(O687,"0",P687))</f>
        <v>202101</v>
      </c>
      <c r="R687" s="305">
        <v>0</v>
      </c>
      <c r="S687" s="320">
        <v>0.1</v>
      </c>
      <c r="T687" s="320">
        <v>0.05</v>
      </c>
      <c r="U687" s="399"/>
      <c r="V687" s="299"/>
      <c r="W687" s="299"/>
      <c r="X687" s="299"/>
      <c r="Y687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299"/>
      <c r="AA687" s="299"/>
      <c r="AB687" s="299"/>
      <c r="AC687" s="299"/>
      <c r="AD687" s="299"/>
      <c r="AE687" s="299"/>
      <c r="AF687" s="299"/>
      <c r="AG687" s="299"/>
      <c r="AH687" s="299"/>
      <c r="AI687" s="299"/>
      <c r="AJ687" s="299"/>
      <c r="AK687" s="299"/>
      <c r="AL687" s="299"/>
      <c r="AM687" s="299"/>
      <c r="AN687" s="299"/>
      <c r="AO687" s="299"/>
      <c r="AP687" s="299"/>
      <c r="AQ687" s="299"/>
      <c r="AR687" s="300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</row>
    <row r="688" spans="1:430" s="231" customFormat="1" ht="38.25" customHeight="1" x14ac:dyDescent="0.2">
      <c r="A688" s="323" t="s">
        <v>1341</v>
      </c>
      <c r="B688" s="323"/>
      <c r="C688" s="314"/>
      <c r="D688" s="323" t="s">
        <v>1785</v>
      </c>
      <c r="E688" s="323" t="s">
        <v>95</v>
      </c>
      <c r="F688" s="311" t="s">
        <v>19</v>
      </c>
      <c r="G688" s="399" t="s">
        <v>1756</v>
      </c>
      <c r="H688" s="399" t="s">
        <v>1786</v>
      </c>
      <c r="I688" s="372">
        <v>200000</v>
      </c>
      <c r="J688" s="329">
        <f>-K2694/0.0833333333333333</f>
        <v>0</v>
      </c>
      <c r="K688" s="329"/>
      <c r="L688" s="312">
        <v>43621</v>
      </c>
      <c r="M688" s="312">
        <v>43621</v>
      </c>
      <c r="N688" s="312">
        <v>44196</v>
      </c>
      <c r="O688" s="330">
        <f>YEAR(N688)</f>
        <v>2020</v>
      </c>
      <c r="P688" s="318">
        <f>MONTH(N688)</f>
        <v>12</v>
      </c>
      <c r="Q688" s="331" t="str">
        <f>IF(P688&gt;9,CONCATENATE(O688,P688),CONCATENATE(O688,"0",P688))</f>
        <v>202012</v>
      </c>
      <c r="R688" s="270">
        <v>0</v>
      </c>
      <c r="S688" s="332">
        <v>0</v>
      </c>
      <c r="T688" s="332">
        <v>0</v>
      </c>
      <c r="U688" s="395"/>
      <c r="V688" s="300"/>
      <c r="W688" s="299"/>
      <c r="X688" s="300"/>
      <c r="Y688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46"/>
      <c r="AA688" s="299"/>
      <c r="AB688" s="299"/>
      <c r="AC688" s="299"/>
      <c r="AD688" s="299"/>
      <c r="AE688" s="299"/>
      <c r="AF688" s="299"/>
      <c r="AG688" s="299"/>
      <c r="AH688" s="299"/>
      <c r="AI688" s="299"/>
      <c r="AJ688" s="299"/>
      <c r="AK688" s="299"/>
      <c r="AL688" s="299"/>
      <c r="AM688" s="299"/>
      <c r="AN688" s="299"/>
      <c r="AO688" s="299"/>
      <c r="AP688" s="299"/>
      <c r="AQ688" s="299"/>
      <c r="AR688" s="299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</row>
    <row r="689" spans="1:44" ht="38.25" customHeight="1" x14ac:dyDescent="0.2">
      <c r="A689" s="323" t="s">
        <v>1341</v>
      </c>
      <c r="B689" s="322" t="s">
        <v>262</v>
      </c>
      <c r="C689" s="322" t="s">
        <v>263</v>
      </c>
      <c r="D689" s="321" t="s">
        <v>725</v>
      </c>
      <c r="E689" s="383" t="s">
        <v>100</v>
      </c>
      <c r="F689" s="306" t="s">
        <v>730</v>
      </c>
      <c r="G689" s="402" t="s">
        <v>732</v>
      </c>
      <c r="H689" s="400" t="s">
        <v>733</v>
      </c>
      <c r="I689" s="367">
        <v>522014806</v>
      </c>
      <c r="J689" s="257">
        <f>-K2466/0.0833333333333333</f>
        <v>0</v>
      </c>
      <c r="K689" s="257"/>
      <c r="L689" s="253">
        <v>43101</v>
      </c>
      <c r="M689" s="253">
        <v>43101</v>
      </c>
      <c r="N689" s="254">
        <v>44196</v>
      </c>
      <c r="O689" s="279">
        <f>YEAR(N689)</f>
        <v>2020</v>
      </c>
      <c r="P689" s="279">
        <f>MONTH(N689)</f>
        <v>12</v>
      </c>
      <c r="Q689" s="280" t="str">
        <f>IF(P689&gt;9,CONCATENATE(O689,P689),CONCATENATE(O689,"0",P689))</f>
        <v>202012</v>
      </c>
      <c r="R689" s="305" t="s">
        <v>147</v>
      </c>
      <c r="S689" s="243">
        <v>0.11</v>
      </c>
      <c r="T689" s="246">
        <v>0.04</v>
      </c>
      <c r="U689" s="399"/>
      <c r="V689" s="297"/>
      <c r="W689" s="297"/>
      <c r="X689" s="297" t="s">
        <v>256</v>
      </c>
      <c r="Y689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89" s="346"/>
      <c r="AA689" s="300"/>
      <c r="AB689" s="300"/>
      <c r="AC689" s="300"/>
      <c r="AD689" s="300"/>
      <c r="AE689" s="300"/>
      <c r="AF689" s="300"/>
      <c r="AG689" s="300"/>
      <c r="AH689" s="300"/>
      <c r="AI689" s="300"/>
      <c r="AJ689" s="300"/>
      <c r="AK689" s="300"/>
      <c r="AL689" s="300"/>
      <c r="AM689" s="300"/>
      <c r="AN689" s="300"/>
      <c r="AO689" s="300"/>
      <c r="AP689" s="300"/>
      <c r="AQ689" s="300"/>
      <c r="AR689" s="300"/>
    </row>
    <row r="690" spans="1:44" ht="38.25" customHeight="1" x14ac:dyDescent="0.2">
      <c r="A690" s="323" t="s">
        <v>1341</v>
      </c>
      <c r="B690" s="322" t="s">
        <v>262</v>
      </c>
      <c r="C690" s="322" t="s">
        <v>263</v>
      </c>
      <c r="D690" s="321" t="s">
        <v>729</v>
      </c>
      <c r="E690" s="293" t="s">
        <v>100</v>
      </c>
      <c r="F690" s="306" t="s">
        <v>730</v>
      </c>
      <c r="G690" s="403" t="s">
        <v>731</v>
      </c>
      <c r="H690" s="403" t="s">
        <v>34</v>
      </c>
      <c r="I690" s="373">
        <v>48087146</v>
      </c>
      <c r="J690" s="258">
        <f>-K2467/0.0833333333333333</f>
        <v>0</v>
      </c>
      <c r="K690" s="258"/>
      <c r="L690" s="253">
        <v>43101</v>
      </c>
      <c r="M690" s="253">
        <v>43101</v>
      </c>
      <c r="N690" s="254">
        <v>44196</v>
      </c>
      <c r="O690" s="279">
        <f>YEAR(N690)</f>
        <v>2020</v>
      </c>
      <c r="P690" s="279">
        <f>MONTH(N690)</f>
        <v>12</v>
      </c>
      <c r="Q690" s="280" t="str">
        <f>IF(P690&gt;9,CONCATENATE(O690,P690),CONCATENATE(O690,"0",P690))</f>
        <v>202012</v>
      </c>
      <c r="R690" s="305" t="s">
        <v>147</v>
      </c>
      <c r="S690" s="244">
        <v>0.11</v>
      </c>
      <c r="T690" s="244">
        <v>0.04</v>
      </c>
      <c r="U690" s="399"/>
      <c r="V690" s="297"/>
      <c r="W690" s="297"/>
      <c r="X690" s="297" t="s">
        <v>256</v>
      </c>
      <c r="Y690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0" s="346"/>
      <c r="AA690" s="300"/>
      <c r="AB690" s="300"/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300"/>
      <c r="AM690" s="300"/>
      <c r="AN690" s="300"/>
      <c r="AO690" s="300"/>
      <c r="AP690" s="300"/>
      <c r="AQ690" s="300"/>
      <c r="AR690" s="300"/>
    </row>
    <row r="691" spans="1:44" ht="38.25" customHeight="1" thickBot="1" x14ac:dyDescent="0.25">
      <c r="A691" s="323" t="s">
        <v>1341</v>
      </c>
      <c r="B691" s="322" t="s">
        <v>262</v>
      </c>
      <c r="C691" s="322" t="s">
        <v>263</v>
      </c>
      <c r="D691" s="417" t="s">
        <v>725</v>
      </c>
      <c r="E691" s="383" t="s">
        <v>100</v>
      </c>
      <c r="F691" s="306" t="s">
        <v>1236</v>
      </c>
      <c r="G691" s="400" t="s">
        <v>38</v>
      </c>
      <c r="H691" s="401" t="s">
        <v>416</v>
      </c>
      <c r="I691" s="367">
        <v>52204806</v>
      </c>
      <c r="J691" s="257">
        <f>-K2464/0.0833333333333333</f>
        <v>0</v>
      </c>
      <c r="K691" s="257"/>
      <c r="L691" s="253">
        <v>43101</v>
      </c>
      <c r="M691" s="316">
        <v>43101</v>
      </c>
      <c r="N691" s="254">
        <v>44196</v>
      </c>
      <c r="O691" s="279">
        <f>YEAR(N691)</f>
        <v>2020</v>
      </c>
      <c r="P691" s="279">
        <f>MONTH(N691)</f>
        <v>12</v>
      </c>
      <c r="Q691" s="280" t="str">
        <f>IF(P691&gt;9,CONCATENATE(O691,P691),CONCATENATE(O691,"0",P691))</f>
        <v>202012</v>
      </c>
      <c r="R691" s="305" t="s">
        <v>147</v>
      </c>
      <c r="S691" s="243">
        <v>0.11</v>
      </c>
      <c r="T691" s="243">
        <v>0.04</v>
      </c>
      <c r="U691" s="399"/>
      <c r="V691" s="297"/>
      <c r="W691" s="297"/>
      <c r="X691" s="297"/>
      <c r="Y69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1" s="346"/>
      <c r="AA691" s="300"/>
      <c r="AB691" s="300"/>
      <c r="AC691" s="300"/>
      <c r="AD691" s="300"/>
      <c r="AE691" s="300"/>
      <c r="AF691" s="300"/>
      <c r="AG691" s="300"/>
      <c r="AH691" s="300"/>
      <c r="AI691" s="300"/>
      <c r="AJ691" s="300"/>
      <c r="AK691" s="300"/>
      <c r="AL691" s="300"/>
      <c r="AM691" s="300"/>
      <c r="AN691" s="300"/>
      <c r="AO691" s="300"/>
      <c r="AP691" s="300"/>
      <c r="AQ691" s="300"/>
      <c r="AR691" s="300"/>
    </row>
    <row r="692" spans="1:44" ht="38.25" customHeight="1" x14ac:dyDescent="0.2">
      <c r="A692" s="322" t="s">
        <v>1341</v>
      </c>
      <c r="B692" s="322"/>
      <c r="C692" s="314"/>
      <c r="D692" s="321" t="s">
        <v>1372</v>
      </c>
      <c r="E692" s="323" t="s">
        <v>100</v>
      </c>
      <c r="F692" s="306" t="s">
        <v>1373</v>
      </c>
      <c r="G692" s="395" t="s">
        <v>1374</v>
      </c>
      <c r="H692" s="395" t="s">
        <v>1375</v>
      </c>
      <c r="I692" s="372">
        <v>286500</v>
      </c>
      <c r="J692" s="329">
        <f>-K2559/0.0833333333333333</f>
        <v>0</v>
      </c>
      <c r="K692" s="329"/>
      <c r="L692" s="316">
        <v>43446</v>
      </c>
      <c r="M692" s="312">
        <v>43466</v>
      </c>
      <c r="N692" s="317">
        <v>44196</v>
      </c>
      <c r="O692" s="318">
        <f>YEAR(N692)</f>
        <v>2020</v>
      </c>
      <c r="P692" s="318">
        <f>MONTH(N692)</f>
        <v>12</v>
      </c>
      <c r="Q692" s="319" t="str">
        <f>IF(P692&gt;9,CONCATENATE(O692,P692),CONCATENATE(O692,"0",P692))</f>
        <v>202012</v>
      </c>
      <c r="R692" s="305">
        <v>0</v>
      </c>
      <c r="S692" s="320">
        <v>0</v>
      </c>
      <c r="T692" s="320">
        <v>0</v>
      </c>
      <c r="U692" s="399"/>
      <c r="V692" s="299"/>
      <c r="W692" s="299"/>
      <c r="X692" s="299"/>
      <c r="Y692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299"/>
      <c r="AA692" s="299"/>
      <c r="AB692" s="299"/>
      <c r="AC692" s="299"/>
      <c r="AD692" s="299"/>
      <c r="AE692" s="299"/>
      <c r="AF692" s="299"/>
      <c r="AG692" s="299"/>
      <c r="AH692" s="299"/>
      <c r="AI692" s="299"/>
      <c r="AJ692" s="299"/>
      <c r="AK692" s="299"/>
      <c r="AL692" s="299"/>
      <c r="AM692" s="299"/>
      <c r="AN692" s="299"/>
      <c r="AO692" s="299"/>
      <c r="AP692" s="299"/>
      <c r="AQ692" s="299"/>
      <c r="AR692" s="300"/>
    </row>
    <row r="693" spans="1:44" ht="38.25" customHeight="1" thickBot="1" x14ac:dyDescent="0.25">
      <c r="A693" s="322" t="s">
        <v>1341</v>
      </c>
      <c r="B693" s="310" t="s">
        <v>275</v>
      </c>
      <c r="C693" s="308" t="s">
        <v>263</v>
      </c>
      <c r="D693" s="417" t="s">
        <v>827</v>
      </c>
      <c r="E693" s="310" t="s">
        <v>90</v>
      </c>
      <c r="F693" s="422" t="s">
        <v>1244</v>
      </c>
      <c r="G693" s="406" t="s">
        <v>462</v>
      </c>
      <c r="H693" s="398" t="s">
        <v>464</v>
      </c>
      <c r="I693" s="374">
        <v>386445</v>
      </c>
      <c r="J693" s="338">
        <f>-K2334/0.0833333333333333</f>
        <v>0</v>
      </c>
      <c r="K693" s="338"/>
      <c r="L693" s="339">
        <v>43845</v>
      </c>
      <c r="M693" s="339">
        <v>43831</v>
      </c>
      <c r="N693" s="339">
        <v>44196</v>
      </c>
      <c r="O693" s="340">
        <f>YEAR(N693)</f>
        <v>2020</v>
      </c>
      <c r="P693" s="344">
        <f>MONTH(N693)</f>
        <v>12</v>
      </c>
      <c r="Q693" s="341" t="str">
        <f>IF(P693&gt;9,CONCATENATE(O693,P693),CONCATENATE(O693,"0",P693))</f>
        <v>202012</v>
      </c>
      <c r="R693" s="345" t="s">
        <v>171</v>
      </c>
      <c r="S693" s="342">
        <v>0.05</v>
      </c>
      <c r="T693" s="342">
        <v>0</v>
      </c>
      <c r="U693" s="398"/>
      <c r="V693" s="326"/>
      <c r="W693" s="326"/>
      <c r="X693" s="326"/>
      <c r="Y693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3" s="326"/>
      <c r="AA693" s="326"/>
      <c r="AB693" s="326"/>
      <c r="AC693" s="326"/>
      <c r="AD693" s="326"/>
      <c r="AE693" s="326"/>
      <c r="AF693" s="326"/>
      <c r="AG693" s="326"/>
      <c r="AH693" s="326"/>
      <c r="AI693" s="326"/>
      <c r="AJ693" s="326"/>
      <c r="AK693" s="326"/>
      <c r="AL693" s="326"/>
      <c r="AM693" s="326"/>
      <c r="AN693" s="326"/>
      <c r="AO693" s="326"/>
      <c r="AP693" s="326"/>
      <c r="AQ693" s="326"/>
      <c r="AR693" s="300"/>
    </row>
    <row r="694" spans="1:44" ht="38.25" customHeight="1" thickBot="1" x14ac:dyDescent="0.25">
      <c r="A694" s="322" t="s">
        <v>1341</v>
      </c>
      <c r="B694" s="310" t="s">
        <v>275</v>
      </c>
      <c r="C694" s="308" t="s">
        <v>263</v>
      </c>
      <c r="D694" s="415" t="s">
        <v>821</v>
      </c>
      <c r="E694" s="310" t="s">
        <v>90</v>
      </c>
      <c r="F694" s="422" t="s">
        <v>1244</v>
      </c>
      <c r="G694" s="398" t="s">
        <v>462</v>
      </c>
      <c r="H694" s="398" t="s">
        <v>463</v>
      </c>
      <c r="I694" s="374">
        <v>4300901.12</v>
      </c>
      <c r="J694" s="338">
        <f>-K2335/0.0833333333333333</f>
        <v>0</v>
      </c>
      <c r="K694" s="338"/>
      <c r="L694" s="339">
        <v>43845</v>
      </c>
      <c r="M694" s="339">
        <v>43831</v>
      </c>
      <c r="N694" s="339">
        <v>44196</v>
      </c>
      <c r="O694" s="340">
        <f>YEAR(N694)</f>
        <v>2020</v>
      </c>
      <c r="P694" s="344">
        <f>MONTH(N694)</f>
        <v>12</v>
      </c>
      <c r="Q694" s="341" t="str">
        <f>IF(P694&gt;9,CONCATENATE(O694,P694),CONCATENATE(O694,"0",P694))</f>
        <v>202012</v>
      </c>
      <c r="R694" s="345" t="s">
        <v>171</v>
      </c>
      <c r="S694" s="342">
        <v>0.05</v>
      </c>
      <c r="T694" s="342">
        <v>0</v>
      </c>
      <c r="U694" s="398"/>
      <c r="V694" s="326"/>
      <c r="W694" s="326"/>
      <c r="X694" s="326"/>
      <c r="Y69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4" s="326"/>
      <c r="AA694" s="326"/>
      <c r="AB694" s="326"/>
      <c r="AC694" s="326"/>
      <c r="AD694" s="326"/>
      <c r="AE694" s="326"/>
      <c r="AF694" s="326"/>
      <c r="AG694" s="326"/>
      <c r="AH694" s="326"/>
      <c r="AI694" s="326"/>
      <c r="AJ694" s="326"/>
      <c r="AK694" s="326"/>
      <c r="AL694" s="326"/>
      <c r="AM694" s="326"/>
      <c r="AN694" s="326"/>
      <c r="AO694" s="326"/>
      <c r="AP694" s="326"/>
      <c r="AQ694" s="326"/>
      <c r="AR694" s="300"/>
    </row>
    <row r="695" spans="1:44" ht="38.25" customHeight="1" thickBot="1" x14ac:dyDescent="0.25">
      <c r="A695" s="322" t="s">
        <v>1341</v>
      </c>
      <c r="B695" s="310" t="s">
        <v>275</v>
      </c>
      <c r="C695" s="308" t="s">
        <v>263</v>
      </c>
      <c r="D695" s="415" t="s">
        <v>820</v>
      </c>
      <c r="E695" s="310" t="s">
        <v>90</v>
      </c>
      <c r="F695" s="422" t="s">
        <v>1244</v>
      </c>
      <c r="G695" s="398" t="s">
        <v>462</v>
      </c>
      <c r="H695" s="406" t="s">
        <v>829</v>
      </c>
      <c r="I695" s="374">
        <v>384915.16</v>
      </c>
      <c r="J695" s="338">
        <f>-K2337/0.0833333333333333</f>
        <v>0</v>
      </c>
      <c r="K695" s="338"/>
      <c r="L695" s="339">
        <v>43845</v>
      </c>
      <c r="M695" s="339">
        <v>43831</v>
      </c>
      <c r="N695" s="339">
        <v>44196</v>
      </c>
      <c r="O695" s="340">
        <f>YEAR(N695)</f>
        <v>2020</v>
      </c>
      <c r="P695" s="344">
        <f>MONTH(N695)</f>
        <v>12</v>
      </c>
      <c r="Q695" s="341" t="str">
        <f>IF(P695&gt;9,CONCATENATE(O695,P695),CONCATENATE(O695,"0",P695))</f>
        <v>202012</v>
      </c>
      <c r="R695" s="345" t="s">
        <v>171</v>
      </c>
      <c r="S695" s="342">
        <v>0.05</v>
      </c>
      <c r="T695" s="342">
        <v>0</v>
      </c>
      <c r="U695" s="398"/>
      <c r="V695" s="326"/>
      <c r="W695" s="326"/>
      <c r="X695" s="326"/>
      <c r="Y695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326"/>
      <c r="AA695" s="326"/>
      <c r="AB695" s="326"/>
      <c r="AC695" s="326"/>
      <c r="AD695" s="326"/>
      <c r="AE695" s="326"/>
      <c r="AF695" s="326"/>
      <c r="AG695" s="326"/>
      <c r="AH695" s="326"/>
      <c r="AI695" s="326"/>
      <c r="AJ695" s="326"/>
      <c r="AK695" s="326"/>
      <c r="AL695" s="326"/>
      <c r="AM695" s="326"/>
      <c r="AN695" s="326"/>
      <c r="AO695" s="326"/>
      <c r="AP695" s="326"/>
      <c r="AQ695" s="326"/>
      <c r="AR695" s="300"/>
    </row>
    <row r="696" spans="1:44" ht="38.25" customHeight="1" x14ac:dyDescent="0.2">
      <c r="A696" s="323" t="s">
        <v>1341</v>
      </c>
      <c r="B696" s="308"/>
      <c r="C696" s="334"/>
      <c r="D696" s="310" t="s">
        <v>887</v>
      </c>
      <c r="E696" s="308" t="s">
        <v>102</v>
      </c>
      <c r="F696" s="311" t="s">
        <v>343</v>
      </c>
      <c r="G696" s="397" t="s">
        <v>888</v>
      </c>
      <c r="H696" s="397" t="s">
        <v>2</v>
      </c>
      <c r="I696" s="371">
        <v>2231200</v>
      </c>
      <c r="J696" s="268">
        <f>-K2125/0.0833333333333333</f>
        <v>0</v>
      </c>
      <c r="K696" s="268"/>
      <c r="L696" s="312">
        <v>43978</v>
      </c>
      <c r="M696" s="255">
        <v>43971</v>
      </c>
      <c r="N696" s="255">
        <v>44196</v>
      </c>
      <c r="O696" s="290">
        <f>YEAR(N696)</f>
        <v>2020</v>
      </c>
      <c r="P696" s="289">
        <f>MONTH(N696)</f>
        <v>12</v>
      </c>
      <c r="Q696" s="286" t="str">
        <f>IF(P696&gt;9,CONCATENATE(O696,P696),CONCATENATE(O696,"0",P696))</f>
        <v>202012</v>
      </c>
      <c r="R696" s="305">
        <v>0</v>
      </c>
      <c r="S696" s="271">
        <v>0</v>
      </c>
      <c r="T696" s="271">
        <v>0</v>
      </c>
      <c r="U696" s="397"/>
      <c r="V696" s="307"/>
      <c r="W696" s="307"/>
      <c r="X696" s="307"/>
      <c r="Y69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6" s="326"/>
      <c r="AA696" s="309"/>
      <c r="AB696" s="309"/>
      <c r="AC696" s="309"/>
      <c r="AD696" s="309"/>
      <c r="AE696" s="309"/>
      <c r="AF696" s="309"/>
      <c r="AG696" s="309"/>
      <c r="AH696" s="309"/>
      <c r="AI696" s="309"/>
      <c r="AJ696" s="309"/>
      <c r="AK696" s="309"/>
      <c r="AL696" s="309"/>
      <c r="AM696" s="309"/>
      <c r="AN696" s="309"/>
      <c r="AO696" s="309"/>
      <c r="AP696" s="309"/>
      <c r="AQ696" s="309"/>
      <c r="AR696" s="309"/>
    </row>
    <row r="697" spans="1:44" ht="38.25" customHeight="1" x14ac:dyDescent="0.2">
      <c r="A697" s="323" t="s">
        <v>1341</v>
      </c>
      <c r="B697" s="293" t="s">
        <v>275</v>
      </c>
      <c r="C697" s="322" t="s">
        <v>263</v>
      </c>
      <c r="D697" s="310" t="s">
        <v>699</v>
      </c>
      <c r="E697" s="293" t="s">
        <v>90</v>
      </c>
      <c r="F697" s="306" t="s">
        <v>343</v>
      </c>
      <c r="G697" s="399" t="s">
        <v>345</v>
      </c>
      <c r="H697" s="402" t="s">
        <v>1904</v>
      </c>
      <c r="I697" s="373">
        <v>6669600</v>
      </c>
      <c r="J697" s="258">
        <f>-K2229/0.0833333333333333</f>
        <v>0</v>
      </c>
      <c r="K697" s="258"/>
      <c r="L697" s="312">
        <v>43978</v>
      </c>
      <c r="M697" s="255">
        <v>43971</v>
      </c>
      <c r="N697" s="255">
        <v>44196</v>
      </c>
      <c r="O697" s="282">
        <f>YEAR(N697)</f>
        <v>2020</v>
      </c>
      <c r="P697" s="279">
        <f>MONTH(N697)</f>
        <v>12</v>
      </c>
      <c r="Q697" s="283" t="str">
        <f>IF(P697&gt;9,CONCATENATE(O697,P697),CONCATENATE(O697,"0",P697))</f>
        <v>202012</v>
      </c>
      <c r="R697" s="270">
        <v>0</v>
      </c>
      <c r="S697" s="244">
        <v>0</v>
      </c>
      <c r="T697" s="244">
        <v>0</v>
      </c>
      <c r="U697" s="403"/>
      <c r="V697" s="297"/>
      <c r="W697" s="297"/>
      <c r="X697" s="297"/>
      <c r="Y697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7" s="346"/>
      <c r="AA697" s="300"/>
      <c r="AB697" s="300"/>
      <c r="AC697" s="300"/>
      <c r="AD697" s="300"/>
      <c r="AE697" s="300"/>
      <c r="AF697" s="300"/>
      <c r="AG697" s="300"/>
      <c r="AH697" s="300"/>
      <c r="AI697" s="300"/>
      <c r="AJ697" s="300"/>
      <c r="AK697" s="300"/>
      <c r="AL697" s="300"/>
      <c r="AM697" s="300"/>
      <c r="AN697" s="300"/>
      <c r="AO697" s="300"/>
      <c r="AP697" s="300"/>
      <c r="AQ697" s="300"/>
      <c r="AR697" s="299"/>
    </row>
    <row r="698" spans="1:44" ht="38.25" customHeight="1" x14ac:dyDescent="0.2">
      <c r="A698" s="323" t="s">
        <v>1341</v>
      </c>
      <c r="B698" s="323" t="s">
        <v>275</v>
      </c>
      <c r="C698" s="314" t="s">
        <v>263</v>
      </c>
      <c r="D698" s="310" t="s">
        <v>698</v>
      </c>
      <c r="E698" s="323" t="s">
        <v>90</v>
      </c>
      <c r="F698" s="306" t="s">
        <v>343</v>
      </c>
      <c r="G698" s="399" t="s">
        <v>345</v>
      </c>
      <c r="H698" s="399" t="s">
        <v>344</v>
      </c>
      <c r="I698" s="372">
        <v>6476500</v>
      </c>
      <c r="J698" s="329">
        <f>-K2364/0.0833333333333333</f>
        <v>0</v>
      </c>
      <c r="K698" s="329"/>
      <c r="L698" s="312">
        <v>43978</v>
      </c>
      <c r="M698" s="255">
        <v>43971</v>
      </c>
      <c r="N698" s="255">
        <v>44196</v>
      </c>
      <c r="O698" s="330">
        <f>YEAR(N698)</f>
        <v>2020</v>
      </c>
      <c r="P698" s="318">
        <f>MONTH(N698)</f>
        <v>12</v>
      </c>
      <c r="Q698" s="331" t="str">
        <f>IF(P698&gt;9,CONCATENATE(O698,P698),CONCATENATE(O698,"0",P698))</f>
        <v>202012</v>
      </c>
      <c r="R698" s="270">
        <v>0</v>
      </c>
      <c r="S698" s="332">
        <v>0</v>
      </c>
      <c r="T698" s="332">
        <v>0</v>
      </c>
      <c r="U698" s="395"/>
      <c r="V698" s="299"/>
      <c r="W698" s="299"/>
      <c r="X698" s="299"/>
      <c r="Y698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346"/>
      <c r="AA698" s="299"/>
      <c r="AB698" s="299"/>
      <c r="AC698" s="299"/>
      <c r="AD698" s="299"/>
      <c r="AE698" s="299"/>
      <c r="AF698" s="299"/>
      <c r="AG698" s="299"/>
      <c r="AH698" s="299"/>
      <c r="AI698" s="299"/>
      <c r="AJ698" s="299"/>
      <c r="AK698" s="299"/>
      <c r="AL698" s="299"/>
      <c r="AM698" s="299"/>
      <c r="AN698" s="299"/>
      <c r="AO698" s="299"/>
      <c r="AP698" s="299"/>
      <c r="AQ698" s="299"/>
      <c r="AR698" s="299"/>
    </row>
    <row r="699" spans="1:44" s="428" customFormat="1" ht="38.25" customHeight="1" x14ac:dyDescent="0.2">
      <c r="A699" s="322" t="s">
        <v>1341</v>
      </c>
      <c r="B699" s="322"/>
      <c r="C699" s="314"/>
      <c r="D699" s="321" t="s">
        <v>822</v>
      </c>
      <c r="E699" s="310" t="s">
        <v>90</v>
      </c>
      <c r="F699" s="422" t="s">
        <v>1244</v>
      </c>
      <c r="G699" s="398" t="s">
        <v>462</v>
      </c>
      <c r="H699" s="398" t="s">
        <v>40</v>
      </c>
      <c r="I699" s="374">
        <v>2666571.6</v>
      </c>
      <c r="J699" s="315">
        <f>-K2744/0.0833333333333333</f>
        <v>0</v>
      </c>
      <c r="K699" s="315"/>
      <c r="L699" s="339">
        <v>43845</v>
      </c>
      <c r="M699" s="339">
        <v>43831</v>
      </c>
      <c r="N699" s="339">
        <v>44196</v>
      </c>
      <c r="O699" s="318">
        <f>YEAR(N699)</f>
        <v>2020</v>
      </c>
      <c r="P699" s="318">
        <f>MONTH(N699)</f>
        <v>12</v>
      </c>
      <c r="Q699" s="319" t="str">
        <f>IF(P699&gt;9,CONCATENATE(O699,P699),CONCATENATE(O699,"0",P699))</f>
        <v>202012</v>
      </c>
      <c r="R699" s="345" t="s">
        <v>171</v>
      </c>
      <c r="S699" s="342">
        <v>0.05</v>
      </c>
      <c r="T699" s="342">
        <v>0</v>
      </c>
      <c r="U699" s="395"/>
      <c r="V699" s="300"/>
      <c r="W699" s="299"/>
      <c r="X699" s="346"/>
      <c r="Y6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346"/>
      <c r="AA699" s="300"/>
      <c r="AB699" s="300"/>
      <c r="AC699" s="300"/>
      <c r="AD699" s="300"/>
      <c r="AE699" s="300"/>
      <c r="AF699" s="300"/>
      <c r="AG699" s="300"/>
      <c r="AH699" s="300"/>
      <c r="AI699" s="300"/>
      <c r="AJ699" s="300"/>
      <c r="AK699" s="300"/>
      <c r="AL699" s="300"/>
      <c r="AM699" s="300"/>
      <c r="AN699" s="300"/>
      <c r="AO699" s="300"/>
      <c r="AP699" s="300"/>
      <c r="AQ699" s="300"/>
      <c r="AR699" s="299"/>
    </row>
    <row r="700" spans="1:44" ht="38.25" customHeight="1" x14ac:dyDescent="0.2">
      <c r="A700" s="322" t="s">
        <v>1341</v>
      </c>
      <c r="B700" s="313" t="s">
        <v>261</v>
      </c>
      <c r="C700" s="334" t="s">
        <v>263</v>
      </c>
      <c r="D700" s="420" t="s">
        <v>679</v>
      </c>
      <c r="E700" s="313" t="s">
        <v>93</v>
      </c>
      <c r="F700" s="272" t="s">
        <v>333</v>
      </c>
      <c r="G700" s="396" t="s">
        <v>334</v>
      </c>
      <c r="H700" s="396" t="s">
        <v>335</v>
      </c>
      <c r="I700" s="370">
        <v>2483333.33</v>
      </c>
      <c r="J700" s="273">
        <f>-K2534/0.0833333333333333</f>
        <v>0</v>
      </c>
      <c r="K700" s="273"/>
      <c r="L700" s="274">
        <v>44013</v>
      </c>
      <c r="M700" s="274">
        <v>44012</v>
      </c>
      <c r="N700" s="274">
        <v>44196</v>
      </c>
      <c r="O700" s="291">
        <f>YEAR(N700)</f>
        <v>2020</v>
      </c>
      <c r="P700" s="289">
        <f>MONTH(N700)</f>
        <v>12</v>
      </c>
      <c r="Q700" s="287" t="str">
        <f>IF(P700&gt;9,CONCATENATE(O700,P700),CONCATENATE(O700,"0",P700))</f>
        <v>202012</v>
      </c>
      <c r="R700" s="270">
        <v>0</v>
      </c>
      <c r="S700" s="276">
        <v>0</v>
      </c>
      <c r="T700" s="276">
        <v>0</v>
      </c>
      <c r="U700" s="397"/>
      <c r="V700" s="309"/>
      <c r="W700" s="307"/>
      <c r="X700" s="309"/>
      <c r="Y700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346"/>
      <c r="AA700" s="300"/>
      <c r="AB700" s="300"/>
      <c r="AC700" s="300"/>
      <c r="AD700" s="300"/>
      <c r="AE700" s="300"/>
      <c r="AF700" s="300"/>
      <c r="AG700" s="300"/>
      <c r="AH700" s="300"/>
      <c r="AI700" s="300"/>
      <c r="AJ700" s="300"/>
      <c r="AK700" s="300"/>
      <c r="AL700" s="300"/>
      <c r="AM700" s="300"/>
      <c r="AN700" s="300"/>
      <c r="AO700" s="300"/>
      <c r="AP700" s="300"/>
      <c r="AQ700" s="300"/>
      <c r="AR700" s="300"/>
    </row>
    <row r="701" spans="1:44" ht="38.25" customHeight="1" x14ac:dyDescent="0.2">
      <c r="A701" s="322" t="s">
        <v>1341</v>
      </c>
      <c r="B701" s="313" t="s">
        <v>261</v>
      </c>
      <c r="C701" s="334" t="s">
        <v>263</v>
      </c>
      <c r="D701" s="418" t="s">
        <v>678</v>
      </c>
      <c r="E701" s="313" t="s">
        <v>93</v>
      </c>
      <c r="F701" s="272" t="s">
        <v>333</v>
      </c>
      <c r="G701" s="396" t="s">
        <v>334</v>
      </c>
      <c r="H701" s="396" t="s">
        <v>273</v>
      </c>
      <c r="I701" s="370">
        <v>5658333.3300000001</v>
      </c>
      <c r="J701" s="273">
        <f>-K2535/0.0833333333333333</f>
        <v>0</v>
      </c>
      <c r="K701" s="273"/>
      <c r="L701" s="274">
        <v>44013</v>
      </c>
      <c r="M701" s="274">
        <v>44012</v>
      </c>
      <c r="N701" s="274">
        <v>44196</v>
      </c>
      <c r="O701" s="291">
        <f>YEAR(N701)</f>
        <v>2020</v>
      </c>
      <c r="P701" s="289">
        <f>MONTH(N701)</f>
        <v>12</v>
      </c>
      <c r="Q701" s="287" t="str">
        <f>IF(P701&gt;9,CONCATENATE(O701,P701),CONCATENATE(O701,"0",P701))</f>
        <v>202012</v>
      </c>
      <c r="R701" s="270">
        <v>0</v>
      </c>
      <c r="S701" s="276">
        <v>0</v>
      </c>
      <c r="T701" s="276">
        <v>0</v>
      </c>
      <c r="U701" s="397"/>
      <c r="V701" s="309"/>
      <c r="W701" s="307"/>
      <c r="X701" s="309"/>
      <c r="Y701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346"/>
      <c r="AA701" s="300"/>
      <c r="AB701" s="300"/>
      <c r="AC701" s="300"/>
      <c r="AD701" s="300"/>
      <c r="AE701" s="300"/>
      <c r="AF701" s="300"/>
      <c r="AG701" s="300"/>
      <c r="AH701" s="300"/>
      <c r="AI701" s="300"/>
      <c r="AJ701" s="300"/>
      <c r="AK701" s="300"/>
      <c r="AL701" s="300"/>
      <c r="AM701" s="300"/>
      <c r="AN701" s="300"/>
      <c r="AO701" s="300"/>
      <c r="AP701" s="300"/>
      <c r="AQ701" s="300"/>
      <c r="AR701" s="300"/>
    </row>
    <row r="702" spans="1:44" ht="38.25" customHeight="1" x14ac:dyDescent="0.2">
      <c r="A702" s="322" t="s">
        <v>1341</v>
      </c>
      <c r="B702" s="313" t="s">
        <v>261</v>
      </c>
      <c r="C702" s="334" t="s">
        <v>263</v>
      </c>
      <c r="D702" s="420" t="s">
        <v>680</v>
      </c>
      <c r="E702" s="313" t="s">
        <v>93</v>
      </c>
      <c r="F702" s="272" t="s">
        <v>333</v>
      </c>
      <c r="G702" s="396" t="s">
        <v>334</v>
      </c>
      <c r="H702" s="396" t="s">
        <v>336</v>
      </c>
      <c r="I702" s="370">
        <v>900000</v>
      </c>
      <c r="J702" s="273">
        <f>-K2536/0.0833333333333333</f>
        <v>0</v>
      </c>
      <c r="K702" s="273"/>
      <c r="L702" s="274">
        <v>44013</v>
      </c>
      <c r="M702" s="274">
        <v>44012</v>
      </c>
      <c r="N702" s="274">
        <v>44196</v>
      </c>
      <c r="O702" s="291">
        <f>YEAR(N702)</f>
        <v>2020</v>
      </c>
      <c r="P702" s="289">
        <f>MONTH(N702)</f>
        <v>12</v>
      </c>
      <c r="Q702" s="287" t="str">
        <f>IF(P702&gt;9,CONCATENATE(O702,P702),CONCATENATE(O702,"0",P702))</f>
        <v>202012</v>
      </c>
      <c r="R702" s="270">
        <v>0</v>
      </c>
      <c r="S702" s="276">
        <v>0</v>
      </c>
      <c r="T702" s="276">
        <v>0</v>
      </c>
      <c r="U702" s="397"/>
      <c r="V702" s="309"/>
      <c r="W702" s="307"/>
      <c r="X702" s="309"/>
      <c r="Y702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346"/>
      <c r="AA702" s="300"/>
      <c r="AB702" s="300"/>
      <c r="AC702" s="300"/>
      <c r="AD702" s="300"/>
      <c r="AE702" s="300"/>
      <c r="AF702" s="300"/>
      <c r="AG702" s="300"/>
      <c r="AH702" s="300"/>
      <c r="AI702" s="300"/>
      <c r="AJ702" s="300"/>
      <c r="AK702" s="300"/>
      <c r="AL702" s="300"/>
      <c r="AM702" s="300"/>
      <c r="AN702" s="300"/>
      <c r="AO702" s="300"/>
      <c r="AP702" s="300"/>
      <c r="AQ702" s="300"/>
      <c r="AR702" s="300"/>
    </row>
    <row r="703" spans="1:44" ht="38.25" customHeight="1" x14ac:dyDescent="0.2">
      <c r="A703" s="322" t="s">
        <v>1341</v>
      </c>
      <c r="B703" s="322"/>
      <c r="C703" s="314"/>
      <c r="D703" s="321" t="s">
        <v>1354</v>
      </c>
      <c r="E703" s="322" t="s">
        <v>93</v>
      </c>
      <c r="F703" s="306" t="s">
        <v>1355</v>
      </c>
      <c r="G703" s="395" t="s">
        <v>1356</v>
      </c>
      <c r="H703" s="395" t="s">
        <v>1357</v>
      </c>
      <c r="I703" s="368">
        <v>4300000</v>
      </c>
      <c r="J703" s="315">
        <f>-K2641/0.0833333333333333</f>
        <v>0</v>
      </c>
      <c r="K703" s="315"/>
      <c r="L703" s="316">
        <v>43894</v>
      </c>
      <c r="M703" s="316">
        <v>42720</v>
      </c>
      <c r="N703" s="317">
        <v>44180</v>
      </c>
      <c r="O703" s="318">
        <f>YEAR(N703)</f>
        <v>2020</v>
      </c>
      <c r="P703" s="318">
        <f>MONTH(N703)</f>
        <v>12</v>
      </c>
      <c r="Q703" s="319" t="str">
        <f>IF(P703&gt;9,CONCATENATE(O703,P703),CONCATENATE(O703,"0",P703))</f>
        <v>202012</v>
      </c>
      <c r="R703" s="305">
        <v>0</v>
      </c>
      <c r="S703" s="320">
        <v>0.08</v>
      </c>
      <c r="T703" s="320">
        <v>0.03</v>
      </c>
      <c r="U703" s="395"/>
      <c r="V703" s="300"/>
      <c r="W703" s="299"/>
      <c r="X703" s="300"/>
      <c r="Y703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346"/>
      <c r="AA703" s="300"/>
      <c r="AB703" s="300"/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0"/>
      <c r="AM703" s="300"/>
      <c r="AN703" s="300"/>
      <c r="AO703" s="300"/>
      <c r="AP703" s="300"/>
      <c r="AQ703" s="300"/>
      <c r="AR703" s="299"/>
    </row>
    <row r="704" spans="1:44" ht="33.75" customHeight="1" x14ac:dyDescent="0.2">
      <c r="A704" s="322" t="s">
        <v>1341</v>
      </c>
      <c r="B704" s="313" t="s">
        <v>275</v>
      </c>
      <c r="C704" s="334" t="s">
        <v>263</v>
      </c>
      <c r="D704" s="313" t="s">
        <v>677</v>
      </c>
      <c r="E704" s="313" t="s">
        <v>90</v>
      </c>
      <c r="F704" s="266" t="s">
        <v>479</v>
      </c>
      <c r="G704" s="396" t="s">
        <v>428</v>
      </c>
      <c r="H704" s="396" t="s">
        <v>429</v>
      </c>
      <c r="I704" s="370">
        <v>12000000</v>
      </c>
      <c r="J704" s="273">
        <f>-K2531/0.0833333333333333</f>
        <v>0</v>
      </c>
      <c r="K704" s="273"/>
      <c r="L704" s="274">
        <v>43425</v>
      </c>
      <c r="M704" s="274">
        <v>43443</v>
      </c>
      <c r="N704" s="275">
        <v>44173</v>
      </c>
      <c r="O704" s="289">
        <f>YEAR(N704)</f>
        <v>2020</v>
      </c>
      <c r="P704" s="289">
        <f>MONTH(N704)</f>
        <v>12</v>
      </c>
      <c r="Q704" s="281" t="str">
        <f>IF(P704&gt;9,CONCATENATE(O704,P704),CONCATENATE(O704,"0",P704))</f>
        <v>202012</v>
      </c>
      <c r="R704" s="305" t="s">
        <v>248</v>
      </c>
      <c r="S704" s="276">
        <v>0.1</v>
      </c>
      <c r="T704" s="276">
        <v>0.05</v>
      </c>
      <c r="U704" s="396"/>
      <c r="V704" s="309"/>
      <c r="W704" s="307"/>
      <c r="X704" s="309"/>
      <c r="Y704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326"/>
      <c r="AA704" s="309"/>
      <c r="AB704" s="309"/>
      <c r="AC704" s="309"/>
      <c r="AD704" s="309"/>
      <c r="AE704" s="309"/>
      <c r="AF704" s="309"/>
      <c r="AG704" s="309"/>
      <c r="AH704" s="309"/>
      <c r="AI704" s="309"/>
      <c r="AJ704" s="309"/>
      <c r="AK704" s="309"/>
      <c r="AL704" s="309"/>
      <c r="AM704" s="309"/>
      <c r="AN704" s="309"/>
      <c r="AO704" s="309"/>
      <c r="AP704" s="309"/>
      <c r="AQ704" s="309"/>
      <c r="AR704" s="299"/>
    </row>
    <row r="705" spans="1:44" ht="43.5" customHeight="1" x14ac:dyDescent="0.2">
      <c r="A705" s="322" t="s">
        <v>1341</v>
      </c>
      <c r="B705" s="322"/>
      <c r="C705" s="314"/>
      <c r="D705" s="322" t="s">
        <v>1815</v>
      </c>
      <c r="E705" s="322" t="s">
        <v>101</v>
      </c>
      <c r="F705" s="306" t="s">
        <v>1816</v>
      </c>
      <c r="G705" s="395" t="s">
        <v>1817</v>
      </c>
      <c r="H705" s="395" t="s">
        <v>1818</v>
      </c>
      <c r="I705" s="368">
        <v>2430000</v>
      </c>
      <c r="J705" s="315">
        <f>-K2755/0.0833333333333333</f>
        <v>0</v>
      </c>
      <c r="K705" s="315"/>
      <c r="L705" s="316">
        <v>43698</v>
      </c>
      <c r="M705" s="316">
        <v>43807</v>
      </c>
      <c r="N705" s="316">
        <v>44172</v>
      </c>
      <c r="O705" s="327">
        <f>YEAR(N705)</f>
        <v>2020</v>
      </c>
      <c r="P705" s="318">
        <f>MONTH(N705)</f>
        <v>12</v>
      </c>
      <c r="Q705" s="328" t="str">
        <f>IF(P705&gt;9,CONCATENATE(O705,P705),CONCATENATE(O705,"0",P705))</f>
        <v>202012</v>
      </c>
      <c r="R705" s="305" t="s">
        <v>130</v>
      </c>
      <c r="S705" s="320">
        <v>0.03</v>
      </c>
      <c r="T705" s="320">
        <v>0.03</v>
      </c>
      <c r="U705" s="395"/>
      <c r="V705" s="300"/>
      <c r="W705" s="299"/>
      <c r="X705" s="300"/>
      <c r="Y705" s="32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5" s="346"/>
      <c r="AA705" s="300"/>
      <c r="AB705" s="300"/>
      <c r="AC705" s="300"/>
      <c r="AD705" s="300"/>
      <c r="AE705" s="300"/>
      <c r="AF705" s="300"/>
      <c r="AG705" s="300"/>
      <c r="AH705" s="300"/>
      <c r="AI705" s="300"/>
      <c r="AJ705" s="300"/>
      <c r="AK705" s="300"/>
      <c r="AL705" s="300"/>
      <c r="AM705" s="300"/>
      <c r="AN705" s="300"/>
      <c r="AO705" s="300"/>
      <c r="AP705" s="300"/>
      <c r="AQ705" s="300"/>
      <c r="AR705" s="299"/>
    </row>
    <row r="706" spans="1:44" ht="43.5" customHeight="1" x14ac:dyDescent="0.2">
      <c r="A706" s="322" t="s">
        <v>2178</v>
      </c>
      <c r="B706" s="308" t="s">
        <v>275</v>
      </c>
      <c r="C706" s="334" t="s">
        <v>263</v>
      </c>
      <c r="D706" s="308" t="s">
        <v>768</v>
      </c>
      <c r="E706" s="323" t="s">
        <v>95</v>
      </c>
      <c r="F706" s="266" t="s">
        <v>550</v>
      </c>
      <c r="G706" s="397" t="s">
        <v>551</v>
      </c>
      <c r="H706" s="397" t="s">
        <v>552</v>
      </c>
      <c r="I706" s="371">
        <v>124320</v>
      </c>
      <c r="J706" s="268">
        <f>-K2319/0.0833333333333333</f>
        <v>0</v>
      </c>
      <c r="K706" s="268"/>
      <c r="L706" s="269">
        <v>44041</v>
      </c>
      <c r="M706" s="269">
        <v>44105</v>
      </c>
      <c r="N706" s="312" t="s">
        <v>2410</v>
      </c>
      <c r="O706" s="290" t="e">
        <f>YEAR(N706)</f>
        <v>#VALUE!</v>
      </c>
      <c r="P706" s="289" t="e">
        <f>MONTH(N706)</f>
        <v>#VALUE!</v>
      </c>
      <c r="Q706" s="286" t="e">
        <f>IF(P706&gt;9,CONCATENATE(O706,P706),CONCATENATE(O706,"0",P706))</f>
        <v>#VALUE!</v>
      </c>
      <c r="R706" s="305">
        <v>0</v>
      </c>
      <c r="S706" s="271">
        <v>0</v>
      </c>
      <c r="T706" s="271">
        <v>0</v>
      </c>
      <c r="U706" s="397"/>
      <c r="V706" s="307"/>
      <c r="W706" s="307"/>
      <c r="X706" s="307"/>
      <c r="Y70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6" s="326"/>
      <c r="AA706" s="309"/>
      <c r="AB706" s="309"/>
      <c r="AC706" s="309"/>
      <c r="AD706" s="309"/>
      <c r="AE706" s="309"/>
      <c r="AF706" s="309"/>
      <c r="AG706" s="309"/>
      <c r="AH706" s="309"/>
      <c r="AI706" s="309"/>
      <c r="AJ706" s="309"/>
      <c r="AK706" s="309"/>
      <c r="AL706" s="309"/>
      <c r="AM706" s="309"/>
      <c r="AN706" s="309"/>
      <c r="AO706" s="309"/>
      <c r="AP706" s="309"/>
      <c r="AQ706" s="309"/>
      <c r="AR706" s="299"/>
    </row>
    <row r="707" spans="1:44" ht="43.5" customHeight="1" x14ac:dyDescent="0.2">
      <c r="A707" s="322" t="s">
        <v>2178</v>
      </c>
      <c r="B707" s="322"/>
      <c r="C707" s="314"/>
      <c r="D707" s="321" t="s">
        <v>1210</v>
      </c>
      <c r="E707" s="322" t="s">
        <v>95</v>
      </c>
      <c r="F707" s="306" t="s">
        <v>1211</v>
      </c>
      <c r="G707" s="395" t="s">
        <v>1212</v>
      </c>
      <c r="H707" s="395" t="s">
        <v>1213</v>
      </c>
      <c r="I707" s="368">
        <v>33424490</v>
      </c>
      <c r="J707" s="315">
        <f>-K2536/0.0833333333333333</f>
        <v>0</v>
      </c>
      <c r="K707" s="315"/>
      <c r="L707" s="316">
        <v>43278</v>
      </c>
      <c r="M707" s="316">
        <v>43278</v>
      </c>
      <c r="N707" s="317">
        <v>45107</v>
      </c>
      <c r="O707" s="318">
        <f>YEAR(N707)</f>
        <v>2023</v>
      </c>
      <c r="P707" s="318">
        <f>MONTH(N707)</f>
        <v>6</v>
      </c>
      <c r="Q707" s="319" t="str">
        <f>IF(P707&gt;9,CONCATENATE(O707,P707),CONCATENATE(O707,"0",P707))</f>
        <v>202306</v>
      </c>
      <c r="R707" s="270" t="s">
        <v>248</v>
      </c>
      <c r="S707" s="320">
        <v>0.06</v>
      </c>
      <c r="T707" s="320">
        <v>0.03</v>
      </c>
      <c r="U707" s="395"/>
      <c r="V707" s="299"/>
      <c r="W707" s="299"/>
      <c r="X707" s="299"/>
      <c r="Y70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7" s="299"/>
      <c r="AA707" s="299"/>
      <c r="AB707" s="299"/>
      <c r="AC707" s="299"/>
      <c r="AD707" s="299"/>
      <c r="AE707" s="299"/>
      <c r="AF707" s="299"/>
      <c r="AG707" s="299"/>
      <c r="AH707" s="299"/>
      <c r="AI707" s="299"/>
      <c r="AJ707" s="299"/>
      <c r="AK707" s="299"/>
      <c r="AL707" s="299"/>
      <c r="AM707" s="299"/>
      <c r="AN707" s="299"/>
      <c r="AO707" s="299"/>
      <c r="AP707" s="299"/>
      <c r="AQ707" s="299"/>
      <c r="AR707" s="300"/>
    </row>
    <row r="708" spans="1:44" ht="43.5" customHeight="1" x14ac:dyDescent="0.2">
      <c r="A708" s="323" t="s">
        <v>2178</v>
      </c>
      <c r="B708" s="322"/>
      <c r="C708" s="314"/>
      <c r="D708" s="321" t="s">
        <v>2164</v>
      </c>
      <c r="E708" s="322" t="s">
        <v>95</v>
      </c>
      <c r="F708" s="306" t="s">
        <v>19</v>
      </c>
      <c r="G708" s="395" t="s">
        <v>2165</v>
      </c>
      <c r="H708" s="395" t="s">
        <v>2166</v>
      </c>
      <c r="I708" s="368">
        <v>106910</v>
      </c>
      <c r="J708" s="315">
        <f>-K2811/0.0833333333333333</f>
        <v>0</v>
      </c>
      <c r="K708" s="315"/>
      <c r="L708" s="316">
        <v>43838</v>
      </c>
      <c r="M708" s="316">
        <v>43617</v>
      </c>
      <c r="N708" s="317">
        <v>44712</v>
      </c>
      <c r="O708" s="318">
        <f>YEAR(N708)</f>
        <v>2022</v>
      </c>
      <c r="P708" s="318">
        <f>MONTH(N708)</f>
        <v>5</v>
      </c>
      <c r="Q708" s="319" t="str">
        <f>IF(P708&gt;9,CONCATENATE(O708,P708),CONCATENATE(O708,"0",P708))</f>
        <v>202205</v>
      </c>
      <c r="R708" s="305">
        <v>0</v>
      </c>
      <c r="S708" s="320">
        <v>0</v>
      </c>
      <c r="T708" s="320">
        <v>0</v>
      </c>
      <c r="U708" s="395"/>
      <c r="V708" s="300"/>
      <c r="W708" s="300"/>
      <c r="X708" s="300"/>
      <c r="Y70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346"/>
      <c r="AA708" s="299"/>
      <c r="AB708" s="299"/>
      <c r="AC708" s="299"/>
      <c r="AD708" s="299"/>
      <c r="AE708" s="299"/>
      <c r="AF708" s="299"/>
      <c r="AG708" s="299"/>
      <c r="AH708" s="299"/>
      <c r="AI708" s="299"/>
      <c r="AJ708" s="299"/>
      <c r="AK708" s="299"/>
      <c r="AL708" s="299"/>
      <c r="AM708" s="299"/>
      <c r="AN708" s="299"/>
      <c r="AO708" s="299"/>
      <c r="AP708" s="299"/>
      <c r="AQ708" s="299"/>
      <c r="AR708" s="300"/>
    </row>
    <row r="709" spans="1:44" ht="43.5" customHeight="1" x14ac:dyDescent="0.2">
      <c r="A709" s="323" t="s">
        <v>2178</v>
      </c>
      <c r="B709" s="323"/>
      <c r="C709" s="314"/>
      <c r="D709" s="323" t="s">
        <v>1677</v>
      </c>
      <c r="E709" s="323" t="s">
        <v>104</v>
      </c>
      <c r="F709" s="311" t="s">
        <v>24</v>
      </c>
      <c r="G709" s="399" t="s">
        <v>1678</v>
      </c>
      <c r="H709" s="399" t="s">
        <v>1679</v>
      </c>
      <c r="I709" s="372">
        <v>214863.49</v>
      </c>
      <c r="J709" s="329">
        <f>-K2685/0.0833333333333333</f>
        <v>0</v>
      </c>
      <c r="K709" s="329"/>
      <c r="L709" s="312">
        <v>43593</v>
      </c>
      <c r="M709" s="312">
        <v>43593</v>
      </c>
      <c r="N709" s="312">
        <v>44688</v>
      </c>
      <c r="O709" s="330">
        <f>YEAR(N709)</f>
        <v>2022</v>
      </c>
      <c r="P709" s="318">
        <f>MONTH(N709)</f>
        <v>5</v>
      </c>
      <c r="Q709" s="331" t="str">
        <f>IF(P709&gt;9,CONCATENATE(O709,P709),CONCATENATE(O709,"0",P709))</f>
        <v>202205</v>
      </c>
      <c r="R709" s="270">
        <v>0</v>
      </c>
      <c r="S709" s="332">
        <v>0</v>
      </c>
      <c r="T709" s="332">
        <v>0</v>
      </c>
      <c r="U709" s="406"/>
      <c r="V709" s="300"/>
      <c r="W709" s="299"/>
      <c r="X709" s="300"/>
      <c r="Y709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346"/>
      <c r="AA709" s="299"/>
      <c r="AB709" s="299"/>
      <c r="AC709" s="299"/>
      <c r="AD709" s="299"/>
      <c r="AE709" s="299"/>
      <c r="AF709" s="299"/>
      <c r="AG709" s="299"/>
      <c r="AH709" s="299"/>
      <c r="AI709" s="299"/>
      <c r="AJ709" s="299"/>
      <c r="AK709" s="299"/>
      <c r="AL709" s="299"/>
      <c r="AM709" s="299"/>
      <c r="AN709" s="299"/>
      <c r="AO709" s="299"/>
      <c r="AP709" s="299"/>
      <c r="AQ709" s="299"/>
      <c r="AR709" s="299"/>
    </row>
    <row r="710" spans="1:44" ht="43.5" customHeight="1" x14ac:dyDescent="0.2">
      <c r="A710" s="323" t="s">
        <v>2178</v>
      </c>
      <c r="B710" s="323"/>
      <c r="C710" s="314"/>
      <c r="D710" s="321" t="s">
        <v>2082</v>
      </c>
      <c r="E710" s="322" t="s">
        <v>95</v>
      </c>
      <c r="F710" s="311" t="s">
        <v>19</v>
      </c>
      <c r="G710" s="399" t="s">
        <v>2083</v>
      </c>
      <c r="H710" s="399" t="s">
        <v>2084</v>
      </c>
      <c r="I710" s="372">
        <v>60000</v>
      </c>
      <c r="J710" s="329">
        <f>-K2796/0.0833333333333333</f>
        <v>0</v>
      </c>
      <c r="K710" s="329"/>
      <c r="L710" s="316">
        <v>44148</v>
      </c>
      <c r="M710" s="312">
        <v>43783</v>
      </c>
      <c r="N710" s="312">
        <v>44620</v>
      </c>
      <c r="O710" s="330">
        <f>YEAR(N710)</f>
        <v>2022</v>
      </c>
      <c r="P710" s="318">
        <f>MONTH(N710)</f>
        <v>2</v>
      </c>
      <c r="Q710" s="331" t="str">
        <f>IF(P710&gt;9,CONCATENATE(O710,P710),CONCATENATE(O710,"0",P710))</f>
        <v>202202</v>
      </c>
      <c r="R710" s="305">
        <v>0</v>
      </c>
      <c r="S710" s="332">
        <v>0.06</v>
      </c>
      <c r="T710" s="332">
        <v>0.03</v>
      </c>
      <c r="U710" s="395"/>
      <c r="V710" s="300"/>
      <c r="W710" s="299"/>
      <c r="X710" s="300"/>
      <c r="Y710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299"/>
      <c r="AA710" s="300"/>
      <c r="AB710" s="300"/>
      <c r="AC710" s="300"/>
      <c r="AD710" s="300"/>
      <c r="AE710" s="300"/>
      <c r="AF710" s="300"/>
      <c r="AG710" s="300"/>
      <c r="AH710" s="300"/>
      <c r="AI710" s="300"/>
      <c r="AJ710" s="300"/>
      <c r="AK710" s="300"/>
      <c r="AL710" s="300"/>
      <c r="AM710" s="300"/>
      <c r="AN710" s="300"/>
      <c r="AO710" s="300"/>
      <c r="AP710" s="300"/>
      <c r="AQ710" s="300"/>
      <c r="AR710" s="300"/>
    </row>
    <row r="711" spans="1:44" ht="43.5" customHeight="1" x14ac:dyDescent="0.2">
      <c r="A711" s="323" t="s">
        <v>2178</v>
      </c>
      <c r="B711" s="323"/>
      <c r="C711" s="314"/>
      <c r="D711" s="321" t="s">
        <v>2086</v>
      </c>
      <c r="E711" s="322" t="s">
        <v>95</v>
      </c>
      <c r="F711" s="311" t="s">
        <v>19</v>
      </c>
      <c r="G711" s="399" t="s">
        <v>2085</v>
      </c>
      <c r="H711" s="399" t="s">
        <v>2084</v>
      </c>
      <c r="I711" s="372">
        <v>70000</v>
      </c>
      <c r="J711" s="329">
        <f>-K2797/0.0833333333333333</f>
        <v>0</v>
      </c>
      <c r="K711" s="329"/>
      <c r="L711" s="316">
        <v>44148</v>
      </c>
      <c r="M711" s="312">
        <v>43783</v>
      </c>
      <c r="N711" s="312">
        <v>44620</v>
      </c>
      <c r="O711" s="330">
        <f>YEAR(N711)</f>
        <v>2022</v>
      </c>
      <c r="P711" s="318">
        <f>MONTH(N711)</f>
        <v>2</v>
      </c>
      <c r="Q711" s="331" t="str">
        <f>IF(P711&gt;9,CONCATENATE(O711,P711),CONCATENATE(O711,"0",P711))</f>
        <v>202202</v>
      </c>
      <c r="R711" s="305">
        <v>0</v>
      </c>
      <c r="S711" s="332">
        <v>0.06</v>
      </c>
      <c r="T711" s="332">
        <v>0.03</v>
      </c>
      <c r="U711" s="395"/>
      <c r="V711" s="300"/>
      <c r="W711" s="299"/>
      <c r="X711" s="300"/>
      <c r="Y711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299"/>
      <c r="AA711" s="300"/>
      <c r="AB711" s="300"/>
      <c r="AC711" s="300"/>
      <c r="AD711" s="300"/>
      <c r="AE711" s="300"/>
      <c r="AF711" s="300"/>
      <c r="AG711" s="300"/>
      <c r="AH711" s="300"/>
      <c r="AI711" s="300"/>
      <c r="AJ711" s="300"/>
      <c r="AK711" s="300"/>
      <c r="AL711" s="300"/>
      <c r="AM711" s="300"/>
      <c r="AN711" s="300"/>
      <c r="AO711" s="300"/>
      <c r="AP711" s="300"/>
      <c r="AQ711" s="300"/>
      <c r="AR711" s="300"/>
    </row>
    <row r="712" spans="1:44" ht="43.5" customHeight="1" x14ac:dyDescent="0.2">
      <c r="A712" s="322" t="s">
        <v>2178</v>
      </c>
      <c r="B712" s="383" t="s">
        <v>275</v>
      </c>
      <c r="C712" s="322" t="s">
        <v>263</v>
      </c>
      <c r="D712" s="310" t="s">
        <v>700</v>
      </c>
      <c r="E712" s="383" t="s">
        <v>95</v>
      </c>
      <c r="F712" s="306" t="s">
        <v>586</v>
      </c>
      <c r="G712" s="401" t="s">
        <v>587</v>
      </c>
      <c r="H712" s="401" t="s">
        <v>588</v>
      </c>
      <c r="I712" s="367">
        <v>1500000</v>
      </c>
      <c r="J712" s="257">
        <f>-K2468/0.0833333333333333</f>
        <v>0</v>
      </c>
      <c r="K712" s="257"/>
      <c r="L712" s="253">
        <v>43663</v>
      </c>
      <c r="M712" s="253">
        <v>43799</v>
      </c>
      <c r="N712" s="254">
        <v>44529</v>
      </c>
      <c r="O712" s="279">
        <f>YEAR(N712)</f>
        <v>2021</v>
      </c>
      <c r="P712" s="279">
        <f>MONTH(N712)</f>
        <v>11</v>
      </c>
      <c r="Q712" s="280" t="str">
        <f>IF(P712&gt;9,CONCATENATE(O712,P712),CONCATENATE(O712,"0",P712))</f>
        <v>202111</v>
      </c>
      <c r="R712" s="305">
        <v>0</v>
      </c>
      <c r="S712" s="243">
        <v>0</v>
      </c>
      <c r="T712" s="243">
        <v>0</v>
      </c>
      <c r="U712" s="399"/>
      <c r="V712" s="295"/>
      <c r="W712" s="297"/>
      <c r="X712" s="296" t="s">
        <v>257</v>
      </c>
      <c r="Y71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12" s="346"/>
      <c r="AA712" s="300"/>
      <c r="AB712" s="300"/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300"/>
      <c r="AM712" s="300"/>
      <c r="AN712" s="300"/>
      <c r="AO712" s="300"/>
      <c r="AP712" s="300"/>
      <c r="AQ712" s="300"/>
      <c r="AR712" s="299"/>
    </row>
    <row r="713" spans="1:44" ht="43.5" customHeight="1" x14ac:dyDescent="0.2">
      <c r="A713" s="322" t="s">
        <v>2178</v>
      </c>
      <c r="B713" s="323"/>
      <c r="C713" s="314"/>
      <c r="D713" s="323" t="s">
        <v>1984</v>
      </c>
      <c r="E713" s="322" t="s">
        <v>95</v>
      </c>
      <c r="F713" s="311" t="s">
        <v>24</v>
      </c>
      <c r="G713" s="399" t="s">
        <v>1985</v>
      </c>
      <c r="H713" s="399" t="s">
        <v>1261</v>
      </c>
      <c r="I713" s="372">
        <v>116640</v>
      </c>
      <c r="J713" s="329">
        <f>-K2761/0.0833333333333333</f>
        <v>0</v>
      </c>
      <c r="K713" s="329"/>
      <c r="L713" s="312">
        <v>43642</v>
      </c>
      <c r="M713" s="312">
        <v>43642</v>
      </c>
      <c r="N713" s="312">
        <v>44372</v>
      </c>
      <c r="O713" s="330">
        <f>YEAR(N713)</f>
        <v>2021</v>
      </c>
      <c r="P713" s="318">
        <f>MONTH(N713)</f>
        <v>6</v>
      </c>
      <c r="Q713" s="331" t="str">
        <f>IF(P713&gt;9,CONCATENATE(O713,P713),CONCATENATE(O713,"0",P713))</f>
        <v>202106</v>
      </c>
      <c r="R713" s="305">
        <v>0</v>
      </c>
      <c r="S713" s="332">
        <v>0</v>
      </c>
      <c r="T713" s="332">
        <v>0</v>
      </c>
      <c r="U713" s="395"/>
      <c r="V713" s="300"/>
      <c r="W713" s="299"/>
      <c r="X713" s="300"/>
      <c r="Y713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46"/>
      <c r="AA713" s="299"/>
      <c r="AB713" s="299"/>
      <c r="AC713" s="299"/>
      <c r="AD713" s="299"/>
      <c r="AE713" s="299"/>
      <c r="AF713" s="299"/>
      <c r="AG713" s="299"/>
      <c r="AH713" s="299"/>
      <c r="AI713" s="299"/>
      <c r="AJ713" s="299"/>
      <c r="AK713" s="299"/>
      <c r="AL713" s="299"/>
      <c r="AM713" s="299"/>
      <c r="AN713" s="299"/>
      <c r="AO713" s="299"/>
      <c r="AP713" s="299"/>
      <c r="AQ713" s="299"/>
      <c r="AR713" s="299"/>
    </row>
    <row r="714" spans="1:44" ht="43.5" customHeight="1" x14ac:dyDescent="0.2">
      <c r="A714" s="323" t="s">
        <v>2178</v>
      </c>
      <c r="B714" s="323"/>
      <c r="C714" s="314"/>
      <c r="D714" s="323" t="s">
        <v>2276</v>
      </c>
      <c r="E714" s="323" t="s">
        <v>104</v>
      </c>
      <c r="F714" s="311" t="s">
        <v>2277</v>
      </c>
      <c r="G714" s="399" t="s">
        <v>2278</v>
      </c>
      <c r="H714" s="399" t="s">
        <v>2262</v>
      </c>
      <c r="I714" s="372"/>
      <c r="J714" s="329">
        <f>-K2856/0.0833333333333333</f>
        <v>0</v>
      </c>
      <c r="K714" s="329"/>
      <c r="L714" s="312">
        <v>43936</v>
      </c>
      <c r="M714" s="312">
        <v>43937</v>
      </c>
      <c r="N714" s="312">
        <v>44301</v>
      </c>
      <c r="O714" s="330">
        <f>YEAR(N714)</f>
        <v>2021</v>
      </c>
      <c r="P714" s="318">
        <f>MONTH(N714)</f>
        <v>4</v>
      </c>
      <c r="Q714" s="331" t="str">
        <f>IF(P714&gt;9,CONCATENATE(O714,P714),CONCATENATE(O714,"0",P714))</f>
        <v>202104</v>
      </c>
      <c r="R714" s="305" t="s">
        <v>738</v>
      </c>
      <c r="S714" s="332">
        <v>0</v>
      </c>
      <c r="T714" s="332">
        <v>0</v>
      </c>
      <c r="U714" s="395">
        <v>0</v>
      </c>
      <c r="V714" s="300"/>
      <c r="W714" s="299"/>
      <c r="X714" s="300"/>
      <c r="Y714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46"/>
      <c r="AA714" s="299"/>
      <c r="AB714" s="299"/>
      <c r="AC714" s="299"/>
      <c r="AD714" s="299"/>
      <c r="AE714" s="299"/>
      <c r="AF714" s="299"/>
      <c r="AG714" s="299"/>
      <c r="AH714" s="299"/>
      <c r="AI714" s="299"/>
      <c r="AJ714" s="299"/>
      <c r="AK714" s="299"/>
      <c r="AL714" s="299"/>
      <c r="AM714" s="299"/>
      <c r="AN714" s="299"/>
      <c r="AO714" s="299"/>
      <c r="AP714" s="299"/>
      <c r="AQ714" s="299"/>
      <c r="AR714" s="299"/>
    </row>
    <row r="715" spans="1:44" ht="43.5" customHeight="1" x14ac:dyDescent="0.2">
      <c r="A715" s="323" t="s">
        <v>2178</v>
      </c>
      <c r="B715" s="323"/>
      <c r="C715" s="314"/>
      <c r="D715" s="323" t="s">
        <v>2382</v>
      </c>
      <c r="E715" s="323" t="s">
        <v>104</v>
      </c>
      <c r="F715" s="311" t="s">
        <v>24</v>
      </c>
      <c r="G715" s="399" t="s">
        <v>2383</v>
      </c>
      <c r="H715" s="399" t="s">
        <v>2384</v>
      </c>
      <c r="I715" s="372">
        <v>1343000</v>
      </c>
      <c r="J715" s="329">
        <f>-K2893/0.0833333333333333</f>
        <v>0</v>
      </c>
      <c r="K715" s="329"/>
      <c r="L715" s="312">
        <v>44076</v>
      </c>
      <c r="M715" s="312">
        <v>44075</v>
      </c>
      <c r="N715" s="312">
        <v>44196</v>
      </c>
      <c r="O715" s="330">
        <f>YEAR(N715)</f>
        <v>2020</v>
      </c>
      <c r="P715" s="318">
        <f>MONTH(N715)</f>
        <v>12</v>
      </c>
      <c r="Q715" s="331" t="str">
        <f>IF(P715&gt;9,CONCATENATE(O715,P715),CONCATENATE(O715,"0",P715))</f>
        <v>202012</v>
      </c>
      <c r="R715" s="305">
        <v>0</v>
      </c>
      <c r="S715" s="332">
        <v>0</v>
      </c>
      <c r="T715" s="332">
        <v>0</v>
      </c>
      <c r="U715" s="395"/>
      <c r="V715" s="300"/>
      <c r="W715" s="299"/>
      <c r="X715" s="300"/>
      <c r="Y715" s="32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46"/>
      <c r="AA715" s="299"/>
      <c r="AB715" s="299"/>
      <c r="AC715" s="299"/>
      <c r="AD715" s="299"/>
      <c r="AE715" s="299"/>
      <c r="AF715" s="299"/>
      <c r="AG715" s="299"/>
      <c r="AH715" s="299"/>
      <c r="AI715" s="299"/>
      <c r="AJ715" s="299"/>
      <c r="AK715" s="299"/>
      <c r="AL715" s="299"/>
      <c r="AM715" s="299"/>
      <c r="AN715" s="299"/>
      <c r="AO715" s="299"/>
      <c r="AP715" s="299"/>
      <c r="AQ715" s="299"/>
      <c r="AR715" s="299"/>
    </row>
    <row r="716" spans="1:44" ht="36" customHeight="1" x14ac:dyDescent="0.2">
      <c r="A716" s="308"/>
      <c r="B716" s="313"/>
      <c r="C716" s="334"/>
      <c r="D716" s="323" t="s">
        <v>783</v>
      </c>
      <c r="E716" s="308" t="s">
        <v>90</v>
      </c>
      <c r="F716" s="266" t="s">
        <v>520</v>
      </c>
      <c r="G716" s="397" t="s">
        <v>521</v>
      </c>
      <c r="H716" s="397" t="s">
        <v>2370</v>
      </c>
      <c r="I716" s="371">
        <v>1165507.92</v>
      </c>
      <c r="J716" s="268">
        <f>-K2934/0.0833333333333333</f>
        <v>0</v>
      </c>
      <c r="K716" s="268"/>
      <c r="L716" s="269">
        <v>44223</v>
      </c>
      <c r="M716" s="269">
        <v>42599</v>
      </c>
      <c r="N716" s="312">
        <v>44424</v>
      </c>
      <c r="O716" s="305" t="s">
        <v>171</v>
      </c>
      <c r="P716" s="332">
        <v>0</v>
      </c>
      <c r="Q716" s="332">
        <v>0</v>
      </c>
      <c r="R716" s="305" t="s">
        <v>171</v>
      </c>
      <c r="S716" s="332">
        <v>0</v>
      </c>
      <c r="T716" s="332">
        <v>0</v>
      </c>
      <c r="U716" s="397"/>
      <c r="V716" s="309"/>
      <c r="W716" s="307"/>
      <c r="X716" s="309"/>
      <c r="Y716" s="31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26"/>
      <c r="AA716" s="309"/>
      <c r="AB716" s="309"/>
      <c r="AC716" s="309"/>
      <c r="AD716" s="309"/>
      <c r="AE716" s="309"/>
      <c r="AF716" s="309"/>
      <c r="AG716" s="309"/>
      <c r="AH716" s="309"/>
      <c r="AI716" s="309"/>
      <c r="AJ716" s="309"/>
      <c r="AK716" s="309"/>
      <c r="AL716" s="309"/>
      <c r="AM716" s="309"/>
      <c r="AN716" s="309"/>
      <c r="AO716" s="309"/>
      <c r="AP716" s="309"/>
      <c r="AQ716" s="309"/>
      <c r="AR716" s="309"/>
    </row>
    <row r="721" spans="8:8" ht="43.5" customHeight="1" x14ac:dyDescent="0.2">
      <c r="H721" s="44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V650:AV651">
    <sortCondition ref="AV651"/>
  </sortState>
  <phoneticPr fontId="14" type="noConversion"/>
  <conditionalFormatting sqref="C419 C339:C345 C492:C498 C390:C417 C578:C592 C291:C333 C472:C489 C88:C119 C349:C388 C9:C86 C500:C576 C194:C283 C437:C469 C181:C191 C422:C435 C121:C179 C594:C694 C4:C7">
    <cfRule type="cellIs" dxfId="68" priority="550" operator="equal">
      <formula>"Red"</formula>
    </cfRule>
    <cfRule type="cellIs" dxfId="67" priority="551" operator="equal">
      <formula>"Yellow"</formula>
    </cfRule>
    <cfRule type="cellIs" dxfId="66" priority="552" operator="equal">
      <formula>"Green"</formula>
    </cfRule>
  </conditionalFormatting>
  <conditionalFormatting sqref="C120">
    <cfRule type="cellIs" dxfId="65" priority="346" operator="equal">
      <formula>"Red"</formula>
    </cfRule>
    <cfRule type="cellIs" dxfId="64" priority="347" operator="equal">
      <formula>"Yellow"</formula>
    </cfRule>
    <cfRule type="cellIs" dxfId="63" priority="348" operator="equal">
      <formula>"Green"</formula>
    </cfRule>
  </conditionalFormatting>
  <conditionalFormatting sqref="C87">
    <cfRule type="cellIs" dxfId="62" priority="334" operator="equal">
      <formula>"Red"</formula>
    </cfRule>
    <cfRule type="cellIs" dxfId="61" priority="335" operator="equal">
      <formula>"Yellow"</formula>
    </cfRule>
    <cfRule type="cellIs" dxfId="60" priority="336" operator="equal">
      <formula>"Green"</formula>
    </cfRule>
  </conditionalFormatting>
  <conditionalFormatting sqref="C193">
    <cfRule type="cellIs" dxfId="59" priority="259" operator="equal">
      <formula>"Red"</formula>
    </cfRule>
    <cfRule type="cellIs" dxfId="58" priority="260" operator="equal">
      <formula>"Yellow"</formula>
    </cfRule>
    <cfRule type="cellIs" dxfId="57" priority="261" operator="equal">
      <formula>"Green"</formula>
    </cfRule>
  </conditionalFormatting>
  <conditionalFormatting sqref="C192">
    <cfRule type="cellIs" dxfId="56" priority="262" operator="equal">
      <formula>"Red"</formula>
    </cfRule>
    <cfRule type="cellIs" dxfId="55" priority="263" operator="equal">
      <formula>"Yellow"</formula>
    </cfRule>
    <cfRule type="cellIs" dxfId="54" priority="264" operator="equal">
      <formula>"Green"</formula>
    </cfRule>
  </conditionalFormatting>
  <conditionalFormatting sqref="C8">
    <cfRule type="cellIs" dxfId="53" priority="226" operator="equal">
      <formula>"Red"</formula>
    </cfRule>
    <cfRule type="cellIs" dxfId="52" priority="227" operator="equal">
      <formula>"Yellow"</formula>
    </cfRule>
    <cfRule type="cellIs" dxfId="51" priority="228" operator="equal">
      <formula>"Green"</formula>
    </cfRule>
  </conditionalFormatting>
  <conditionalFormatting sqref="C420:C421">
    <cfRule type="cellIs" dxfId="50" priority="220" operator="equal">
      <formula>"Red"</formula>
    </cfRule>
    <cfRule type="cellIs" dxfId="49" priority="221" operator="equal">
      <formula>"Yellow"</formula>
    </cfRule>
    <cfRule type="cellIs" dxfId="48" priority="222" operator="equal">
      <formula>"Green"</formula>
    </cfRule>
  </conditionalFormatting>
  <conditionalFormatting sqref="C418">
    <cfRule type="cellIs" dxfId="47" priority="214" operator="equal">
      <formula>"Red"</formula>
    </cfRule>
    <cfRule type="cellIs" dxfId="46" priority="215" operator="equal">
      <formula>"Yellow"</formula>
    </cfRule>
    <cfRule type="cellIs" dxfId="45" priority="216" operator="equal">
      <formula>"Green"</formula>
    </cfRule>
  </conditionalFormatting>
  <conditionalFormatting sqref="C490:C491">
    <cfRule type="cellIs" dxfId="44" priority="193" operator="equal">
      <formula>"Red"</formula>
    </cfRule>
    <cfRule type="cellIs" dxfId="43" priority="194" operator="equal">
      <formula>"Yellow"</formula>
    </cfRule>
    <cfRule type="cellIs" dxfId="42" priority="195" operator="equal">
      <formula>"Green"</formula>
    </cfRule>
  </conditionalFormatting>
  <conditionalFormatting sqref="C180">
    <cfRule type="cellIs" dxfId="41" priority="187" operator="equal">
      <formula>"Red"</formula>
    </cfRule>
    <cfRule type="cellIs" dxfId="40" priority="188" operator="equal">
      <formula>"Yellow"</formula>
    </cfRule>
    <cfRule type="cellIs" dxfId="39" priority="189" operator="equal">
      <formula>"Green"</formula>
    </cfRule>
  </conditionalFormatting>
  <conditionalFormatting sqref="C389">
    <cfRule type="cellIs" dxfId="38" priority="178" operator="equal">
      <formula>"Red"</formula>
    </cfRule>
    <cfRule type="cellIs" dxfId="37" priority="179" operator="equal">
      <formula>"Yellow"</formula>
    </cfRule>
    <cfRule type="cellIs" dxfId="36" priority="180" operator="equal">
      <formula>"Green"</formula>
    </cfRule>
  </conditionalFormatting>
  <conditionalFormatting sqref="C334:C338">
    <cfRule type="cellIs" dxfId="35" priority="166" operator="equal">
      <formula>"Red"</formula>
    </cfRule>
    <cfRule type="cellIs" dxfId="34" priority="167" operator="equal">
      <formula>"Yellow"</formula>
    </cfRule>
    <cfRule type="cellIs" dxfId="33" priority="168" operator="equal">
      <formula>"Green"</formula>
    </cfRule>
  </conditionalFormatting>
  <conditionalFormatting sqref="C346">
    <cfRule type="cellIs" dxfId="32" priority="94" operator="equal">
      <formula>"Red"</formula>
    </cfRule>
    <cfRule type="cellIs" dxfId="31" priority="95" operator="equal">
      <formula>"Yellow"</formula>
    </cfRule>
    <cfRule type="cellIs" dxfId="30" priority="96" operator="equal">
      <formula>"Green"</formula>
    </cfRule>
  </conditionalFormatting>
  <conditionalFormatting sqref="C348">
    <cfRule type="cellIs" dxfId="29" priority="88" operator="equal">
      <formula>"Red"</formula>
    </cfRule>
    <cfRule type="cellIs" dxfId="28" priority="89" operator="equal">
      <formula>"Yellow"</formula>
    </cfRule>
    <cfRule type="cellIs" dxfId="27" priority="90" operator="equal">
      <formula>"Green"</formula>
    </cfRule>
  </conditionalFormatting>
  <conditionalFormatting sqref="C284:C286">
    <cfRule type="cellIs" dxfId="26" priority="67" operator="equal">
      <formula>"Red"</formula>
    </cfRule>
    <cfRule type="cellIs" dxfId="25" priority="68" operator="equal">
      <formula>"Yellow"</formula>
    </cfRule>
    <cfRule type="cellIs" dxfId="24" priority="69" operator="equal">
      <formula>"Green"</formula>
    </cfRule>
  </conditionalFormatting>
  <conditionalFormatting sqref="C290">
    <cfRule type="cellIs" dxfId="23" priority="64" operator="equal">
      <formula>"Red"</formula>
    </cfRule>
    <cfRule type="cellIs" dxfId="22" priority="65" operator="equal">
      <formula>"Yellow"</formula>
    </cfRule>
    <cfRule type="cellIs" dxfId="21" priority="66" operator="equal">
      <formula>"Green"</formula>
    </cfRule>
  </conditionalFormatting>
  <conditionalFormatting sqref="C287:C289">
    <cfRule type="cellIs" dxfId="20" priority="61" operator="equal">
      <formula>"Red"</formula>
    </cfRule>
    <cfRule type="cellIs" dxfId="19" priority="62" operator="equal">
      <formula>"Yellow"</formula>
    </cfRule>
    <cfRule type="cellIs" dxfId="18" priority="63" operator="equal">
      <formula>"Green"</formula>
    </cfRule>
  </conditionalFormatting>
  <conditionalFormatting sqref="C347">
    <cfRule type="cellIs" dxfId="17" priority="55" operator="equal">
      <formula>"Red"</formula>
    </cfRule>
    <cfRule type="cellIs" dxfId="16" priority="56" operator="equal">
      <formula>"Yellow"</formula>
    </cfRule>
    <cfRule type="cellIs" dxfId="15" priority="57" operator="equal">
      <formula>"Green"</formula>
    </cfRule>
  </conditionalFormatting>
  <conditionalFormatting sqref="C436">
    <cfRule type="cellIs" dxfId="14" priority="52" operator="equal">
      <formula>"Red"</formula>
    </cfRule>
    <cfRule type="cellIs" dxfId="13" priority="53" operator="equal">
      <formula>"Yellow"</formula>
    </cfRule>
    <cfRule type="cellIs" dxfId="12" priority="54" operator="equal">
      <formula>"Green"</formula>
    </cfRule>
  </conditionalFormatting>
  <conditionalFormatting sqref="C695">
    <cfRule type="cellIs" dxfId="11" priority="19" operator="equal">
      <formula>"Red"</formula>
    </cfRule>
    <cfRule type="cellIs" dxfId="10" priority="20" operator="equal">
      <formula>"Yellow"</formula>
    </cfRule>
    <cfRule type="cellIs" dxfId="9" priority="21" operator="equal">
      <formula>"Green"</formula>
    </cfRule>
  </conditionalFormatting>
  <conditionalFormatting sqref="C696">
    <cfRule type="cellIs" dxfId="8" priority="16" operator="equal">
      <formula>"Red"</formula>
    </cfRule>
    <cfRule type="cellIs" dxfId="7" priority="17" operator="equal">
      <formula>"Yellow"</formula>
    </cfRule>
    <cfRule type="cellIs" dxfId="6" priority="18" operator="equal">
      <formula>"Green"</formula>
    </cfRule>
  </conditionalFormatting>
  <conditionalFormatting sqref="C577">
    <cfRule type="cellIs" dxfId="5" priority="10" operator="equal">
      <formula>"Red"</formula>
    </cfRule>
    <cfRule type="cellIs" dxfId="4" priority="11" operator="equal">
      <formula>"Yellow"</formula>
    </cfRule>
    <cfRule type="cellIs" dxfId="3" priority="12" operator="equal">
      <formula>"Green"</formula>
    </cfRule>
  </conditionalFormatting>
  <conditionalFormatting sqref="C593">
    <cfRule type="cellIs" dxfId="2" priority="4" operator="equal">
      <formula>"Red"</formula>
    </cfRule>
    <cfRule type="cellIs" dxfId="1" priority="5" operator="equal">
      <formula>"Yellow"</formula>
    </cfRule>
    <cfRule type="cellIs" dxfId="0" priority="6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scale="63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213" customWidth="1"/>
    <col min="2" max="2" width="13.42578125" style="214" bestFit="1" customWidth="1"/>
    <col min="3" max="3" width="12" style="214" customWidth="1"/>
    <col min="4" max="4" width="19.140625" style="214" customWidth="1"/>
    <col min="5" max="5" width="55.28515625" style="214" bestFit="1" customWidth="1"/>
    <col min="6" max="6" width="37.140625" style="214" bestFit="1" customWidth="1"/>
    <col min="7" max="7" width="23" style="214" customWidth="1"/>
    <col min="8" max="8" width="12.5703125" style="214" bestFit="1" customWidth="1"/>
    <col min="9" max="9" width="12.85546875" style="214" customWidth="1"/>
    <col min="10" max="10" width="11.140625" style="214" bestFit="1" customWidth="1"/>
    <col min="11" max="11" width="16.7109375" style="213" bestFit="1" customWidth="1"/>
    <col min="12" max="12" width="6.42578125" style="213" customWidth="1"/>
    <col min="13" max="13" width="7.140625" style="213" customWidth="1"/>
    <col min="14" max="14" width="12.140625" style="224" customWidth="1"/>
    <col min="15" max="15" width="13.28515625" style="229" customWidth="1"/>
    <col min="16" max="16" width="10.7109375" style="213" customWidth="1"/>
    <col min="17" max="17" width="9.140625" style="214"/>
    <col min="18" max="18" width="56.140625" style="213" customWidth="1"/>
    <col min="19" max="16384" width="9.140625" style="213"/>
  </cols>
  <sheetData>
    <row r="1" spans="1:41" s="180" customFormat="1" ht="33" customHeight="1" x14ac:dyDescent="0.2">
      <c r="A1" s="446" t="s">
        <v>10</v>
      </c>
      <c r="B1" s="447" t="s">
        <v>16</v>
      </c>
      <c r="C1" s="54" t="s">
        <v>17</v>
      </c>
      <c r="D1" s="447" t="s">
        <v>61</v>
      </c>
      <c r="E1" s="447" t="s">
        <v>7</v>
      </c>
      <c r="F1" s="447" t="s">
        <v>15</v>
      </c>
      <c r="G1" s="450" t="s">
        <v>4</v>
      </c>
      <c r="H1" s="447" t="s">
        <v>13</v>
      </c>
      <c r="I1" s="447" t="s">
        <v>18</v>
      </c>
      <c r="J1" s="447" t="s">
        <v>12</v>
      </c>
      <c r="K1" s="446" t="s">
        <v>14</v>
      </c>
      <c r="L1" s="449" t="s">
        <v>6</v>
      </c>
      <c r="M1" s="449"/>
      <c r="N1" s="54" t="s">
        <v>66</v>
      </c>
      <c r="O1" s="178" t="s">
        <v>67</v>
      </c>
      <c r="P1" s="56" t="s">
        <v>68</v>
      </c>
      <c r="Q1" s="448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46"/>
      <c r="B2" s="447"/>
      <c r="C2" s="54"/>
      <c r="D2" s="447"/>
      <c r="E2" s="447"/>
      <c r="F2" s="447"/>
      <c r="G2" s="450"/>
      <c r="H2" s="447"/>
      <c r="I2" s="447"/>
      <c r="J2" s="447"/>
      <c r="K2" s="446"/>
      <c r="L2" s="56" t="s">
        <v>9</v>
      </c>
      <c r="M2" s="60" t="s">
        <v>8</v>
      </c>
      <c r="N2" s="61"/>
      <c r="O2" s="179"/>
      <c r="P2" s="60"/>
      <c r="Q2" s="44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75" x14ac:dyDescent="0.2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75" x14ac:dyDescent="0.2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75" x14ac:dyDescent="0.2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75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75" x14ac:dyDescent="0.2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75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75" x14ac:dyDescent="0.2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75" x14ac:dyDescent="0.2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75" x14ac:dyDescent="0.2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75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75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75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75" x14ac:dyDescent="0.2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75" x14ac:dyDescent="0.2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75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75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75" x14ac:dyDescent="0.2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75" x14ac:dyDescent="0.2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75" x14ac:dyDescent="0.2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75" x14ac:dyDescent="0.2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75" x14ac:dyDescent="0.2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75" x14ac:dyDescent="0.2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75" x14ac:dyDescent="0.2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75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75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75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75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75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75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75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75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75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75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75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75" x14ac:dyDescent="0.2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75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75" x14ac:dyDescent="0.2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75" x14ac:dyDescent="0.2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75" x14ac:dyDescent="0.2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75" x14ac:dyDescent="0.2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75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75" x14ac:dyDescent="0.2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75" x14ac:dyDescent="0.2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75" x14ac:dyDescent="0.2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75" x14ac:dyDescent="0.2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75" x14ac:dyDescent="0.2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75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75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75" x14ac:dyDescent="0.2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75" x14ac:dyDescent="0.2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75" x14ac:dyDescent="0.2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75" x14ac:dyDescent="0.2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75" x14ac:dyDescent="0.2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75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75" x14ac:dyDescent="0.2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75" x14ac:dyDescent="0.2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75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75" x14ac:dyDescent="0.2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75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75" x14ac:dyDescent="0.2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75" x14ac:dyDescent="0.2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75" x14ac:dyDescent="0.2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75" x14ac:dyDescent="0.2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75" x14ac:dyDescent="0.2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75" x14ac:dyDescent="0.2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75" x14ac:dyDescent="0.2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75" x14ac:dyDescent="0.2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75" x14ac:dyDescent="0.2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75" x14ac:dyDescent="0.2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75" x14ac:dyDescent="0.2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75" x14ac:dyDescent="0.2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75" x14ac:dyDescent="0.2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75" x14ac:dyDescent="0.2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75" x14ac:dyDescent="0.2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75" x14ac:dyDescent="0.2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75" x14ac:dyDescent="0.2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75" x14ac:dyDescent="0.2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1.140625" style="12" customWidth="1"/>
    <col min="4" max="4" width="24.140625" style="12" customWidth="1"/>
    <col min="5" max="5" width="55" style="12" bestFit="1" customWidth="1"/>
    <col min="6" max="6" width="37.42578125" style="12" bestFit="1" customWidth="1"/>
    <col min="7" max="7" width="24.42578125" style="12" customWidth="1"/>
    <col min="8" max="8" width="12.42578125" style="12" bestFit="1" customWidth="1"/>
    <col min="9" max="9" width="9.7109375" style="12" bestFit="1" customWidth="1"/>
    <col min="10" max="10" width="10.7109375" style="12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12" customWidth="1"/>
    <col min="18" max="18" width="35.5703125" customWidth="1"/>
  </cols>
  <sheetData>
    <row r="1" spans="1:41" s="180" customFormat="1" ht="33" customHeight="1" x14ac:dyDescent="0.2">
      <c r="A1" s="446" t="s">
        <v>10</v>
      </c>
      <c r="B1" s="447" t="s">
        <v>16</v>
      </c>
      <c r="C1" s="54" t="s">
        <v>17</v>
      </c>
      <c r="D1" s="447" t="s">
        <v>61</v>
      </c>
      <c r="E1" s="447" t="s">
        <v>7</v>
      </c>
      <c r="F1" s="447" t="s">
        <v>15</v>
      </c>
      <c r="G1" s="450" t="s">
        <v>4</v>
      </c>
      <c r="H1" s="447" t="s">
        <v>13</v>
      </c>
      <c r="I1" s="447" t="s">
        <v>18</v>
      </c>
      <c r="J1" s="447" t="s">
        <v>12</v>
      </c>
      <c r="K1" s="446" t="s">
        <v>14</v>
      </c>
      <c r="L1" s="449" t="s">
        <v>6</v>
      </c>
      <c r="M1" s="449"/>
      <c r="N1" s="56" t="s">
        <v>66</v>
      </c>
      <c r="O1" s="56" t="s">
        <v>67</v>
      </c>
      <c r="P1" s="56" t="s">
        <v>68</v>
      </c>
      <c r="Q1" s="448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46"/>
      <c r="B2" s="447"/>
      <c r="C2" s="54"/>
      <c r="D2" s="447"/>
      <c r="E2" s="447"/>
      <c r="F2" s="447"/>
      <c r="G2" s="450"/>
      <c r="H2" s="447"/>
      <c r="I2" s="447"/>
      <c r="J2" s="447"/>
      <c r="K2" s="446"/>
      <c r="L2" s="56" t="s">
        <v>9</v>
      </c>
      <c r="M2" s="60" t="s">
        <v>8</v>
      </c>
      <c r="N2" s="60"/>
      <c r="O2" s="60"/>
      <c r="P2" s="60"/>
      <c r="Q2" s="44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75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75" x14ac:dyDescent="0.2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75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75" x14ac:dyDescent="0.2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75" x14ac:dyDescent="0.2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75" x14ac:dyDescent="0.2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75" x14ac:dyDescent="0.2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75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75" x14ac:dyDescent="0.2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75" x14ac:dyDescent="0.2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75" x14ac:dyDescent="0.2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75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75" x14ac:dyDescent="0.2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75" x14ac:dyDescent="0.2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75" x14ac:dyDescent="0.2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75" x14ac:dyDescent="0.2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75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75" x14ac:dyDescent="0.2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75" x14ac:dyDescent="0.2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75" x14ac:dyDescent="0.2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75" x14ac:dyDescent="0.2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75" x14ac:dyDescent="0.2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75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75" x14ac:dyDescent="0.2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75" x14ac:dyDescent="0.2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75" x14ac:dyDescent="0.2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75" x14ac:dyDescent="0.2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75" x14ac:dyDescent="0.2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75" x14ac:dyDescent="0.2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75" x14ac:dyDescent="0.2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75" x14ac:dyDescent="0.2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75" x14ac:dyDescent="0.2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75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75" x14ac:dyDescent="0.2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75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75" x14ac:dyDescent="0.2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75" x14ac:dyDescent="0.2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75" x14ac:dyDescent="0.2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75" x14ac:dyDescent="0.2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75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75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75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75" x14ac:dyDescent="0.2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75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75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75" x14ac:dyDescent="0.2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75" x14ac:dyDescent="0.2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75" x14ac:dyDescent="0.2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75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75" x14ac:dyDescent="0.2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75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75" x14ac:dyDescent="0.2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75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75" x14ac:dyDescent="0.2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75" x14ac:dyDescent="0.2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75" x14ac:dyDescent="0.2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75" x14ac:dyDescent="0.2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75" x14ac:dyDescent="0.2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75" x14ac:dyDescent="0.2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75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222" customWidth="1"/>
    <col min="2" max="2" width="13.42578125" style="223" bestFit="1" customWidth="1"/>
    <col min="3" max="3" width="12.5703125" style="223" customWidth="1"/>
    <col min="4" max="4" width="23.7109375" style="223" customWidth="1"/>
    <col min="5" max="5" width="50.140625" style="223" bestFit="1" customWidth="1"/>
    <col min="6" max="6" width="36.5703125" style="223" bestFit="1" customWidth="1"/>
    <col min="7" max="7" width="20.85546875" style="223" bestFit="1" customWidth="1"/>
    <col min="8" max="8" width="12.28515625" style="223" bestFit="1" customWidth="1"/>
    <col min="9" max="9" width="9.140625" style="223"/>
    <col min="10" max="10" width="10.5703125" style="223" bestFit="1" customWidth="1"/>
    <col min="11" max="11" width="16.42578125" style="222" bestFit="1" customWidth="1"/>
    <col min="12" max="12" width="6.28515625" style="222" customWidth="1"/>
    <col min="13" max="13" width="7.5703125" style="222" customWidth="1"/>
    <col min="14" max="16" width="10.7109375" style="222" customWidth="1"/>
    <col min="17" max="17" width="11.85546875" style="223" bestFit="1" customWidth="1"/>
    <col min="18" max="18" width="35.28515625" style="222" customWidth="1"/>
    <col min="19" max="16384" width="9.140625" style="222"/>
  </cols>
  <sheetData>
    <row r="1" spans="1:39" s="180" customFormat="1" ht="94.5" x14ac:dyDescent="0.2">
      <c r="A1" s="446" t="s">
        <v>10</v>
      </c>
      <c r="B1" s="447" t="s">
        <v>16</v>
      </c>
      <c r="C1" s="54" t="s">
        <v>17</v>
      </c>
      <c r="D1" s="447" t="s">
        <v>61</v>
      </c>
      <c r="E1" s="447" t="s">
        <v>7</v>
      </c>
      <c r="F1" s="447" t="s">
        <v>15</v>
      </c>
      <c r="G1" s="450" t="s">
        <v>4</v>
      </c>
      <c r="H1" s="447" t="s">
        <v>13</v>
      </c>
      <c r="I1" s="447" t="s">
        <v>18</v>
      </c>
      <c r="J1" s="447" t="s">
        <v>12</v>
      </c>
      <c r="K1" s="446" t="s">
        <v>14</v>
      </c>
      <c r="L1" s="449" t="s">
        <v>6</v>
      </c>
      <c r="M1" s="449"/>
      <c r="N1" s="56" t="s">
        <v>66</v>
      </c>
      <c r="O1" s="56" t="s">
        <v>67</v>
      </c>
      <c r="P1" s="56" t="s">
        <v>68</v>
      </c>
      <c r="Q1" s="448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31.5" x14ac:dyDescent="0.2">
      <c r="A2" s="446"/>
      <c r="B2" s="447"/>
      <c r="C2" s="54"/>
      <c r="D2" s="447"/>
      <c r="E2" s="447"/>
      <c r="F2" s="447"/>
      <c r="G2" s="450"/>
      <c r="H2" s="447"/>
      <c r="I2" s="447"/>
      <c r="J2" s="447"/>
      <c r="K2" s="446"/>
      <c r="L2" s="56" t="s">
        <v>9</v>
      </c>
      <c r="M2" s="60" t="s">
        <v>8</v>
      </c>
      <c r="N2" s="60"/>
      <c r="O2" s="60"/>
      <c r="P2" s="60"/>
      <c r="Q2" s="44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2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2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2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2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222" customWidth="1"/>
    <col min="2" max="2" width="13.42578125" style="228" bestFit="1" customWidth="1"/>
    <col min="3" max="3" width="11.42578125" style="223" customWidth="1"/>
    <col min="4" max="4" width="17" style="223" bestFit="1" customWidth="1"/>
    <col min="5" max="5" width="54" style="223" bestFit="1" customWidth="1"/>
    <col min="6" max="6" width="37.5703125" style="223" bestFit="1" customWidth="1"/>
    <col min="7" max="7" width="18.42578125" style="223" customWidth="1"/>
    <col min="8" max="8" width="12.42578125" style="223" bestFit="1" customWidth="1"/>
    <col min="9" max="9" width="13.42578125" style="223" customWidth="1"/>
    <col min="10" max="10" width="11.5703125" style="223" bestFit="1" customWidth="1"/>
    <col min="11" max="11" width="16.5703125" style="222" bestFit="1" customWidth="1"/>
    <col min="12" max="12" width="6.28515625" style="222" customWidth="1"/>
    <col min="13" max="13" width="7.5703125" style="222" customWidth="1"/>
    <col min="14" max="14" width="13.8554687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546875" style="222" customWidth="1"/>
    <col min="19" max="20" width="9.140625" style="222"/>
    <col min="21" max="21" width="35.85546875" style="222" customWidth="1"/>
    <col min="22" max="16384" width="9.140625" style="222"/>
  </cols>
  <sheetData>
    <row r="1" spans="1:39" s="180" customFormat="1" ht="33" customHeight="1" x14ac:dyDescent="0.2">
      <c r="A1" s="446" t="s">
        <v>10</v>
      </c>
      <c r="B1" s="447" t="s">
        <v>16</v>
      </c>
      <c r="C1" s="54" t="s">
        <v>17</v>
      </c>
      <c r="D1" s="447" t="s">
        <v>61</v>
      </c>
      <c r="E1" s="447" t="s">
        <v>7</v>
      </c>
      <c r="F1" s="447" t="s">
        <v>15</v>
      </c>
      <c r="G1" s="450" t="s">
        <v>4</v>
      </c>
      <c r="H1" s="447" t="s">
        <v>13</v>
      </c>
      <c r="I1" s="447" t="s">
        <v>18</v>
      </c>
      <c r="J1" s="447" t="s">
        <v>12</v>
      </c>
      <c r="K1" s="446" t="s">
        <v>14</v>
      </c>
      <c r="L1" s="449" t="s">
        <v>6</v>
      </c>
      <c r="M1" s="449"/>
      <c r="N1" s="56" t="s">
        <v>66</v>
      </c>
      <c r="O1" s="56" t="s">
        <v>67</v>
      </c>
      <c r="P1" s="56" t="s">
        <v>68</v>
      </c>
      <c r="Q1" s="448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">
      <c r="A2" s="446"/>
      <c r="B2" s="447"/>
      <c r="C2" s="54"/>
      <c r="D2" s="447"/>
      <c r="E2" s="447"/>
      <c r="F2" s="447"/>
      <c r="G2" s="450"/>
      <c r="H2" s="447"/>
      <c r="I2" s="447"/>
      <c r="J2" s="447"/>
      <c r="K2" s="446"/>
      <c r="L2" s="56" t="s">
        <v>9</v>
      </c>
      <c r="M2" s="60" t="s">
        <v>8</v>
      </c>
      <c r="N2" s="60"/>
      <c r="O2" s="60"/>
      <c r="P2" s="60"/>
      <c r="Q2" s="44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0.140625" style="12" customWidth="1"/>
    <col min="4" max="4" width="19.42578125" style="12" bestFit="1" customWidth="1"/>
    <col min="5" max="5" width="54.85546875" style="12" bestFit="1" customWidth="1"/>
    <col min="6" max="6" width="36.5703125" style="12" bestFit="1" customWidth="1"/>
    <col min="7" max="7" width="21.7109375" style="15" customWidth="1"/>
    <col min="8" max="8" width="14.7109375" style="13" customWidth="1"/>
    <col min="9" max="9" width="13.42578125" style="13" customWidth="1"/>
    <col min="10" max="10" width="10.5703125" style="13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12" bestFit="1" customWidth="1"/>
    <col min="18" max="18" width="29.85546875" customWidth="1"/>
    <col min="21" max="21" width="28.85546875" customWidth="1"/>
  </cols>
  <sheetData>
    <row r="1" spans="1:39" s="3" customFormat="1" ht="33" customHeight="1" x14ac:dyDescent="0.2">
      <c r="A1" s="451" t="s">
        <v>10</v>
      </c>
      <c r="B1" s="452" t="s">
        <v>16</v>
      </c>
      <c r="C1" s="11" t="s">
        <v>17</v>
      </c>
      <c r="D1" s="452" t="s">
        <v>11</v>
      </c>
      <c r="E1" s="452" t="s">
        <v>7</v>
      </c>
      <c r="F1" s="452" t="s">
        <v>15</v>
      </c>
      <c r="G1" s="455" t="s">
        <v>4</v>
      </c>
      <c r="H1" s="452" t="s">
        <v>13</v>
      </c>
      <c r="I1" s="452" t="s">
        <v>18</v>
      </c>
      <c r="J1" s="452" t="s">
        <v>12</v>
      </c>
      <c r="K1" s="451" t="s">
        <v>14</v>
      </c>
      <c r="L1" s="454" t="s">
        <v>6</v>
      </c>
      <c r="M1" s="454"/>
      <c r="N1" s="1" t="s">
        <v>66</v>
      </c>
      <c r="O1" s="1" t="s">
        <v>67</v>
      </c>
      <c r="P1" s="1" t="s">
        <v>68</v>
      </c>
      <c r="Q1" s="453" t="s">
        <v>5</v>
      </c>
      <c r="R1" s="10" t="s">
        <v>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">
      <c r="A2" s="451"/>
      <c r="B2" s="452"/>
      <c r="C2" s="11"/>
      <c r="D2" s="452"/>
      <c r="E2" s="452"/>
      <c r="F2" s="452"/>
      <c r="G2" s="455"/>
      <c r="H2" s="452"/>
      <c r="I2" s="452"/>
      <c r="J2" s="452"/>
      <c r="K2" s="451"/>
      <c r="L2" s="1" t="s">
        <v>9</v>
      </c>
      <c r="M2" s="2" t="s">
        <v>8</v>
      </c>
      <c r="N2" s="2"/>
      <c r="O2" s="2"/>
      <c r="P2" s="2"/>
      <c r="Q2" s="45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75" x14ac:dyDescent="0.2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75" x14ac:dyDescent="0.2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75" x14ac:dyDescent="0.2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75" x14ac:dyDescent="0.2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75" x14ac:dyDescent="0.2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75" x14ac:dyDescent="0.2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75" x14ac:dyDescent="0.2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75" x14ac:dyDescent="0.2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75" x14ac:dyDescent="0.2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75" x14ac:dyDescent="0.2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"/>
    <row r="15" spans="1:39" s="164" customFormat="1" ht="15.75" x14ac:dyDescent="0.2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75" x14ac:dyDescent="0.2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75" x14ac:dyDescent="0.2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75" x14ac:dyDescent="0.2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75" x14ac:dyDescent="0.2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75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75" x14ac:dyDescent="0.2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75" x14ac:dyDescent="0.2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75" x14ac:dyDescent="0.2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75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75" x14ac:dyDescent="0.2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75" x14ac:dyDescent="0.2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75" x14ac:dyDescent="0.2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75" x14ac:dyDescent="0.2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75" x14ac:dyDescent="0.2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75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75" x14ac:dyDescent="0.2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75" x14ac:dyDescent="0.2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75" x14ac:dyDescent="0.2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75" x14ac:dyDescent="0.2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75" x14ac:dyDescent="0.2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75" x14ac:dyDescent="0.2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75" x14ac:dyDescent="0.2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75" x14ac:dyDescent="0.2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75" x14ac:dyDescent="0.2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75" x14ac:dyDescent="0.2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75" x14ac:dyDescent="0.2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75" x14ac:dyDescent="0.2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BC5246136F04CA62B9779DD8E42C2" ma:contentTypeVersion="2" ma:contentTypeDescription="Create a new document." ma:contentTypeScope="" ma:versionID="85f7818ce9a865386f8b2f463fcd5ea9">
  <xsd:schema xmlns:xsd="http://www.w3.org/2001/XMLSchema" xmlns:xs="http://www.w3.org/2001/XMLSchema" xmlns:p="http://schemas.microsoft.com/office/2006/metadata/properties" xmlns:ns3="dcbec5e5-e15d-4e27-b1d3-2957aff00523" targetNamespace="http://schemas.microsoft.com/office/2006/metadata/properties" ma:root="true" ma:fieldsID="a09f12193db6f43a4f7ff1e24b8f288a" ns3:_="">
    <xsd:import namespace="dcbec5e5-e15d-4e27-b1d3-2957aff00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ec5e5-e15d-4e27-b1d3-2957aff00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22D53-FEAD-4FEB-B2DD-9371EEB8025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dcbec5e5-e15d-4e27-b1d3-2957aff0052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83F2C3-2D94-4C15-86BB-A57C6E44A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ec5e5-e15d-4e27-b1d3-2957aff00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10F4D-55F2-4224-92B7-1885B0EEF6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kevin</cp:lastModifiedBy>
  <cp:lastPrinted>2020-09-29T15:19:48Z</cp:lastPrinted>
  <dcterms:created xsi:type="dcterms:W3CDTF">2002-06-26T15:37:56Z</dcterms:created>
  <dcterms:modified xsi:type="dcterms:W3CDTF">2021-02-01T17:37:47Z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0x010100282BC5246136F04CA62B9779DD8E42C2</vt:lpwstr>
  </property>
</Properties>
</file>